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90" yWindow="-90" windowWidth="21840" windowHeight="12555" tabRatio="623" activeTab="1"/>
  </bookViews>
  <sheets>
    <sheet name="Общее" sheetId="11" r:id="rId1"/>
    <sheet name="Группы" sheetId="3" r:id="rId2"/>
    <sheet name="Интенсивы" sheetId="7" r:id="rId3"/>
    <sheet name="Индивид" sheetId="8" r:id="rId4"/>
    <sheet name="Дист. зан." sheetId="12" r:id="rId5"/>
    <sheet name="Организация мероприятий" sheetId="9" r:id="rId6"/>
    <sheet name="Аренда" sheetId="10" r:id="rId7"/>
    <sheet name="Данные" sheetId="4" r:id="rId8"/>
  </sheets>
  <definedNames>
    <definedName name="_xlnm._FilterDatabase" localSheetId="7" hidden="1">Данные!$AA$1:$AG$373</definedName>
  </definedNames>
  <calcPr calcId="144525"/>
</workbook>
</file>

<file path=xl/calcChain.xml><?xml version="1.0" encoding="utf-8"?>
<calcChain xmlns="http://schemas.openxmlformats.org/spreadsheetml/2006/main">
  <c r="C70" i="3" l="1"/>
  <c r="D70" i="3"/>
  <c r="E70" i="3"/>
  <c r="F70" i="3"/>
  <c r="G70" i="3"/>
  <c r="C71" i="3"/>
  <c r="D71" i="3"/>
  <c r="E71" i="3"/>
  <c r="F71" i="3"/>
  <c r="G71" i="3"/>
  <c r="C72" i="3"/>
  <c r="D72" i="3"/>
  <c r="E72" i="3"/>
  <c r="F72" i="3"/>
  <c r="G72" i="3"/>
  <c r="C73" i="3"/>
  <c r="D73" i="3"/>
  <c r="E73" i="3"/>
  <c r="F73" i="3"/>
  <c r="G73" i="3"/>
  <c r="C74" i="3"/>
  <c r="D74" i="3"/>
  <c r="E74" i="3"/>
  <c r="F74" i="3"/>
  <c r="G74" i="3"/>
  <c r="C75" i="3"/>
  <c r="D75" i="3"/>
  <c r="E75" i="3"/>
  <c r="F75" i="3"/>
  <c r="G75" i="3"/>
  <c r="C76" i="3"/>
  <c r="D76" i="3"/>
  <c r="E76" i="3"/>
  <c r="F76" i="3"/>
  <c r="G76" i="3"/>
  <c r="C77" i="3"/>
  <c r="D77" i="3"/>
  <c r="E77" i="3"/>
  <c r="F77" i="3"/>
  <c r="G77" i="3"/>
  <c r="C78" i="3"/>
  <c r="D78" i="3"/>
  <c r="E78" i="3"/>
  <c r="F78" i="3"/>
  <c r="G78" i="3"/>
  <c r="C79" i="3"/>
  <c r="D79" i="3"/>
  <c r="E79" i="3"/>
  <c r="F79" i="3"/>
  <c r="G79" i="3"/>
  <c r="C80" i="3"/>
  <c r="D80" i="3"/>
  <c r="E80" i="3"/>
  <c r="F80" i="3"/>
  <c r="G80" i="3"/>
  <c r="C81" i="3"/>
  <c r="D81" i="3"/>
  <c r="E81" i="3"/>
  <c r="F81" i="3"/>
  <c r="G81" i="3"/>
  <c r="C82" i="3"/>
  <c r="D82" i="3"/>
  <c r="E82" i="3"/>
  <c r="F82" i="3"/>
  <c r="G82" i="3"/>
  <c r="C83" i="3"/>
  <c r="D83" i="3"/>
  <c r="E83" i="3"/>
  <c r="F83" i="3"/>
  <c r="G83" i="3"/>
  <c r="C84" i="3"/>
  <c r="D84" i="3"/>
  <c r="E84" i="3"/>
  <c r="F84" i="3"/>
  <c r="G84" i="3"/>
  <c r="C85" i="3"/>
  <c r="D85" i="3"/>
  <c r="E85" i="3"/>
  <c r="F85" i="3"/>
  <c r="G85" i="3"/>
  <c r="C86" i="3"/>
  <c r="D86" i="3"/>
  <c r="E86" i="3"/>
  <c r="F86" i="3"/>
  <c r="G86" i="3"/>
  <c r="C87" i="3"/>
  <c r="D87" i="3"/>
  <c r="E87" i="3"/>
  <c r="F87" i="3"/>
  <c r="G87" i="3"/>
  <c r="C61" i="3"/>
  <c r="D61" i="3"/>
  <c r="E61" i="3"/>
  <c r="F61" i="3"/>
  <c r="G61" i="3"/>
  <c r="C62" i="3"/>
  <c r="D62" i="3"/>
  <c r="E62" i="3"/>
  <c r="F62" i="3"/>
  <c r="G62" i="3"/>
  <c r="C63" i="3"/>
  <c r="D63" i="3"/>
  <c r="E63" i="3"/>
  <c r="F63" i="3"/>
  <c r="G63" i="3"/>
  <c r="C64" i="3"/>
  <c r="D64" i="3"/>
  <c r="E64" i="3"/>
  <c r="F64" i="3"/>
  <c r="G64" i="3"/>
  <c r="C65" i="3"/>
  <c r="D65" i="3"/>
  <c r="E65" i="3"/>
  <c r="F65" i="3"/>
  <c r="G65" i="3"/>
  <c r="C66" i="3"/>
  <c r="D66" i="3"/>
  <c r="E66" i="3"/>
  <c r="F66" i="3"/>
  <c r="G66" i="3"/>
  <c r="C67" i="3"/>
  <c r="D67" i="3"/>
  <c r="E67" i="3"/>
  <c r="F67" i="3"/>
  <c r="G67" i="3"/>
  <c r="C68" i="3"/>
  <c r="D68" i="3"/>
  <c r="E68" i="3"/>
  <c r="F68" i="3"/>
  <c r="G68" i="3"/>
  <c r="C69" i="3"/>
  <c r="D69" i="3"/>
  <c r="E69" i="3"/>
  <c r="F69" i="3"/>
  <c r="G69" i="3"/>
  <c r="D60" i="3"/>
  <c r="E60" i="3"/>
  <c r="F60" i="3"/>
  <c r="G60" i="3"/>
  <c r="C60" i="3"/>
  <c r="C29" i="3"/>
  <c r="D29" i="3"/>
  <c r="E29" i="3"/>
  <c r="F29" i="3"/>
  <c r="G29" i="3"/>
  <c r="C30" i="3"/>
  <c r="D30" i="3"/>
  <c r="E30" i="3"/>
  <c r="F30" i="3"/>
  <c r="G30" i="3"/>
  <c r="C31" i="3"/>
  <c r="D31" i="3"/>
  <c r="E31" i="3"/>
  <c r="F31" i="3"/>
  <c r="G31" i="3"/>
  <c r="C32" i="3"/>
  <c r="D32" i="3"/>
  <c r="E32" i="3"/>
  <c r="F32" i="3"/>
  <c r="G32" i="3"/>
  <c r="C33" i="3"/>
  <c r="D33" i="3"/>
  <c r="E33" i="3"/>
  <c r="F33" i="3"/>
  <c r="G33" i="3"/>
  <c r="C34" i="3"/>
  <c r="D34" i="3"/>
  <c r="E34" i="3"/>
  <c r="F34" i="3"/>
  <c r="G34" i="3"/>
  <c r="C35" i="3"/>
  <c r="D35" i="3"/>
  <c r="E35" i="3"/>
  <c r="F35" i="3"/>
  <c r="G35" i="3"/>
  <c r="C36" i="3"/>
  <c r="D36" i="3"/>
  <c r="E36" i="3"/>
  <c r="F36" i="3"/>
  <c r="G36" i="3"/>
  <c r="C37" i="3"/>
  <c r="D37" i="3"/>
  <c r="E37" i="3"/>
  <c r="F37" i="3"/>
  <c r="G37" i="3"/>
  <c r="C38" i="3"/>
  <c r="D38" i="3"/>
  <c r="E38" i="3"/>
  <c r="F38" i="3"/>
  <c r="G38" i="3"/>
  <c r="C39" i="3"/>
  <c r="D39" i="3"/>
  <c r="E39" i="3"/>
  <c r="F39" i="3"/>
  <c r="G39" i="3"/>
  <c r="C40" i="3"/>
  <c r="D40" i="3"/>
  <c r="E40" i="3"/>
  <c r="F40" i="3"/>
  <c r="G40" i="3"/>
  <c r="C41" i="3"/>
  <c r="D41" i="3"/>
  <c r="E41" i="3"/>
  <c r="F41" i="3"/>
  <c r="G41" i="3"/>
  <c r="C42" i="3"/>
  <c r="D42" i="3"/>
  <c r="E42" i="3"/>
  <c r="F42" i="3"/>
  <c r="G42" i="3"/>
  <c r="C43" i="3"/>
  <c r="D43" i="3"/>
  <c r="E43" i="3"/>
  <c r="F43" i="3"/>
  <c r="G43" i="3"/>
  <c r="C44" i="3"/>
  <c r="D44" i="3"/>
  <c r="E44" i="3"/>
  <c r="F44" i="3"/>
  <c r="G44" i="3"/>
  <c r="C45" i="3"/>
  <c r="D45" i="3"/>
  <c r="E45" i="3"/>
  <c r="F45" i="3"/>
  <c r="G45" i="3"/>
  <c r="C46" i="3"/>
  <c r="D46" i="3"/>
  <c r="E46" i="3"/>
  <c r="F46" i="3"/>
  <c r="G46" i="3"/>
  <c r="C47" i="3"/>
  <c r="D47" i="3"/>
  <c r="E47" i="3"/>
  <c r="F47" i="3"/>
  <c r="G47" i="3"/>
  <c r="C48" i="3"/>
  <c r="D48" i="3"/>
  <c r="E48" i="3"/>
  <c r="F48" i="3"/>
  <c r="G48" i="3"/>
  <c r="C49" i="3"/>
  <c r="D49" i="3"/>
  <c r="E49" i="3"/>
  <c r="F49" i="3"/>
  <c r="G49" i="3"/>
  <c r="C50" i="3"/>
  <c r="D50" i="3"/>
  <c r="E50" i="3"/>
  <c r="F50" i="3"/>
  <c r="G50" i="3"/>
  <c r="C51" i="3"/>
  <c r="D51" i="3"/>
  <c r="E51" i="3"/>
  <c r="F51" i="3"/>
  <c r="G51" i="3"/>
  <c r="C52" i="3"/>
  <c r="D52" i="3"/>
  <c r="E52" i="3"/>
  <c r="F52" i="3"/>
  <c r="G52" i="3"/>
  <c r="C53" i="3"/>
  <c r="D53" i="3"/>
  <c r="E53" i="3"/>
  <c r="F53" i="3"/>
  <c r="G53" i="3"/>
  <c r="C54" i="3"/>
  <c r="D54" i="3"/>
  <c r="E54" i="3"/>
  <c r="F54" i="3"/>
  <c r="G54" i="3"/>
  <c r="C55" i="3"/>
  <c r="D55" i="3"/>
  <c r="E55" i="3"/>
  <c r="F55" i="3"/>
  <c r="G55" i="3"/>
  <c r="D28" i="3"/>
  <c r="E28" i="3"/>
  <c r="F28" i="3"/>
  <c r="G28" i="3"/>
  <c r="C28" i="3"/>
  <c r="E58" i="3"/>
  <c r="F58" i="3" s="1"/>
  <c r="G58" i="3" s="1"/>
  <c r="D58" i="3"/>
  <c r="H26" i="3"/>
  <c r="G26" i="3"/>
  <c r="E26" i="3"/>
  <c r="F26" i="3" s="1"/>
  <c r="D26" i="3"/>
  <c r="AP87" i="3" l="1"/>
  <c r="AO87" i="3"/>
  <c r="AN87" i="3"/>
  <c r="AP86" i="3"/>
  <c r="AO86" i="3"/>
  <c r="AN86" i="3"/>
  <c r="AP85" i="3"/>
  <c r="AO85" i="3"/>
  <c r="AN85" i="3"/>
  <c r="AP84" i="3"/>
  <c r="AO84" i="3"/>
  <c r="AN84" i="3"/>
  <c r="AP83" i="3"/>
  <c r="AO83" i="3"/>
  <c r="AN83" i="3"/>
  <c r="AP82" i="3"/>
  <c r="AO82" i="3"/>
  <c r="AN82" i="3"/>
  <c r="AP81" i="3"/>
  <c r="AO81" i="3"/>
  <c r="H269" i="4" l="1"/>
  <c r="AO30" i="3" l="1"/>
  <c r="AO31" i="3"/>
  <c r="AO32" i="3"/>
  <c r="AO33" i="3"/>
  <c r="AO34" i="3"/>
  <c r="AO29" i="3"/>
  <c r="AO28" i="3"/>
  <c r="H280" i="4"/>
  <c r="H279" i="4"/>
  <c r="AP53" i="3" s="1"/>
  <c r="H266" i="4"/>
  <c r="H268" i="4"/>
  <c r="AP50" i="3"/>
  <c r="AP51" i="3"/>
  <c r="AP52" i="3"/>
  <c r="AP49" i="3"/>
  <c r="H267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61" i="4"/>
  <c r="H249" i="4"/>
  <c r="AL74" i="3" l="1"/>
  <c r="AL75" i="3"/>
  <c r="AL76" i="3"/>
  <c r="AL77" i="3"/>
  <c r="AL78" i="3"/>
  <c r="AL79" i="3"/>
  <c r="AL80" i="3"/>
  <c r="AM75" i="3" l="1"/>
  <c r="AM76" i="3"/>
  <c r="AM77" i="3"/>
  <c r="AM78" i="3"/>
  <c r="AM79" i="3"/>
  <c r="AM80" i="3"/>
  <c r="AM67" i="3"/>
  <c r="AM68" i="3"/>
  <c r="AM69" i="3"/>
  <c r="AM70" i="3"/>
  <c r="AM71" i="3"/>
  <c r="AM72" i="3"/>
  <c r="AM73" i="3"/>
  <c r="AM60" i="3"/>
  <c r="AM61" i="3"/>
  <c r="AM62" i="3"/>
  <c r="AP35" i="3"/>
  <c r="AP45" i="3"/>
  <c r="AO55" i="3" l="1"/>
  <c r="AO54" i="3"/>
  <c r="AO53" i="3"/>
  <c r="AO52" i="3"/>
  <c r="AO51" i="3"/>
  <c r="AO50" i="3"/>
  <c r="AO49" i="3"/>
  <c r="H293" i="4"/>
  <c r="AN81" i="3" s="1"/>
  <c r="H250" i="4"/>
  <c r="AL52" i="3" s="1"/>
  <c r="H251" i="4"/>
  <c r="H252" i="4"/>
  <c r="AL54" i="3" s="1"/>
  <c r="H253" i="4"/>
  <c r="AL55" i="3" s="1"/>
  <c r="H254" i="4"/>
  <c r="AM49" i="3" s="1"/>
  <c r="H255" i="4"/>
  <c r="AM50" i="3" s="1"/>
  <c r="H256" i="4"/>
  <c r="AM51" i="3" s="1"/>
  <c r="H257" i="4"/>
  <c r="AM52" i="3" s="1"/>
  <c r="H258" i="4"/>
  <c r="AM53" i="3" s="1"/>
  <c r="H259" i="4"/>
  <c r="AM54" i="3" s="1"/>
  <c r="H260" i="4"/>
  <c r="AM55" i="3" s="1"/>
  <c r="AN49" i="3"/>
  <c r="H262" i="4"/>
  <c r="AN50" i="3" s="1"/>
  <c r="H263" i="4"/>
  <c r="AN51" i="3" s="1"/>
  <c r="H264" i="4"/>
  <c r="AN52" i="3" s="1"/>
  <c r="H265" i="4"/>
  <c r="AN53" i="3" s="1"/>
  <c r="AN54" i="3"/>
  <c r="AN55" i="3"/>
  <c r="AP54" i="3"/>
  <c r="H281" i="4"/>
  <c r="H282" i="4"/>
  <c r="AL84" i="3" s="1"/>
  <c r="H283" i="4"/>
  <c r="AL85" i="3" s="1"/>
  <c r="H284" i="4"/>
  <c r="AL86" i="3" s="1"/>
  <c r="H285" i="4"/>
  <c r="AL87" i="3" s="1"/>
  <c r="H286" i="4"/>
  <c r="AM81" i="3" s="1"/>
  <c r="H287" i="4"/>
  <c r="AM82" i="3" s="1"/>
  <c r="H288" i="4"/>
  <c r="AM83" i="3" s="1"/>
  <c r="H289" i="4"/>
  <c r="AM84" i="3" s="1"/>
  <c r="H290" i="4"/>
  <c r="AM85" i="3" s="1"/>
  <c r="H291" i="4"/>
  <c r="AM86" i="3" s="1"/>
  <c r="H292" i="4"/>
  <c r="AM87" i="3" s="1"/>
  <c r="AL51" i="3"/>
  <c r="AP55" i="3" l="1"/>
  <c r="AL83" i="3"/>
  <c r="AL53" i="3"/>
  <c r="AL17" i="3"/>
  <c r="AP29" i="3" l="1"/>
  <c r="AP30" i="3"/>
  <c r="AP31" i="3"/>
  <c r="AP32" i="3"/>
  <c r="AP33" i="3"/>
  <c r="AP34" i="3"/>
  <c r="AP28" i="3"/>
  <c r="AP36" i="3"/>
  <c r="AP37" i="3"/>
  <c r="AP38" i="3"/>
  <c r="AP39" i="3"/>
  <c r="AP40" i="3"/>
  <c r="AP41" i="3"/>
  <c r="AL18" i="3" l="1"/>
  <c r="AN23" i="3"/>
  <c r="AL10" i="3"/>
  <c r="AP10" i="3"/>
  <c r="AL11" i="3"/>
  <c r="AP11" i="3"/>
  <c r="AP13" i="3"/>
  <c r="AP14" i="3"/>
  <c r="AP15" i="3"/>
  <c r="AP16" i="3"/>
  <c r="AL3" i="3"/>
  <c r="AL4" i="3"/>
  <c r="AP4" i="3"/>
  <c r="AP6" i="3"/>
  <c r="AP7" i="3"/>
  <c r="AP8" i="3"/>
  <c r="AP9" i="3"/>
  <c r="AP46" i="3"/>
  <c r="AP21" i="3" s="1"/>
  <c r="AP47" i="3"/>
  <c r="AP22" i="3" s="1"/>
  <c r="AP48" i="3"/>
  <c r="AP23" i="3" s="1"/>
  <c r="AP44" i="3"/>
  <c r="AP43" i="3"/>
  <c r="AP42" i="3"/>
  <c r="AP17" i="3" s="1"/>
  <c r="AN37" i="3"/>
  <c r="AL44" i="3"/>
  <c r="AP61" i="3"/>
  <c r="AP62" i="3"/>
  <c r="AP5" i="3" s="1"/>
  <c r="AP63" i="3"/>
  <c r="AP64" i="3"/>
  <c r="AP65" i="3"/>
  <c r="AP66" i="3"/>
  <c r="AP60" i="3"/>
  <c r="AP3" i="3" s="1"/>
  <c r="AO61" i="3"/>
  <c r="AO62" i="3"/>
  <c r="AO63" i="3"/>
  <c r="AO64" i="3"/>
  <c r="AO65" i="3"/>
  <c r="AO66" i="3"/>
  <c r="AO60" i="3"/>
  <c r="AO3" i="3" s="1"/>
  <c r="AN61" i="3"/>
  <c r="AN62" i="3"/>
  <c r="AN63" i="3"/>
  <c r="AN64" i="3"/>
  <c r="AN65" i="3"/>
  <c r="AN66" i="3"/>
  <c r="AN60" i="3"/>
  <c r="AM63" i="3"/>
  <c r="AM64" i="3"/>
  <c r="AM65" i="3"/>
  <c r="AM66" i="3"/>
  <c r="AL62" i="3"/>
  <c r="AL63" i="3"/>
  <c r="AL64" i="3"/>
  <c r="AL65" i="3"/>
  <c r="AL66" i="3"/>
  <c r="AL61" i="3"/>
  <c r="AP68" i="3"/>
  <c r="AP69" i="3"/>
  <c r="AP12" i="3" s="1"/>
  <c r="AP70" i="3"/>
  <c r="AP71" i="3"/>
  <c r="AP72" i="3"/>
  <c r="AP73" i="3"/>
  <c r="AP67" i="3"/>
  <c r="AO68" i="3"/>
  <c r="AO69" i="3"/>
  <c r="AO70" i="3"/>
  <c r="AO71" i="3"/>
  <c r="AO72" i="3"/>
  <c r="AO73" i="3"/>
  <c r="AO67" i="3"/>
  <c r="AN68" i="3"/>
  <c r="AN69" i="3"/>
  <c r="AN70" i="3"/>
  <c r="AN71" i="3"/>
  <c r="AN72" i="3"/>
  <c r="AN73" i="3"/>
  <c r="AN67" i="3"/>
  <c r="AL69" i="3"/>
  <c r="AL70" i="3"/>
  <c r="AL71" i="3"/>
  <c r="AL72" i="3"/>
  <c r="AL73" i="3"/>
  <c r="AL68" i="3"/>
  <c r="AP77" i="3"/>
  <c r="AP20" i="3" s="1"/>
  <c r="AP78" i="3"/>
  <c r="AP79" i="3"/>
  <c r="AP80" i="3"/>
  <c r="AO75" i="3"/>
  <c r="AO76" i="3"/>
  <c r="AO77" i="3"/>
  <c r="AO78" i="3"/>
  <c r="AO79" i="3"/>
  <c r="AO80" i="3"/>
  <c r="AP75" i="3"/>
  <c r="AP76" i="3"/>
  <c r="AN75" i="3"/>
  <c r="AN76" i="3"/>
  <c r="AN77" i="3"/>
  <c r="AN78" i="3"/>
  <c r="AN79" i="3"/>
  <c r="AN80" i="3"/>
  <c r="AP18" i="3" l="1"/>
  <c r="AP19" i="3"/>
  <c r="AN12" i="3"/>
  <c r="AL19" i="3"/>
  <c r="AO4" i="3"/>
  <c r="AO5" i="3"/>
  <c r="AO6" i="3"/>
  <c r="AO7" i="3"/>
  <c r="AO8" i="3"/>
  <c r="AO9" i="3"/>
  <c r="AN29" i="3"/>
  <c r="AN4" i="3" s="1"/>
  <c r="AN30" i="3"/>
  <c r="AN5" i="3" s="1"/>
  <c r="AN31" i="3"/>
  <c r="AN6" i="3" s="1"/>
  <c r="AN32" i="3"/>
  <c r="AN7" i="3" s="1"/>
  <c r="AN33" i="3"/>
  <c r="AN8" i="3" s="1"/>
  <c r="AN34" i="3"/>
  <c r="AN9" i="3" s="1"/>
  <c r="AN28" i="3"/>
  <c r="AN3" i="3" s="1"/>
  <c r="AM29" i="3"/>
  <c r="AM4" i="3" s="1"/>
  <c r="AM30" i="3"/>
  <c r="AM5" i="3" s="1"/>
  <c r="AM31" i="3"/>
  <c r="AM6" i="3" s="1"/>
  <c r="AM32" i="3"/>
  <c r="AM7" i="3" s="1"/>
  <c r="AM33" i="3"/>
  <c r="AM8" i="3" s="1"/>
  <c r="AM34" i="3"/>
  <c r="AM9" i="3" s="1"/>
  <c r="AM28" i="3"/>
  <c r="AM3" i="3" s="1"/>
  <c r="AL31" i="3"/>
  <c r="AL6" i="3" s="1"/>
  <c r="AL32" i="3"/>
  <c r="AL7" i="3" s="1"/>
  <c r="AL33" i="3"/>
  <c r="AL8" i="3" s="1"/>
  <c r="AL34" i="3"/>
  <c r="AL9" i="3" s="1"/>
  <c r="AL30" i="3"/>
  <c r="AL5" i="3" s="1"/>
  <c r="AO36" i="3"/>
  <c r="AO11" i="3" s="1"/>
  <c r="AO37" i="3"/>
  <c r="AO12" i="3" s="1"/>
  <c r="AO38" i="3"/>
  <c r="AO13" i="3" s="1"/>
  <c r="AO39" i="3"/>
  <c r="AO14" i="3" s="1"/>
  <c r="AO40" i="3"/>
  <c r="AO15" i="3" s="1"/>
  <c r="AO41" i="3"/>
  <c r="AO16" i="3" s="1"/>
  <c r="AO35" i="3"/>
  <c r="AO10" i="3" s="1"/>
  <c r="AN36" i="3"/>
  <c r="AN11" i="3" s="1"/>
  <c r="AN38" i="3"/>
  <c r="AN13" i="3" s="1"/>
  <c r="AN39" i="3"/>
  <c r="AN14" i="3" s="1"/>
  <c r="AN40" i="3"/>
  <c r="AN15" i="3" s="1"/>
  <c r="AN41" i="3"/>
  <c r="AN16" i="3" s="1"/>
  <c r="AN35" i="3"/>
  <c r="AN10" i="3" s="1"/>
  <c r="AM36" i="3"/>
  <c r="AM11" i="3" s="1"/>
  <c r="AM37" i="3"/>
  <c r="AM12" i="3" s="1"/>
  <c r="AM38" i="3"/>
  <c r="AM13" i="3" s="1"/>
  <c r="AM39" i="3"/>
  <c r="AM14" i="3" s="1"/>
  <c r="AM40" i="3"/>
  <c r="AM15" i="3" s="1"/>
  <c r="AM41" i="3"/>
  <c r="AM16" i="3" s="1"/>
  <c r="AM35" i="3"/>
  <c r="AM10" i="3" s="1"/>
  <c r="AL38" i="3"/>
  <c r="AL13" i="3" s="1"/>
  <c r="AL39" i="3"/>
  <c r="AL14" i="3" s="1"/>
  <c r="AL40" i="3"/>
  <c r="AL15" i="3" s="1"/>
  <c r="AL41" i="3"/>
  <c r="AL16" i="3" s="1"/>
  <c r="AL37" i="3"/>
  <c r="AL12" i="3" s="1"/>
  <c r="AM46" i="3"/>
  <c r="AM21" i="3" s="1"/>
  <c r="AM47" i="3"/>
  <c r="AM22" i="3" s="1"/>
  <c r="AO43" i="3"/>
  <c r="AO18" i="3" s="1"/>
  <c r="AO44" i="3"/>
  <c r="AO19" i="3" s="1"/>
  <c r="AO45" i="3"/>
  <c r="AO20" i="3" s="1"/>
  <c r="AO46" i="3"/>
  <c r="AO21" i="3" s="1"/>
  <c r="AO47" i="3"/>
  <c r="AO22" i="3" s="1"/>
  <c r="AO48" i="3"/>
  <c r="AO23" i="3" s="1"/>
  <c r="AO42" i="3"/>
  <c r="AO17" i="3" s="1"/>
  <c r="AN43" i="3"/>
  <c r="AN18" i="3" s="1"/>
  <c r="AN44" i="3"/>
  <c r="AN19" i="3" s="1"/>
  <c r="AN45" i="3"/>
  <c r="AN46" i="3"/>
  <c r="AN47" i="3"/>
  <c r="AN22" i="3" s="1"/>
  <c r="AN42" i="3"/>
  <c r="AL45" i="3"/>
  <c r="AL20" i="3" s="1"/>
  <c r="AL46" i="3"/>
  <c r="AL21" i="3" s="1"/>
  <c r="AL47" i="3"/>
  <c r="AL22" i="3" s="1"/>
  <c r="AL48" i="3"/>
  <c r="AL23" i="3" s="1"/>
  <c r="AM44" i="3"/>
  <c r="AM19" i="3" s="1"/>
  <c r="AM45" i="3"/>
  <c r="AM20" i="3" s="1"/>
  <c r="AM48" i="3"/>
  <c r="AM23" i="3" s="1"/>
  <c r="AM43" i="3"/>
  <c r="AM18" i="3" s="1"/>
  <c r="AM42" i="3"/>
  <c r="AM17" i="3" s="1"/>
  <c r="AN17" i="3" l="1"/>
  <c r="AN21" i="3"/>
  <c r="AN20" i="3"/>
</calcChain>
</file>

<file path=xl/comments1.xml><?xml version="1.0" encoding="utf-8"?>
<comments xmlns="http://schemas.openxmlformats.org/spreadsheetml/2006/main">
  <authors>
    <author>Вячеслав Карасев</author>
  </authors>
  <commentList>
    <comment ref="AU30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31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32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37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38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39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44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45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46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  <comment ref="AU51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Предпразничный день (- 1 час работы)</t>
        </r>
      </text>
    </comment>
    <comment ref="AU52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4 ноября День народного единства</t>
        </r>
      </text>
    </comment>
    <comment ref="AU53" authorId="0">
      <text>
        <r>
          <rPr>
            <b/>
            <sz val="9"/>
            <color indexed="81"/>
            <rFont val="Tahoma"/>
            <family val="2"/>
            <charset val="204"/>
          </rPr>
          <t>Вячеслав Карасев:</t>
        </r>
        <r>
          <rPr>
            <sz val="9"/>
            <color indexed="81"/>
            <rFont val="Tahoma"/>
            <family val="2"/>
            <charset val="204"/>
          </rPr>
          <t xml:space="preserve">
5-е ноября День народного единства</t>
        </r>
      </text>
    </comment>
  </commentList>
</comments>
</file>

<file path=xl/sharedStrings.xml><?xml version="1.0" encoding="utf-8"?>
<sst xmlns="http://schemas.openxmlformats.org/spreadsheetml/2006/main" count="1156" uniqueCount="112">
  <si>
    <t>Стоимость</t>
  </si>
  <si>
    <t>Занятия</t>
  </si>
  <si>
    <t>Посетители</t>
  </si>
  <si>
    <t>Понедельник</t>
  </si>
  <si>
    <t>Среда</t>
  </si>
  <si>
    <t>Четверг</t>
  </si>
  <si>
    <t>Пятница</t>
  </si>
  <si>
    <t>Суббота</t>
  </si>
  <si>
    <t>Воскресенье</t>
  </si>
  <si>
    <t>Вторник</t>
  </si>
  <si>
    <t>День недели</t>
  </si>
  <si>
    <t>Дата</t>
  </si>
  <si>
    <t xml:space="preserve">Суббота </t>
  </si>
  <si>
    <t>Восресенье</t>
  </si>
  <si>
    <t>35 неделя</t>
  </si>
  <si>
    <t>36 неделя</t>
  </si>
  <si>
    <t>37 неделя</t>
  </si>
  <si>
    <t>38 неделя</t>
  </si>
  <si>
    <t>2021 год</t>
  </si>
  <si>
    <t>2020 год</t>
  </si>
  <si>
    <t>39 неделя</t>
  </si>
  <si>
    <t>40 неделя</t>
  </si>
  <si>
    <t>41 неделя</t>
  </si>
  <si>
    <t>42 неделя</t>
  </si>
  <si>
    <t>43 неделя</t>
  </si>
  <si>
    <t>44 неделя</t>
  </si>
  <si>
    <t>45 неделя</t>
  </si>
  <si>
    <t>46 неделя</t>
  </si>
  <si>
    <t>47 неделя</t>
  </si>
  <si>
    <t>48 неделя</t>
  </si>
  <si>
    <t>49 неделя</t>
  </si>
  <si>
    <t>50 неделя</t>
  </si>
  <si>
    <t>51 неделя</t>
  </si>
  <si>
    <t>52 неделя</t>
  </si>
  <si>
    <t>Ноябрь
с пон. 44 недели до вторника 48 недели</t>
  </si>
  <si>
    <t>Декабрь
С среды 48 недели до пятницы 52 недели</t>
  </si>
  <si>
    <t>Сентябрь
С среды 35 недели до 39 недели четверг</t>
  </si>
  <si>
    <t>Октябрь
С 39 недели пятница до вск 43 недели</t>
  </si>
  <si>
    <t>сравнение выручки с групп 2020 и 2021 года</t>
  </si>
  <si>
    <t>31.08.20 - 06.09.20</t>
  </si>
  <si>
    <t>07.09.20 - 13.09.20</t>
  </si>
  <si>
    <t>14.09.20 - 20.09.20</t>
  </si>
  <si>
    <t>21.09.20 - 27.09.20</t>
  </si>
  <si>
    <t>28.09.20 - 04.10.10</t>
  </si>
  <si>
    <t>53 неделя</t>
  </si>
  <si>
    <t>Занятия
(группы)</t>
  </si>
  <si>
    <t>Посетители 
(группы)</t>
  </si>
  <si>
    <t>Стоимость
(группы)</t>
  </si>
  <si>
    <t>Оплата пед-гу
(группы)</t>
  </si>
  <si>
    <t>Валовая прибыль
(группы)</t>
  </si>
  <si>
    <t>Неделя</t>
  </si>
  <si>
    <t>1 неделя</t>
  </si>
  <si>
    <t>2 неделя</t>
  </si>
  <si>
    <t>3 неделя</t>
  </si>
  <si>
    <t>4 неделя</t>
  </si>
  <si>
    <t>5 неделя</t>
  </si>
  <si>
    <t>6 неделя</t>
  </si>
  <si>
    <t>7 неделя</t>
  </si>
  <si>
    <t>8 неделя</t>
  </si>
  <si>
    <t>9 неделя</t>
  </si>
  <si>
    <t>10 неделя</t>
  </si>
  <si>
    <t>11 неделя</t>
  </si>
  <si>
    <t>12 неделя</t>
  </si>
  <si>
    <t>13 неделя</t>
  </si>
  <si>
    <t>14 неделя</t>
  </si>
  <si>
    <t>15 неделя</t>
  </si>
  <si>
    <t>16 неделя</t>
  </si>
  <si>
    <t>17 неделя</t>
  </si>
  <si>
    <t>18 неделя</t>
  </si>
  <si>
    <t>19 неделя</t>
  </si>
  <si>
    <t>20 неделя</t>
  </si>
  <si>
    <t>21 неделя</t>
  </si>
  <si>
    <t>22 неделя</t>
  </si>
  <si>
    <t>Организация мероприятий</t>
  </si>
  <si>
    <t>Аренда помещений</t>
  </si>
  <si>
    <t>Оплата инс-ру
(интенсивы)</t>
  </si>
  <si>
    <t>Валовая прибыль
(интенсивы)</t>
  </si>
  <si>
    <t>Занятия
(индивид.)</t>
  </si>
  <si>
    <t>Оплата пед-гу
(индивид.)</t>
  </si>
  <si>
    <t>Валовая прибыль
(индивид.)</t>
  </si>
  <si>
    <t>Занятия
(интенсивы)</t>
  </si>
  <si>
    <t>Посетители
(интенсивы)</t>
  </si>
  <si>
    <t>Стоимость
(интенсивы)</t>
  </si>
  <si>
    <t>Стоимость
(индивид.)</t>
  </si>
  <si>
    <t>23 неделя</t>
  </si>
  <si>
    <t>24 неделя</t>
  </si>
  <si>
    <t>25 неделя</t>
  </si>
  <si>
    <t>26 неделя</t>
  </si>
  <si>
    <t>27 неделя</t>
  </si>
  <si>
    <t>28 неделя</t>
  </si>
  <si>
    <t>29 неделя</t>
  </si>
  <si>
    <t>30 неделя</t>
  </si>
  <si>
    <t>31 неделя</t>
  </si>
  <si>
    <t>32 неделя</t>
  </si>
  <si>
    <t>33 неделя</t>
  </si>
  <si>
    <t>34 неделя</t>
  </si>
  <si>
    <t>Март</t>
  </si>
  <si>
    <t>Апрель</t>
  </si>
  <si>
    <t>Май</t>
  </si>
  <si>
    <t>Июнь</t>
  </si>
  <si>
    <t>Июль</t>
  </si>
  <si>
    <t>Август</t>
  </si>
  <si>
    <t>Арен</t>
  </si>
  <si>
    <t>Занятия
(дистанц.)</t>
  </si>
  <si>
    <t>Стоимость
(дистанц.)</t>
  </si>
  <si>
    <t>Посетители
(дистанц.)</t>
  </si>
  <si>
    <t>Оплата инс-ру
(дистанц.)</t>
  </si>
  <si>
    <t>Валовая прибыль
(дистанц.)</t>
  </si>
  <si>
    <t>Номер недели</t>
  </si>
  <si>
    <t>Как вот здесь писать периоды автоматически?  -&gt;&gt;&gt;&gt;&gt;&gt;&gt;&gt;&gt;&gt;</t>
  </si>
  <si>
    <t>01.01.2020 - 
05.01.2020</t>
  </si>
  <si>
    <t>01.01.2021 - 03.01.2021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</si>
</sst>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[$-FC19]dd\ mmmm\ yyyy\ \г\.;@"/>
    <numFmt numFmtId="166" formatCode="_-* #,##0.00\ [$₽-419]_-;\-* #,##0.00\ [$₽-419]_-;_-* &quot;-&quot;??\ [$₽-419]_-;_-@_-"/>
    <numFmt numFmtId="167" formatCode="_-* #,##0_-;\-* #,##0_-;_-* &quot;-&quot;??_-;_-@_-"/>
    <numFmt numFmtId="168" formatCode="[$-F800]dddd\,\ mmmm\ dd\,\ yyyy"/>
  </numFmts>
  <fonts count="7" x14ac:knownFonts="1">
    <font>
      <sz val="8"/>
      <name val="Arial"/>
    </font>
    <font>
      <sz val="8"/>
      <name val="Arial"/>
    </font>
    <font>
      <sz val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b/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144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/>
    <xf numFmtId="1" fontId="0" fillId="0" borderId="2" xfId="0" applyNumberFormat="1" applyBorder="1"/>
    <xf numFmtId="0" fontId="0" fillId="0" borderId="0" xfId="0" applyBorder="1"/>
    <xf numFmtId="1" fontId="0" fillId="0" borderId="0" xfId="0" applyNumberFormat="1" applyBorder="1"/>
    <xf numFmtId="0" fontId="0" fillId="0" borderId="7" xfId="0" applyBorder="1"/>
    <xf numFmtId="1" fontId="0" fillId="0" borderId="7" xfId="0" applyNumberFormat="1" applyBorder="1"/>
    <xf numFmtId="166" fontId="0" fillId="0" borderId="2" xfId="0" applyNumberFormat="1" applyBorder="1"/>
    <xf numFmtId="166" fontId="0" fillId="0" borderId="0" xfId="0" applyNumberFormat="1" applyBorder="1"/>
    <xf numFmtId="166" fontId="0" fillId="0" borderId="7" xfId="0" applyNumberFormat="1" applyBorder="1"/>
    <xf numFmtId="0" fontId="0" fillId="0" borderId="9" xfId="0" applyBorder="1"/>
    <xf numFmtId="166" fontId="0" fillId="0" borderId="9" xfId="0" applyNumberFormat="1" applyBorder="1"/>
    <xf numFmtId="1" fontId="0" fillId="0" borderId="5" xfId="0" applyNumberFormat="1" applyFill="1" applyBorder="1"/>
    <xf numFmtId="1" fontId="0" fillId="0" borderId="8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/>
    <xf numFmtId="44" fontId="0" fillId="0" borderId="0" xfId="2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0" fillId="0" borderId="7" xfId="2" applyFont="1" applyBorder="1" applyAlignment="1">
      <alignment horizontal="center"/>
    </xf>
    <xf numFmtId="167" fontId="0" fillId="0" borderId="2" xfId="1" applyNumberFormat="1" applyFont="1" applyBorder="1" applyAlignment="1">
      <alignment horizontal="center"/>
    </xf>
    <xf numFmtId="167" fontId="0" fillId="0" borderId="0" xfId="1" applyNumberFormat="1" applyFont="1" applyBorder="1" applyAlignment="1">
      <alignment horizontal="center"/>
    </xf>
    <xf numFmtId="167" fontId="0" fillId="0" borderId="7" xfId="1" applyNumberFormat="1" applyFont="1" applyBorder="1" applyAlignment="1">
      <alignment horizontal="center"/>
    </xf>
    <xf numFmtId="0" fontId="0" fillId="5" borderId="0" xfId="0" applyFill="1" applyBorder="1"/>
    <xf numFmtId="0" fontId="0" fillId="6" borderId="0" xfId="0" applyFill="1" applyBorder="1"/>
    <xf numFmtId="165" fontId="0" fillId="5" borderId="0" xfId="0" applyNumberFormat="1" applyFill="1" applyBorder="1"/>
    <xf numFmtId="0" fontId="0" fillId="4" borderId="0" xfId="0" applyFill="1" applyBorder="1"/>
    <xf numFmtId="0" fontId="0" fillId="3" borderId="0" xfId="0" applyFill="1" applyBorder="1"/>
    <xf numFmtId="44" fontId="0" fillId="0" borderId="2" xfId="2" applyFont="1" applyBorder="1"/>
    <xf numFmtId="0" fontId="0" fillId="5" borderId="2" xfId="0" applyFill="1" applyBorder="1"/>
    <xf numFmtId="0" fontId="0" fillId="6" borderId="2" xfId="0" applyFill="1" applyBorder="1"/>
    <xf numFmtId="165" fontId="0" fillId="5" borderId="2" xfId="0" applyNumberFormat="1" applyFill="1" applyBorder="1"/>
    <xf numFmtId="0" fontId="0" fillId="5" borderId="7" xfId="0" applyFill="1" applyBorder="1"/>
    <xf numFmtId="0" fontId="0" fillId="6" borderId="7" xfId="0" applyFill="1" applyBorder="1"/>
    <xf numFmtId="165" fontId="0" fillId="5" borderId="7" xfId="0" applyNumberFormat="1" applyFill="1" applyBorder="1"/>
    <xf numFmtId="0" fontId="0" fillId="0" borderId="0" xfId="0" applyAlignment="1">
      <alignment wrapText="1"/>
    </xf>
    <xf numFmtId="44" fontId="0" fillId="7" borderId="2" xfId="2" applyFont="1" applyFill="1" applyBorder="1"/>
    <xf numFmtId="166" fontId="0" fillId="7" borderId="2" xfId="0" applyNumberFormat="1" applyFill="1" applyBorder="1"/>
    <xf numFmtId="44" fontId="0" fillId="7" borderId="0" xfId="2" applyFont="1" applyFill="1" applyBorder="1"/>
    <xf numFmtId="166" fontId="0" fillId="7" borderId="0" xfId="0" applyNumberFormat="1" applyFill="1" applyBorder="1"/>
    <xf numFmtId="166" fontId="0" fillId="7" borderId="7" xfId="0" applyNumberFormat="1" applyFill="1" applyBorder="1"/>
    <xf numFmtId="0" fontId="0" fillId="2" borderId="0" xfId="0" applyFill="1" applyAlignment="1">
      <alignment horizontal="center" wrapText="1"/>
    </xf>
    <xf numFmtId="44" fontId="0" fillId="0" borderId="9" xfId="2" applyFont="1" applyBorder="1"/>
    <xf numFmtId="0" fontId="0" fillId="0" borderId="9" xfId="0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68" fontId="0" fillId="0" borderId="9" xfId="0" applyNumberFormat="1" applyBorder="1" applyAlignment="1">
      <alignment horizontal="center" vertical="center" wrapText="1"/>
    </xf>
    <xf numFmtId="168" fontId="0" fillId="0" borderId="9" xfId="0" applyNumberFormat="1" applyBorder="1"/>
    <xf numFmtId="0" fontId="0" fillId="2" borderId="9" xfId="0" applyFill="1" applyBorder="1" applyAlignment="1">
      <alignment horizontal="center" vertical="center" wrapText="1"/>
    </xf>
    <xf numFmtId="168" fontId="0" fillId="2" borderId="9" xfId="0" applyNumberForma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165" fontId="0" fillId="0" borderId="2" xfId="0" applyNumberFormat="1" applyBorder="1"/>
    <xf numFmtId="165" fontId="0" fillId="0" borderId="0" xfId="0" applyNumberFormat="1" applyBorder="1"/>
    <xf numFmtId="165" fontId="0" fillId="0" borderId="7" xfId="0" applyNumberFormat="1" applyBorder="1"/>
    <xf numFmtId="0" fontId="0" fillId="2" borderId="13" xfId="0" applyFill="1" applyBorder="1"/>
    <xf numFmtId="0" fontId="2" fillId="2" borderId="0" xfId="0" applyFont="1" applyFill="1"/>
    <xf numFmtId="0" fontId="2" fillId="2" borderId="0" xfId="0" applyFont="1" applyFill="1" applyBorder="1"/>
    <xf numFmtId="0" fontId="0" fillId="2" borderId="11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5" fillId="0" borderId="9" xfId="3" applyBorder="1" applyAlignment="1">
      <alignment horizontal="center"/>
    </xf>
    <xf numFmtId="0" fontId="5" fillId="0" borderId="9" xfId="3" applyBorder="1"/>
    <xf numFmtId="0" fontId="0" fillId="2" borderId="3" xfId="0" applyFill="1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1" fontId="0" fillId="0" borderId="3" xfId="0" applyNumberFormat="1" applyFill="1" applyBorder="1"/>
    <xf numFmtId="0" fontId="0" fillId="6" borderId="5" xfId="0" applyFill="1" applyBorder="1"/>
    <xf numFmtId="0" fontId="0" fillId="6" borderId="8" xfId="0" applyFill="1" applyBorder="1"/>
    <xf numFmtId="0" fontId="0" fillId="0" borderId="2" xfId="0" applyFill="1" applyBorder="1"/>
    <xf numFmtId="165" fontId="0" fillId="0" borderId="2" xfId="0" applyNumberFormat="1" applyFill="1" applyBorder="1"/>
    <xf numFmtId="166" fontId="0" fillId="0" borderId="2" xfId="0" applyNumberFormat="1" applyFill="1" applyBorder="1"/>
    <xf numFmtId="0" fontId="0" fillId="0" borderId="3" xfId="0" applyFill="1" applyBorder="1"/>
    <xf numFmtId="0" fontId="0" fillId="0" borderId="0" xfId="0" applyFill="1" applyBorder="1"/>
    <xf numFmtId="165" fontId="0" fillId="0" borderId="0" xfId="0" applyNumberFormat="1" applyFill="1" applyBorder="1"/>
    <xf numFmtId="166" fontId="0" fillId="0" borderId="0" xfId="0" applyNumberFormat="1" applyFill="1" applyBorder="1"/>
    <xf numFmtId="0" fontId="0" fillId="0" borderId="5" xfId="0" applyFill="1" applyBorder="1"/>
    <xf numFmtId="0" fontId="0" fillId="0" borderId="7" xfId="0" applyFill="1" applyBorder="1"/>
    <xf numFmtId="165" fontId="0" fillId="0" borderId="7" xfId="0" applyNumberFormat="1" applyFill="1" applyBorder="1"/>
    <xf numFmtId="166" fontId="0" fillId="0" borderId="7" xfId="0" applyNumberFormat="1" applyFill="1" applyBorder="1"/>
    <xf numFmtId="0" fontId="0" fillId="0" borderId="8" xfId="0" applyFill="1" applyBorder="1"/>
    <xf numFmtId="0" fontId="2" fillId="2" borderId="9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/>
    <xf numFmtId="0" fontId="2" fillId="2" borderId="10" xfId="0" applyFont="1" applyFill="1" applyBorder="1"/>
    <xf numFmtId="44" fontId="0" fillId="0" borderId="2" xfId="2" applyFont="1" applyBorder="1" applyAlignment="1">
      <alignment horizontal="center"/>
    </xf>
    <xf numFmtId="0" fontId="2" fillId="10" borderId="9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44" fontId="0" fillId="10" borderId="9" xfId="2" applyFont="1" applyFill="1" applyBorder="1" applyAlignment="1">
      <alignment horizontal="center" vertical="center" wrapText="1"/>
    </xf>
    <xf numFmtId="166" fontId="0" fillId="10" borderId="9" xfId="0" applyNumberFormat="1" applyFill="1" applyBorder="1" applyAlignment="1">
      <alignment horizontal="center" vertical="center" wrapText="1"/>
    </xf>
    <xf numFmtId="44" fontId="0" fillId="0" borderId="9" xfId="0" applyNumberForma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11" borderId="9" xfId="0" applyFont="1" applyFill="1" applyBorder="1" applyAlignment="1">
      <alignment vertical="center" wrapText="1"/>
    </xf>
    <xf numFmtId="168" fontId="0" fillId="0" borderId="9" xfId="0" applyNumberForma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4" fontId="0" fillId="0" borderId="9" xfId="2" applyFont="1" applyFill="1" applyBorder="1" applyAlignment="1">
      <alignment horizontal="center" vertical="center" wrapText="1"/>
    </xf>
    <xf numFmtId="166" fontId="0" fillId="0" borderId="9" xfId="0" applyNumberForma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168" fontId="0" fillId="11" borderId="9" xfId="0" applyNumberFormat="1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</cellXfs>
  <cellStyles count="4">
    <cellStyle name="Денежный" xfId="2" builtinId="4"/>
    <cellStyle name="Обычный" xfId="0" builtinId="0"/>
    <cellStyle name="Обычный_Данные" xfId="3"/>
    <cellStyle name="Финансовый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</a:t>
            </a:r>
            <a:r>
              <a:rPr lang="ru-RU" baseline="0"/>
              <a:t> 2020 и 2021 года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76760046215591"/>
          <c:y val="0.15284339006193326"/>
          <c:w val="0.80502886174978316"/>
          <c:h val="0.56859948855677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Группы!$AL$2</c:f>
              <c:strCache>
                <c:ptCount val="1"/>
                <c:pt idx="0">
                  <c:v>35 неделя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Группы!$AL$17:$AL$23</c:f>
              <c:numCache>
                <c:formatCode>_("₽"* #,##0.00_);_("₽"* \(#,##0.00\);_("₽"*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4078.3199999998978</c:v>
                </c:pt>
                <c:pt idx="3">
                  <c:v>3379.0899999999019</c:v>
                </c:pt>
                <c:pt idx="4">
                  <c:v>2679.8599999998987</c:v>
                </c:pt>
                <c:pt idx="5">
                  <c:v>1980.6299999998992</c:v>
                </c:pt>
                <c:pt idx="6">
                  <c:v>1281.3999999999069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9-4F1C-8CC9-D39A09475262}"/>
            </c:ext>
          </c:extLst>
        </c:ser>
        <c:ser>
          <c:idx val="1"/>
          <c:order val="1"/>
          <c:tx>
            <c:strRef>
              <c:f>Группы!$AM$2</c:f>
              <c:strCache>
                <c:ptCount val="1"/>
                <c:pt idx="0">
                  <c:v>36 неделя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Группы!$AM$17:$AM$23</c:f>
              <c:numCache>
                <c:formatCode>_("₽"* #,##0.00_);_("₽"* \(#,##0.00\);_("₽"* "-"??_);_(@_)</c:formatCode>
                <c:ptCount val="7"/>
                <c:pt idx="0">
                  <c:v>-41255.280000000101</c:v>
                </c:pt>
                <c:pt idx="1">
                  <c:v>-117.06000000009954</c:v>
                </c:pt>
                <c:pt idx="2">
                  <c:v>-816.29000000010274</c:v>
                </c:pt>
                <c:pt idx="3">
                  <c:v>-1515.5200000000987</c:v>
                </c:pt>
                <c:pt idx="4">
                  <c:v>-2214.7500000001019</c:v>
                </c:pt>
                <c:pt idx="5">
                  <c:v>-2913.9800000000978</c:v>
                </c:pt>
                <c:pt idx="6">
                  <c:v>-3613.210000000101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9-4F1C-8CC9-D39A09475262}"/>
            </c:ext>
          </c:extLst>
        </c:ser>
        <c:ser>
          <c:idx val="2"/>
          <c:order val="2"/>
          <c:tx>
            <c:strRef>
              <c:f>Группы!$AN$2</c:f>
              <c:strCache>
                <c:ptCount val="1"/>
                <c:pt idx="0">
                  <c:v>37 неделя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Группы!$AN$17:$AN$23</c:f>
              <c:numCache>
                <c:formatCode>_("₽"* #,##0.00_);_("₽"* \(#,##0.00\);_("₽"* "-"??_);_(@_)</c:formatCode>
                <c:ptCount val="7"/>
                <c:pt idx="0">
                  <c:v>-55047.110000000102</c:v>
                </c:pt>
                <c:pt idx="1">
                  <c:v>-5011.6700000001001</c:v>
                </c:pt>
                <c:pt idx="2">
                  <c:v>-5710.9000000001033</c:v>
                </c:pt>
                <c:pt idx="3">
                  <c:v>-6410.1300000000992</c:v>
                </c:pt>
                <c:pt idx="4">
                  <c:v>-7109.3600000001024</c:v>
                </c:pt>
                <c:pt idx="5">
                  <c:v>-7808.5900000000984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79-4F1C-8CC9-D39A09475262}"/>
            </c:ext>
          </c:extLst>
        </c:ser>
        <c:ser>
          <c:idx val="3"/>
          <c:order val="3"/>
          <c:tx>
            <c:strRef>
              <c:f>Группы!$AO$2</c:f>
              <c:strCache>
                <c:ptCount val="1"/>
                <c:pt idx="0">
                  <c:v>38 неделя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Группы!$AO$17:$AO$23</c:f>
              <c:numCache>
                <c:formatCode>_("₽"* #,##0.00_);_("₽"* \(#,##0.00\);_("₽"* "-"??_);_(@_)</c:formatCode>
                <c:ptCount val="7"/>
                <c:pt idx="0">
                  <c:v>-62944.750000000102</c:v>
                </c:pt>
                <c:pt idx="1">
                  <c:v>-9906.2800000001007</c:v>
                </c:pt>
                <c:pt idx="2">
                  <c:v>-10605.510000000104</c:v>
                </c:pt>
                <c:pt idx="3">
                  <c:v>-11304.7400000001</c:v>
                </c:pt>
                <c:pt idx="4">
                  <c:v>-12003.970000000103</c:v>
                </c:pt>
                <c:pt idx="5">
                  <c:v>-12703.200000000099</c:v>
                </c:pt>
                <c:pt idx="6">
                  <c:v>-13402.430000000102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79-4F1C-8CC9-D39A09475262}"/>
            </c:ext>
          </c:extLst>
        </c:ser>
        <c:ser>
          <c:idx val="4"/>
          <c:order val="4"/>
          <c:tx>
            <c:strRef>
              <c:f>Группы!$AP$2</c:f>
              <c:strCache>
                <c:ptCount val="1"/>
                <c:pt idx="0">
                  <c:v>39 неделя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Группы!$A$17:$B$23</c:f>
              <c:multiLvlStrCache>
                <c:ptCount val="7"/>
                <c:lvl>
                  <c:pt idx="0">
                    <c:v>Понедельник</c:v>
                  </c:pt>
                  <c:pt idx="1">
                    <c:v>Вторник</c:v>
                  </c:pt>
                  <c:pt idx="2">
                    <c:v>Среда</c:v>
                  </c:pt>
                  <c:pt idx="3">
                    <c:v>Четверг</c:v>
                  </c:pt>
                  <c:pt idx="4">
                    <c:v>Пятница</c:v>
                  </c:pt>
                  <c:pt idx="5">
                    <c:v>Суббота </c:v>
                  </c:pt>
                  <c:pt idx="6">
                    <c:v>Восресенье</c:v>
                  </c:pt>
                </c:lvl>
                <c:lvl>
                  <c:pt idx="0">
                    <c:v>Стоимость</c:v>
                  </c:pt>
                </c:lvl>
              </c:multiLvlStrCache>
            </c:multiLvlStrRef>
          </c:cat>
          <c:val>
            <c:numRef>
              <c:f>Группы!$AP$17:$AP$23</c:f>
              <c:numCache>
                <c:formatCode>_("₽"* #,##0.00_);_("₽"* \(#,##0.00\);_("₽"* "-"??_);_(@_)</c:formatCode>
                <c:ptCount val="7"/>
                <c:pt idx="0">
                  <c:v>-68189.630000000092</c:v>
                </c:pt>
                <c:pt idx="1">
                  <c:v>-14800.890000000101</c:v>
                </c:pt>
                <c:pt idx="2">
                  <c:v>-15500.120000000097</c:v>
                </c:pt>
                <c:pt idx="3">
                  <c:v>34498.239999999903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079-4F1C-8CC9-D39A09475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203264"/>
        <c:axId val="96477184"/>
      </c:barChart>
      <c:catAx>
        <c:axId val="922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6477184"/>
        <c:crosses val="autoZero"/>
        <c:auto val="1"/>
        <c:lblAlgn val="ctr"/>
        <c:lblOffset val="100"/>
        <c:noMultiLvlLbl val="0"/>
      </c:catAx>
      <c:valAx>
        <c:axId val="9647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0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</a:t>
            </a:r>
            <a:r>
              <a:rPr lang="ru-RU" baseline="0"/>
              <a:t> выручки с групп 2021</a:t>
            </a:r>
            <a:endParaRPr lang="ru-RU"/>
          </a:p>
        </c:rich>
      </c:tx>
      <c:layout>
        <c:manualLayout>
          <c:xMode val="edge"/>
          <c:yMode val="edge"/>
          <c:x val="0.23930948475768288"/>
          <c:y val="3.823558219171751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Группы!$AL$27</c:f>
              <c:strCache>
                <c:ptCount val="1"/>
                <c:pt idx="0">
                  <c:v>35 неделя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Группы!$AL$42:$AL$48</c:f>
              <c:numCache>
                <c:formatCode>_("₽"* #,##0.00_);_("₽"* \(#,##0.00\);_("₽"* "-"??_);_(@_)</c:formatCode>
                <c:ptCount val="7"/>
                <c:pt idx="0">
                  <c:v>0</c:v>
                </c:pt>
                <c:pt idx="1">
                  <c:v>0</c:v>
                </c:pt>
                <c:pt idx="2" formatCode="_-* #,##0.00\ [$₽-419]_-;\-* #,##0.00\ [$₽-419]_-;_-* &quot;-&quot;??\ [$₽-419]_-;_-@_-">
                  <c:v>34078.319999999898</c:v>
                </c:pt>
                <c:pt idx="3" formatCode="_-* #,##0.00\ [$₽-419]_-;\-* #,##0.00\ [$₽-419]_-;_-* &quot;-&quot;??\ [$₽-419]_-;_-@_-">
                  <c:v>34092.799999999901</c:v>
                </c:pt>
                <c:pt idx="4" formatCode="_-* #,##0.00\ [$₽-419]_-;\-* #,##0.00\ [$₽-419]_-;_-* &quot;-&quot;??\ [$₽-419]_-;_-@_-">
                  <c:v>34107.279999999897</c:v>
                </c:pt>
                <c:pt idx="5" formatCode="_-* #,##0.00\ [$₽-419]_-;\-* #,##0.00\ [$₽-419]_-;_-* &quot;-&quot;??\ [$₽-419]_-;_-@_-">
                  <c:v>34121.7599999999</c:v>
                </c:pt>
                <c:pt idx="6" formatCode="_-* #,##0.00\ [$₽-419]_-;\-* #,##0.00\ [$₽-419]_-;_-* &quot;-&quot;??\ [$₽-419]_-;_-@_-">
                  <c:v>34136.239999999903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8-4EEF-B042-2417A861C90B}"/>
            </c:ext>
          </c:extLst>
        </c:ser>
        <c:ser>
          <c:idx val="1"/>
          <c:order val="1"/>
          <c:tx>
            <c:strRef>
              <c:f>Группы!$AM$27</c:f>
              <c:strCache>
                <c:ptCount val="1"/>
                <c:pt idx="0">
                  <c:v>36 неделя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Группы!$AM$42:$AM$48</c:f>
              <c:numCache>
                <c:formatCode>_-* #,##0.00\ [$₽-419]_-;\-* #,##0.00\ [$₽-419]_-;_-* "-"??\ [$₽-419]_-;_-@_-</c:formatCode>
                <c:ptCount val="7"/>
                <c:pt idx="0">
                  <c:v>34150.719999999899</c:v>
                </c:pt>
                <c:pt idx="1">
                  <c:v>34165.199999999903</c:v>
                </c:pt>
                <c:pt idx="2">
                  <c:v>34179.679999999898</c:v>
                </c:pt>
                <c:pt idx="3">
                  <c:v>34194.159999999902</c:v>
                </c:pt>
                <c:pt idx="4">
                  <c:v>34208.639999999898</c:v>
                </c:pt>
                <c:pt idx="5">
                  <c:v>34223.119999999901</c:v>
                </c:pt>
                <c:pt idx="6">
                  <c:v>34237.599999999897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08-4EEF-B042-2417A861C90B}"/>
            </c:ext>
          </c:extLst>
        </c:ser>
        <c:ser>
          <c:idx val="2"/>
          <c:order val="2"/>
          <c:tx>
            <c:strRef>
              <c:f>Группы!$AN$27</c:f>
              <c:strCache>
                <c:ptCount val="1"/>
                <c:pt idx="0">
                  <c:v>37 неделя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Группы!$AN$42:$AN$48</c:f>
              <c:numCache>
                <c:formatCode>_-* #,##0.00\ [$₽-419]_-;\-* #,##0.00\ [$₽-419]_-;_-* "-"??\ [$₽-419]_-;_-@_-</c:formatCode>
                <c:ptCount val="7"/>
                <c:pt idx="0">
                  <c:v>34252.0799999999</c:v>
                </c:pt>
                <c:pt idx="1">
                  <c:v>34266.559999999903</c:v>
                </c:pt>
                <c:pt idx="2">
                  <c:v>34281.039999999899</c:v>
                </c:pt>
                <c:pt idx="3">
                  <c:v>34295.519999999902</c:v>
                </c:pt>
                <c:pt idx="4">
                  <c:v>34309.999999999898</c:v>
                </c:pt>
                <c:pt idx="5">
                  <c:v>34324.479999999901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08-4EEF-B042-2417A861C90B}"/>
            </c:ext>
          </c:extLst>
        </c:ser>
        <c:ser>
          <c:idx val="3"/>
          <c:order val="3"/>
          <c:tx>
            <c:strRef>
              <c:f>Группы!$AO$27</c:f>
              <c:strCache>
                <c:ptCount val="1"/>
                <c:pt idx="0">
                  <c:v>38 неделя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Группы!$AO$42:$AO$48</c:f>
              <c:numCache>
                <c:formatCode>_-* #,##0.00\ [$₽-419]_-;\-* #,##0.00\ [$₽-419]_-;_-* "-"??\ [$₽-419]_-;_-@_-</c:formatCode>
                <c:ptCount val="7"/>
                <c:pt idx="0">
                  <c:v>34353.4399999999</c:v>
                </c:pt>
                <c:pt idx="1">
                  <c:v>34367.919999999896</c:v>
                </c:pt>
                <c:pt idx="2">
                  <c:v>34382.3999999999</c:v>
                </c:pt>
                <c:pt idx="3">
                  <c:v>34396.879999999903</c:v>
                </c:pt>
                <c:pt idx="4">
                  <c:v>34411.359999999899</c:v>
                </c:pt>
                <c:pt idx="5">
                  <c:v>34425.839999999902</c:v>
                </c:pt>
                <c:pt idx="6">
                  <c:v>34440.319999999898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08-4EEF-B042-2417A861C90B}"/>
            </c:ext>
          </c:extLst>
        </c:ser>
        <c:ser>
          <c:idx val="4"/>
          <c:order val="4"/>
          <c:tx>
            <c:strRef>
              <c:f>Группы!$AP$27</c:f>
              <c:strCache>
                <c:ptCount val="1"/>
                <c:pt idx="0">
                  <c:v>39 неделя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Группы!$AP$42:$AP$48</c:f>
              <c:numCache>
                <c:formatCode>_-* #,##0.00\ [$₽-419]_-;\-* #,##0.00\ [$₽-419]_-;_-* "-"??\ [$₽-419]_-;_-@_-</c:formatCode>
                <c:ptCount val="7"/>
                <c:pt idx="0">
                  <c:v>34454.799999999901</c:v>
                </c:pt>
                <c:pt idx="1">
                  <c:v>34469.279999999897</c:v>
                </c:pt>
                <c:pt idx="2">
                  <c:v>34483.7599999999</c:v>
                </c:pt>
                <c:pt idx="3">
                  <c:v>34498.239999999903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08-4EEF-B042-2417A861C90B}"/>
            </c:ext>
          </c:extLst>
        </c:ser>
        <c:ser>
          <c:idx val="5"/>
          <c:order val="5"/>
          <c:tx>
            <c:strRef>
              <c:f>Группы!$AQ$27</c:f>
              <c:strCache>
                <c:ptCount val="1"/>
                <c:pt idx="0">
                  <c:v>40 неделя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Группы!$AQ$42:$AQ$48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08-4EEF-B042-2417A861C90B}"/>
            </c:ext>
          </c:extLst>
        </c:ser>
        <c:ser>
          <c:idx val="6"/>
          <c:order val="6"/>
          <c:tx>
            <c:strRef>
              <c:f>Группы!$AR$27</c:f>
              <c:strCache>
                <c:ptCount val="1"/>
                <c:pt idx="0">
                  <c:v>41 неделя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Группы!$AR$42:$AR$48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08-4EEF-B042-2417A861C90B}"/>
            </c:ext>
          </c:extLst>
        </c:ser>
        <c:ser>
          <c:idx val="7"/>
          <c:order val="7"/>
          <c:tx>
            <c:strRef>
              <c:f>Группы!$AS$27</c:f>
              <c:strCache>
                <c:ptCount val="1"/>
                <c:pt idx="0">
                  <c:v>42 неделя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Группы!$AS$42:$AS$48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08-4EEF-B042-2417A861C90B}"/>
            </c:ext>
          </c:extLst>
        </c:ser>
        <c:ser>
          <c:idx val="8"/>
          <c:order val="8"/>
          <c:tx>
            <c:strRef>
              <c:f>Группы!$AT$27</c:f>
              <c:strCache>
                <c:ptCount val="1"/>
                <c:pt idx="0">
                  <c:v>43 неделя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Группы!$AT$42:$AT$48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08-4EEF-B042-2417A861C90B}"/>
            </c:ext>
          </c:extLst>
        </c:ser>
        <c:ser>
          <c:idx val="9"/>
          <c:order val="9"/>
          <c:tx>
            <c:strRef>
              <c:f>Группы!$AU$27</c:f>
              <c:strCache>
                <c:ptCount val="1"/>
                <c:pt idx="0">
                  <c:v>44 неделя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Группы!$AU$42:$AU$48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08-4EEF-B042-2417A861C90B}"/>
            </c:ext>
          </c:extLst>
        </c:ser>
        <c:ser>
          <c:idx val="10"/>
          <c:order val="10"/>
          <c:tx>
            <c:strRef>
              <c:f>Группы!$AV$27</c:f>
              <c:strCache>
                <c:ptCount val="1"/>
                <c:pt idx="0">
                  <c:v>45 неделя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Группы!$AV$42:$AV$48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808-4EEF-B042-2417A861C90B}"/>
            </c:ext>
          </c:extLst>
        </c:ser>
        <c:ser>
          <c:idx val="11"/>
          <c:order val="11"/>
          <c:tx>
            <c:strRef>
              <c:f>Группы!$AW$27</c:f>
              <c:strCache>
                <c:ptCount val="1"/>
                <c:pt idx="0">
                  <c:v>46 неделя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Группы!$AW$42:$AW$48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808-4EEF-B042-2417A861C90B}"/>
            </c:ext>
          </c:extLst>
        </c:ser>
        <c:ser>
          <c:idx val="12"/>
          <c:order val="12"/>
          <c:tx>
            <c:strRef>
              <c:f>Группы!$AX$27</c:f>
              <c:strCache>
                <c:ptCount val="1"/>
                <c:pt idx="0">
                  <c:v>47 неделя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Группы!$AX$42:$AX$48</c:f>
              <c:numCache>
                <c:formatCode>[$-FC19]dd\ mmmm\ yyyy\ \г\.;@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C808-4EEF-B042-2417A861C90B}"/>
            </c:ext>
          </c:extLst>
        </c:ser>
        <c:ser>
          <c:idx val="13"/>
          <c:order val="13"/>
          <c:tx>
            <c:strRef>
              <c:f>Группы!$AY$27</c:f>
              <c:strCache>
                <c:ptCount val="1"/>
                <c:pt idx="0">
                  <c:v>48 неделя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Группы!$AY$42:$AY$48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C808-4EEF-B042-2417A861C90B}"/>
            </c:ext>
          </c:extLst>
        </c:ser>
        <c:ser>
          <c:idx val="14"/>
          <c:order val="14"/>
          <c:tx>
            <c:strRef>
              <c:f>Группы!$AZ$27</c:f>
              <c:strCache>
                <c:ptCount val="1"/>
                <c:pt idx="0">
                  <c:v>49 неделя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Группы!$AZ$42:$AZ$48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C808-4EEF-B042-2417A861C90B}"/>
            </c:ext>
          </c:extLst>
        </c:ser>
        <c:ser>
          <c:idx val="15"/>
          <c:order val="15"/>
          <c:tx>
            <c:strRef>
              <c:f>Группы!$BA$27</c:f>
              <c:strCache>
                <c:ptCount val="1"/>
                <c:pt idx="0">
                  <c:v>50 неделя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Группы!$BA$42:$BA$48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C808-4EEF-B042-2417A861C90B}"/>
            </c:ext>
          </c:extLst>
        </c:ser>
        <c:ser>
          <c:idx val="16"/>
          <c:order val="16"/>
          <c:tx>
            <c:strRef>
              <c:f>Группы!$BB$27</c:f>
              <c:strCache>
                <c:ptCount val="1"/>
                <c:pt idx="0">
                  <c:v>51 неделя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Группы!$BB$42:$BB$48</c:f>
              <c:numCache>
                <c:formatCode>_-* #,##0.00\ [$₽-419]_-;\-* #,##0.00\ [$₽-419]_-;_-* "-"??\ [$₽-419]_-;_-@_-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808-4EEF-B042-2417A861C90B}"/>
            </c:ext>
          </c:extLst>
        </c:ser>
        <c:ser>
          <c:idx val="17"/>
          <c:order val="17"/>
          <c:tx>
            <c:strRef>
              <c:f>Группы!$BC$27</c:f>
              <c:strCache>
                <c:ptCount val="1"/>
                <c:pt idx="0">
                  <c:v>52 неделя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Группы!$B$42:$B$48</c:f>
              <c:strCache>
                <c:ptCount val="7"/>
                <c:pt idx="0">
                  <c:v>Понедельник</c:v>
                </c:pt>
                <c:pt idx="1">
                  <c:v>Вторник</c:v>
                </c:pt>
                <c:pt idx="2">
                  <c:v>Среда</c:v>
                </c:pt>
                <c:pt idx="3">
                  <c:v>Четверг</c:v>
                </c:pt>
                <c:pt idx="4">
                  <c:v>Пятница</c:v>
                </c:pt>
                <c:pt idx="5">
                  <c:v>Суббота </c:v>
                </c:pt>
                <c:pt idx="6">
                  <c:v>Восресенье</c:v>
                </c:pt>
              </c:strCache>
            </c:strRef>
          </c:cat>
          <c:val>
            <c:numRef>
              <c:f>Группы!$BC$42:$BC$48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C808-4EEF-B042-2417A861C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108160"/>
        <c:axId val="98109696"/>
      </c:barChart>
      <c:catAx>
        <c:axId val="9810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109696"/>
        <c:crosses val="autoZero"/>
        <c:auto val="1"/>
        <c:lblAlgn val="ctr"/>
        <c:lblOffset val="100"/>
        <c:noMultiLvlLbl val="0"/>
      </c:catAx>
      <c:valAx>
        <c:axId val="981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₽&quot;* #,##0.00_);_(&quot;₽&quot;* \(#,##0.00\);_(&quot;₽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810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493058</xdr:colOff>
      <xdr:row>94</xdr:row>
      <xdr:rowOff>98612</xdr:rowOff>
    </xdr:from>
    <xdr:to>
      <xdr:col>47</xdr:col>
      <xdr:colOff>80683</xdr:colOff>
      <xdr:row>118</xdr:row>
      <xdr:rowOff>121024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C554BF86-FB9D-428B-A29D-2386024A1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551329</xdr:colOff>
      <xdr:row>119</xdr:row>
      <xdr:rowOff>112059</xdr:rowOff>
    </xdr:from>
    <xdr:to>
      <xdr:col>48</xdr:col>
      <xdr:colOff>268941</xdr:colOff>
      <xdr:row>140</xdr:row>
      <xdr:rowOff>87901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45993EB2-4621-47F5-8B71-02E5D7A58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16"/>
  <sheetViews>
    <sheetView tabSelected="1" topLeftCell="A19" zoomScale="85" zoomScaleNormal="85" workbookViewId="0">
      <selection activeCell="C28" sqref="C28"/>
    </sheetView>
  </sheetViews>
  <sheetFormatPr defaultRowHeight="11.25" x14ac:dyDescent="0.2"/>
  <cols>
    <col min="1" max="1" width="17.33203125" style="3" bestFit="1" customWidth="1"/>
    <col min="2" max="2" width="12" bestFit="1" customWidth="1"/>
    <col min="3" max="14" width="10.83203125" customWidth="1"/>
    <col min="15" max="15" width="10.83203125" style="1" customWidth="1"/>
    <col min="16" max="18" width="10.83203125" customWidth="1"/>
    <col min="19" max="19" width="10.83203125" style="2" customWidth="1"/>
    <col min="20" max="49" width="10.83203125" customWidth="1"/>
    <col min="50" max="54" width="9.33203125" bestFit="1" customWidth="1"/>
  </cols>
  <sheetData>
    <row r="1" spans="1:55" ht="18.399999999999999" customHeight="1" thickBot="1" x14ac:dyDescent="0.25">
      <c r="A1" s="110" t="s">
        <v>38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</row>
    <row r="2" spans="1:55" ht="12" thickBot="1" x14ac:dyDescent="0.25">
      <c r="A2" s="17"/>
      <c r="B2" s="18"/>
      <c r="C2" s="101" t="s">
        <v>44</v>
      </c>
      <c r="D2" s="100" t="s">
        <v>51</v>
      </c>
      <c r="E2" s="100" t="s">
        <v>52</v>
      </c>
      <c r="F2" s="100" t="s">
        <v>53</v>
      </c>
      <c r="G2" s="100" t="s">
        <v>54</v>
      </c>
      <c r="H2" s="100" t="s">
        <v>55</v>
      </c>
      <c r="I2" s="100" t="s">
        <v>56</v>
      </c>
      <c r="J2" s="100" t="s">
        <v>57</v>
      </c>
      <c r="K2" s="100" t="s">
        <v>58</v>
      </c>
      <c r="L2" s="100" t="s">
        <v>59</v>
      </c>
      <c r="M2" s="100" t="s">
        <v>60</v>
      </c>
      <c r="N2" s="100" t="s">
        <v>61</v>
      </c>
      <c r="O2" s="100" t="s">
        <v>62</v>
      </c>
      <c r="P2" s="100" t="s">
        <v>63</v>
      </c>
      <c r="Q2" s="100" t="s">
        <v>64</v>
      </c>
      <c r="R2" s="100" t="s">
        <v>65</v>
      </c>
      <c r="S2" s="100" t="s">
        <v>66</v>
      </c>
      <c r="T2" s="100" t="s">
        <v>67</v>
      </c>
      <c r="U2" s="100" t="s">
        <v>68</v>
      </c>
      <c r="V2" s="100" t="s">
        <v>69</v>
      </c>
      <c r="W2" s="100" t="s">
        <v>70</v>
      </c>
      <c r="X2" s="100" t="s">
        <v>71</v>
      </c>
      <c r="Y2" s="100" t="s">
        <v>72</v>
      </c>
      <c r="Z2" s="100" t="s">
        <v>84</v>
      </c>
      <c r="AA2" s="100" t="s">
        <v>85</v>
      </c>
      <c r="AB2" s="100" t="s">
        <v>86</v>
      </c>
      <c r="AC2" s="100" t="s">
        <v>87</v>
      </c>
      <c r="AD2" s="100" t="s">
        <v>88</v>
      </c>
      <c r="AE2" s="100" t="s">
        <v>89</v>
      </c>
      <c r="AF2" s="100" t="s">
        <v>90</v>
      </c>
      <c r="AG2" s="100" t="s">
        <v>91</v>
      </c>
      <c r="AH2" s="100" t="s">
        <v>92</v>
      </c>
      <c r="AI2" s="100" t="s">
        <v>93</v>
      </c>
      <c r="AJ2" s="100" t="s">
        <v>94</v>
      </c>
      <c r="AK2" s="100" t="s">
        <v>95</v>
      </c>
      <c r="AL2" s="100" t="s">
        <v>14</v>
      </c>
      <c r="AM2" s="100" t="s">
        <v>15</v>
      </c>
      <c r="AN2" s="100" t="s">
        <v>16</v>
      </c>
      <c r="AO2" s="100" t="s">
        <v>17</v>
      </c>
      <c r="AP2" s="100" t="s">
        <v>20</v>
      </c>
      <c r="AQ2" s="100" t="s">
        <v>21</v>
      </c>
      <c r="AR2" s="100" t="s">
        <v>22</v>
      </c>
      <c r="AS2" s="100" t="s">
        <v>23</v>
      </c>
      <c r="AT2" s="100" t="s">
        <v>24</v>
      </c>
      <c r="AU2" s="100" t="s">
        <v>25</v>
      </c>
      <c r="AV2" s="100" t="s">
        <v>26</v>
      </c>
      <c r="AW2" s="100" t="s">
        <v>27</v>
      </c>
      <c r="AX2" s="100" t="s">
        <v>28</v>
      </c>
      <c r="AY2" s="100" t="s">
        <v>29</v>
      </c>
      <c r="AZ2" s="100" t="s">
        <v>30</v>
      </c>
      <c r="BA2" s="100" t="s">
        <v>31</v>
      </c>
      <c r="BB2" s="100" t="s">
        <v>32</v>
      </c>
      <c r="BC2" s="100" t="s">
        <v>33</v>
      </c>
    </row>
    <row r="3" spans="1:55" x14ac:dyDescent="0.2">
      <c r="A3" s="123" t="s">
        <v>1</v>
      </c>
      <c r="B3" s="20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1"/>
      <c r="P3" s="4"/>
      <c r="Q3" s="4"/>
      <c r="R3" s="4"/>
      <c r="S3" s="10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25" t="str">
        <f t="shared" ref="AL3:AP16" si="0">IF(AL28=0,"нет данных",AL28-AL60)</f>
        <v>нет данных</v>
      </c>
      <c r="AM3" s="25">
        <f t="shared" si="0"/>
        <v>247</v>
      </c>
      <c r="AN3" s="25">
        <f t="shared" si="0"/>
        <v>247</v>
      </c>
      <c r="AO3" s="25">
        <f t="shared" si="0"/>
        <v>247</v>
      </c>
      <c r="AP3" s="25" t="str">
        <f t="shared" si="0"/>
        <v>нет данных</v>
      </c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74"/>
    </row>
    <row r="4" spans="1:55" x14ac:dyDescent="0.2">
      <c r="A4" s="121"/>
      <c r="B4" s="21" t="s">
        <v>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2"/>
      <c r="P4" s="6"/>
      <c r="Q4" s="6"/>
      <c r="R4" s="6"/>
      <c r="S4" s="11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26" t="str">
        <f t="shared" si="0"/>
        <v>нет данных</v>
      </c>
      <c r="AM4" s="26">
        <f t="shared" si="0"/>
        <v>247</v>
      </c>
      <c r="AN4" s="26">
        <f t="shared" si="0"/>
        <v>247</v>
      </c>
      <c r="AO4" s="26">
        <f t="shared" si="0"/>
        <v>247</v>
      </c>
      <c r="AP4" s="26" t="str">
        <f t="shared" si="0"/>
        <v>нет данных</v>
      </c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5"/>
    </row>
    <row r="5" spans="1:55" x14ac:dyDescent="0.2">
      <c r="A5" s="121"/>
      <c r="B5" s="21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2"/>
      <c r="P5" s="6"/>
      <c r="Q5" s="6"/>
      <c r="R5" s="6"/>
      <c r="S5" s="11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26">
        <f t="shared" si="0"/>
        <v>247</v>
      </c>
      <c r="AM5" s="26">
        <f t="shared" si="0"/>
        <v>247</v>
      </c>
      <c r="AN5" s="26">
        <f t="shared" si="0"/>
        <v>247</v>
      </c>
      <c r="AO5" s="26" t="str">
        <f t="shared" si="0"/>
        <v>нет данных</v>
      </c>
      <c r="AP5" s="26" t="str">
        <f t="shared" si="0"/>
        <v>нет данных</v>
      </c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75"/>
    </row>
    <row r="6" spans="1:55" x14ac:dyDescent="0.2">
      <c r="A6" s="121"/>
      <c r="B6" s="21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2"/>
      <c r="P6" s="6"/>
      <c r="Q6" s="6"/>
      <c r="R6" s="6"/>
      <c r="S6" s="11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26">
        <f t="shared" si="0"/>
        <v>247</v>
      </c>
      <c r="AM6" s="26">
        <f t="shared" si="0"/>
        <v>247</v>
      </c>
      <c r="AN6" s="26">
        <f t="shared" si="0"/>
        <v>247</v>
      </c>
      <c r="AO6" s="26" t="str">
        <f t="shared" si="0"/>
        <v>нет данных</v>
      </c>
      <c r="AP6" s="26" t="str">
        <f t="shared" si="0"/>
        <v>нет данных</v>
      </c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5"/>
    </row>
    <row r="7" spans="1:55" x14ac:dyDescent="0.2">
      <c r="A7" s="121"/>
      <c r="B7" s="21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2"/>
      <c r="P7" s="6"/>
      <c r="Q7" s="6"/>
      <c r="R7" s="6"/>
      <c r="S7" s="11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26">
        <f t="shared" si="0"/>
        <v>247</v>
      </c>
      <c r="AM7" s="26">
        <f t="shared" si="0"/>
        <v>247</v>
      </c>
      <c r="AN7" s="26">
        <f t="shared" si="0"/>
        <v>247</v>
      </c>
      <c r="AO7" s="26" t="str">
        <f t="shared" si="0"/>
        <v>нет данных</v>
      </c>
      <c r="AP7" s="26" t="str">
        <f t="shared" si="0"/>
        <v>нет данных</v>
      </c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5"/>
    </row>
    <row r="8" spans="1:55" x14ac:dyDescent="0.2">
      <c r="A8" s="121"/>
      <c r="B8" s="21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2"/>
      <c r="P8" s="6"/>
      <c r="Q8" s="6"/>
      <c r="R8" s="6"/>
      <c r="S8" s="1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26">
        <f t="shared" si="0"/>
        <v>247</v>
      </c>
      <c r="AM8" s="26">
        <f t="shared" si="0"/>
        <v>247</v>
      </c>
      <c r="AN8" s="26">
        <f t="shared" si="0"/>
        <v>247</v>
      </c>
      <c r="AO8" s="26" t="str">
        <f t="shared" si="0"/>
        <v>нет данных</v>
      </c>
      <c r="AP8" s="26" t="str">
        <f t="shared" si="0"/>
        <v>нет данных</v>
      </c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75"/>
    </row>
    <row r="9" spans="1:55" ht="12" thickBot="1" x14ac:dyDescent="0.25">
      <c r="A9" s="122"/>
      <c r="B9" s="23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63"/>
      <c r="P9" s="8"/>
      <c r="Q9" s="8"/>
      <c r="R9" s="8"/>
      <c r="S9" s="12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27">
        <f t="shared" si="0"/>
        <v>247</v>
      </c>
      <c r="AM9" s="27">
        <f t="shared" si="0"/>
        <v>247</v>
      </c>
      <c r="AN9" s="27">
        <f t="shared" si="0"/>
        <v>247</v>
      </c>
      <c r="AO9" s="27" t="str">
        <f t="shared" si="0"/>
        <v>нет данных</v>
      </c>
      <c r="AP9" s="27" t="str">
        <f t="shared" si="0"/>
        <v>нет данных</v>
      </c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6"/>
    </row>
    <row r="10" spans="1:55" x14ac:dyDescent="0.2">
      <c r="A10" s="123" t="s">
        <v>2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61"/>
      <c r="P10" s="4"/>
      <c r="Q10" s="4"/>
      <c r="R10" s="4"/>
      <c r="S10" s="10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25" t="str">
        <f t="shared" si="0"/>
        <v>нет данных</v>
      </c>
      <c r="AM10" s="25">
        <f t="shared" si="0"/>
        <v>371</v>
      </c>
      <c r="AN10" s="25">
        <f t="shared" si="0"/>
        <v>371</v>
      </c>
      <c r="AO10" s="25">
        <f t="shared" si="0"/>
        <v>371</v>
      </c>
      <c r="AP10" s="25" t="str">
        <f t="shared" si="0"/>
        <v>нет данных</v>
      </c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74"/>
    </row>
    <row r="11" spans="1:55" x14ac:dyDescent="0.2">
      <c r="A11" s="121"/>
      <c r="B11" s="21" t="s">
        <v>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2"/>
      <c r="P11" s="6"/>
      <c r="Q11" s="6"/>
      <c r="R11" s="6"/>
      <c r="S11" s="11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26" t="str">
        <f t="shared" si="0"/>
        <v>нет данных</v>
      </c>
      <c r="AM11" s="26">
        <f t="shared" si="0"/>
        <v>371</v>
      </c>
      <c r="AN11" s="26">
        <f t="shared" si="0"/>
        <v>371</v>
      </c>
      <c r="AO11" s="26">
        <f t="shared" si="0"/>
        <v>371</v>
      </c>
      <c r="AP11" s="26" t="str">
        <f t="shared" si="0"/>
        <v>нет данных</v>
      </c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75"/>
    </row>
    <row r="12" spans="1:55" x14ac:dyDescent="0.2">
      <c r="A12" s="121"/>
      <c r="B12" s="21" t="s">
        <v>4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2"/>
      <c r="P12" s="6"/>
      <c r="Q12" s="6"/>
      <c r="R12" s="6"/>
      <c r="S12" s="11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26">
        <f t="shared" si="0"/>
        <v>371</v>
      </c>
      <c r="AM12" s="26">
        <f t="shared" si="0"/>
        <v>371</v>
      </c>
      <c r="AN12" s="26">
        <f t="shared" si="0"/>
        <v>371</v>
      </c>
      <c r="AO12" s="26" t="str">
        <f t="shared" si="0"/>
        <v>нет данных</v>
      </c>
      <c r="AP12" s="26" t="str">
        <f t="shared" si="0"/>
        <v>нет данных</v>
      </c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75"/>
    </row>
    <row r="13" spans="1:55" x14ac:dyDescent="0.2">
      <c r="A13" s="121"/>
      <c r="B13" s="21" t="s">
        <v>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2"/>
      <c r="P13" s="6"/>
      <c r="Q13" s="6"/>
      <c r="R13" s="6"/>
      <c r="S13" s="11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26">
        <f t="shared" si="0"/>
        <v>371</v>
      </c>
      <c r="AM13" s="26">
        <f t="shared" si="0"/>
        <v>371</v>
      </c>
      <c r="AN13" s="26">
        <f t="shared" si="0"/>
        <v>371</v>
      </c>
      <c r="AO13" s="26" t="str">
        <f t="shared" si="0"/>
        <v>нет данных</v>
      </c>
      <c r="AP13" s="26" t="str">
        <f t="shared" si="0"/>
        <v>нет данных</v>
      </c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75"/>
    </row>
    <row r="14" spans="1:55" x14ac:dyDescent="0.2">
      <c r="A14" s="121"/>
      <c r="B14" s="21" t="s">
        <v>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2"/>
      <c r="P14" s="6"/>
      <c r="Q14" s="6"/>
      <c r="R14" s="6"/>
      <c r="S14" s="11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26">
        <f t="shared" si="0"/>
        <v>371</v>
      </c>
      <c r="AM14" s="26">
        <f t="shared" si="0"/>
        <v>371</v>
      </c>
      <c r="AN14" s="26">
        <f t="shared" si="0"/>
        <v>371</v>
      </c>
      <c r="AO14" s="26" t="str">
        <f t="shared" si="0"/>
        <v>нет данных</v>
      </c>
      <c r="AP14" s="26" t="str">
        <f t="shared" si="0"/>
        <v>нет данных</v>
      </c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75"/>
    </row>
    <row r="15" spans="1:55" x14ac:dyDescent="0.2">
      <c r="A15" s="121"/>
      <c r="B15" s="21" t="s">
        <v>12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2"/>
      <c r="P15" s="6"/>
      <c r="Q15" s="6"/>
      <c r="R15" s="6"/>
      <c r="S15" s="11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26">
        <f t="shared" si="0"/>
        <v>371</v>
      </c>
      <c r="AM15" s="26">
        <f t="shared" si="0"/>
        <v>371</v>
      </c>
      <c r="AN15" s="26">
        <f t="shared" si="0"/>
        <v>371</v>
      </c>
      <c r="AO15" s="26" t="str">
        <f t="shared" si="0"/>
        <v>нет данных</v>
      </c>
      <c r="AP15" s="26" t="str">
        <f t="shared" si="0"/>
        <v>нет данных</v>
      </c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75"/>
    </row>
    <row r="16" spans="1:55" ht="12" thickBot="1" x14ac:dyDescent="0.25">
      <c r="A16" s="122"/>
      <c r="B16" s="23" t="s">
        <v>13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3"/>
      <c r="P16" s="8"/>
      <c r="Q16" s="8"/>
      <c r="R16" s="8"/>
      <c r="S16" s="12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27">
        <f t="shared" si="0"/>
        <v>371</v>
      </c>
      <c r="AM16" s="27">
        <f t="shared" si="0"/>
        <v>371</v>
      </c>
      <c r="AN16" s="27">
        <f t="shared" si="0"/>
        <v>371</v>
      </c>
      <c r="AO16" s="27" t="str">
        <f t="shared" si="0"/>
        <v>нет данных</v>
      </c>
      <c r="AP16" s="27" t="str">
        <f t="shared" si="0"/>
        <v>нет данных</v>
      </c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76"/>
    </row>
    <row r="17" spans="1:55" x14ac:dyDescent="0.2">
      <c r="A17" s="123" t="s">
        <v>0</v>
      </c>
      <c r="B17" s="20" t="s">
        <v>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61"/>
      <c r="P17" s="4"/>
      <c r="Q17" s="4"/>
      <c r="R17" s="4"/>
      <c r="S17" s="1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102" t="str">
        <f>IF($AL42=0,"нет данных",AL42-AL74)</f>
        <v>нет данных</v>
      </c>
      <c r="AM17" s="102">
        <f t="shared" ref="AM17:AP23" si="1">IF(AM42=0,"нет данных",AM42-AM74)</f>
        <v>-41255.280000000101</v>
      </c>
      <c r="AN17" s="102">
        <f t="shared" si="1"/>
        <v>-55047.110000000102</v>
      </c>
      <c r="AO17" s="102">
        <f t="shared" si="1"/>
        <v>-62944.750000000102</v>
      </c>
      <c r="AP17" s="102">
        <f t="shared" si="1"/>
        <v>-68189.630000000092</v>
      </c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74"/>
    </row>
    <row r="18" spans="1:55" x14ac:dyDescent="0.2">
      <c r="A18" s="121"/>
      <c r="B18" s="21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2"/>
      <c r="P18" s="6"/>
      <c r="Q18" s="6"/>
      <c r="R18" s="6"/>
      <c r="S18" s="11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22" t="str">
        <f t="shared" ref="AL18:AL23" si="2">IF(AL43=0,"нет данных",AL43-AL75)</f>
        <v>нет данных</v>
      </c>
      <c r="AM18" s="22">
        <f t="shared" si="1"/>
        <v>-117.06000000009954</v>
      </c>
      <c r="AN18" s="22">
        <f t="shared" si="1"/>
        <v>-5011.6700000001001</v>
      </c>
      <c r="AO18" s="22">
        <f t="shared" si="1"/>
        <v>-9906.2800000001007</v>
      </c>
      <c r="AP18" s="22">
        <f t="shared" si="1"/>
        <v>-14800.890000000101</v>
      </c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75"/>
    </row>
    <row r="19" spans="1:55" x14ac:dyDescent="0.2">
      <c r="A19" s="121"/>
      <c r="B19" s="21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2"/>
      <c r="P19" s="6"/>
      <c r="Q19" s="6"/>
      <c r="R19" s="6"/>
      <c r="S19" s="11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22">
        <f t="shared" si="2"/>
        <v>4078.3199999998978</v>
      </c>
      <c r="AM19" s="22">
        <f t="shared" si="1"/>
        <v>-816.29000000010274</v>
      </c>
      <c r="AN19" s="22">
        <f t="shared" si="1"/>
        <v>-5710.9000000001033</v>
      </c>
      <c r="AO19" s="22">
        <f t="shared" si="1"/>
        <v>-10605.510000000104</v>
      </c>
      <c r="AP19" s="22">
        <f t="shared" si="1"/>
        <v>-15500.120000000097</v>
      </c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75"/>
    </row>
    <row r="20" spans="1:55" x14ac:dyDescent="0.2">
      <c r="A20" s="121"/>
      <c r="B20" s="21" t="s">
        <v>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2"/>
      <c r="P20" s="6"/>
      <c r="Q20" s="6"/>
      <c r="R20" s="6"/>
      <c r="S20" s="11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22">
        <f t="shared" si="2"/>
        <v>3379.0899999999019</v>
      </c>
      <c r="AM20" s="22">
        <f t="shared" si="1"/>
        <v>-1515.5200000000987</v>
      </c>
      <c r="AN20" s="22">
        <f t="shared" si="1"/>
        <v>-6410.1300000000992</v>
      </c>
      <c r="AO20" s="22">
        <f t="shared" si="1"/>
        <v>-11304.7400000001</v>
      </c>
      <c r="AP20" s="22">
        <f t="shared" si="1"/>
        <v>34498.239999999903</v>
      </c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75"/>
    </row>
    <row r="21" spans="1:55" x14ac:dyDescent="0.2">
      <c r="A21" s="121"/>
      <c r="B21" s="21" t="s">
        <v>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2"/>
      <c r="P21" s="6"/>
      <c r="Q21" s="6"/>
      <c r="R21" s="6"/>
      <c r="S21" s="11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22">
        <f t="shared" si="2"/>
        <v>2679.8599999998987</v>
      </c>
      <c r="AM21" s="22">
        <f t="shared" si="1"/>
        <v>-2214.7500000001019</v>
      </c>
      <c r="AN21" s="22">
        <f t="shared" si="1"/>
        <v>-7109.3600000001024</v>
      </c>
      <c r="AO21" s="22">
        <f t="shared" si="1"/>
        <v>-12003.970000000103</v>
      </c>
      <c r="AP21" s="22" t="str">
        <f t="shared" si="1"/>
        <v>нет данных</v>
      </c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75"/>
    </row>
    <row r="22" spans="1:55" x14ac:dyDescent="0.2">
      <c r="A22" s="121"/>
      <c r="B22" s="21" t="s">
        <v>12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2"/>
      <c r="P22" s="6"/>
      <c r="Q22" s="6"/>
      <c r="R22" s="6"/>
      <c r="S22" s="11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22">
        <f t="shared" si="2"/>
        <v>1980.6299999998992</v>
      </c>
      <c r="AM22" s="22">
        <f t="shared" si="1"/>
        <v>-2913.9800000000978</v>
      </c>
      <c r="AN22" s="22">
        <f t="shared" si="1"/>
        <v>-7808.5900000000984</v>
      </c>
      <c r="AO22" s="22">
        <f t="shared" si="1"/>
        <v>-12703.200000000099</v>
      </c>
      <c r="AP22" s="22" t="str">
        <f t="shared" si="1"/>
        <v>нет данных</v>
      </c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75"/>
    </row>
    <row r="23" spans="1:55" ht="12" thickBot="1" x14ac:dyDescent="0.25">
      <c r="A23" s="122"/>
      <c r="B23" s="23" t="s">
        <v>13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3"/>
      <c r="P23" s="8"/>
      <c r="Q23" s="8"/>
      <c r="R23" s="8"/>
      <c r="S23" s="12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24">
        <f t="shared" si="2"/>
        <v>1281.3999999999069</v>
      </c>
      <c r="AM23" s="24">
        <f t="shared" si="1"/>
        <v>-3613.210000000101</v>
      </c>
      <c r="AN23" s="24" t="str">
        <f t="shared" si="1"/>
        <v>нет данных</v>
      </c>
      <c r="AO23" s="24">
        <f t="shared" si="1"/>
        <v>-13402.430000000102</v>
      </c>
      <c r="AP23" s="24" t="str">
        <f t="shared" si="1"/>
        <v>нет данных</v>
      </c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76"/>
    </row>
    <row r="25" spans="1:55" ht="21.4" customHeight="1" x14ac:dyDescent="0.2">
      <c r="A25" s="108" t="s">
        <v>18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</row>
    <row r="26" spans="1:55" s="51" customFormat="1" ht="21.4" customHeight="1" thickBot="1" x14ac:dyDescent="0.25">
      <c r="A26" s="114" t="s">
        <v>109</v>
      </c>
      <c r="B26" s="115"/>
      <c r="C26" s="98" t="s">
        <v>111</v>
      </c>
      <c r="D26" s="131" t="str">
        <f>TEXT(RIGHTB(C26,10)+1,"ДД.ММ.ГГГГ - ")&amp;TEXT(RIGHTB(C26,10)+7,"ДД.ММ.ГГГГ")</f>
        <v>04.01.2021 - 10.01.2021</v>
      </c>
      <c r="E26" s="131" t="str">
        <f t="shared" ref="E26:H26" si="3">TEXT(RIGHTB(D26,10)+1,"ДД.ММ.ГГГГ - ")&amp;TEXT(RIGHTB(D26,10)+7,"ДД.ММ.ГГГГ")</f>
        <v>11.01.2021 - 17.01.2021</v>
      </c>
      <c r="F26" s="131" t="str">
        <f t="shared" si="3"/>
        <v>18.01.2021 - 24.01.2021</v>
      </c>
      <c r="G26" s="131" t="str">
        <f t="shared" si="3"/>
        <v>25.01.2021 - 31.01.2021</v>
      </c>
      <c r="H26" s="131" t="str">
        <f t="shared" si="3"/>
        <v>01.02.2021 - 07.02.2021</v>
      </c>
      <c r="I26" s="99"/>
      <c r="J26" s="99"/>
      <c r="K26" s="99"/>
      <c r="L26" s="92" t="s">
        <v>96</v>
      </c>
      <c r="M26" s="99"/>
      <c r="N26" s="99"/>
      <c r="O26" s="99"/>
      <c r="P26" s="99"/>
      <c r="Q26" s="92" t="s">
        <v>97</v>
      </c>
      <c r="R26" s="99"/>
      <c r="S26" s="99"/>
      <c r="T26" s="99"/>
      <c r="U26" s="92" t="s">
        <v>98</v>
      </c>
      <c r="V26" s="99"/>
      <c r="W26" s="99"/>
      <c r="X26" s="99"/>
      <c r="Y26" s="99"/>
      <c r="Z26" s="92" t="s">
        <v>99</v>
      </c>
      <c r="AA26" s="99"/>
      <c r="AB26" s="99"/>
      <c r="AC26" s="99"/>
      <c r="AD26" s="92" t="s">
        <v>100</v>
      </c>
      <c r="AE26" s="99"/>
      <c r="AF26" s="99"/>
      <c r="AG26" s="99"/>
      <c r="AH26" s="92" t="s">
        <v>101</v>
      </c>
      <c r="AI26" s="99"/>
      <c r="AJ26" s="99"/>
      <c r="AK26" s="99"/>
      <c r="AL26" s="92" t="s">
        <v>36</v>
      </c>
      <c r="AM26" s="92"/>
      <c r="AN26" s="92"/>
      <c r="AO26" s="92"/>
      <c r="AP26" s="92"/>
      <c r="AQ26" s="93" t="s">
        <v>37</v>
      </c>
      <c r="AR26" s="94"/>
      <c r="AS26" s="94"/>
      <c r="AT26" s="95"/>
      <c r="AU26" s="93" t="s">
        <v>34</v>
      </c>
      <c r="AV26" s="94"/>
      <c r="AW26" s="94"/>
      <c r="AX26" s="94"/>
      <c r="AY26" s="95"/>
      <c r="AZ26" s="93" t="s">
        <v>35</v>
      </c>
      <c r="BA26" s="94"/>
      <c r="BB26" s="94"/>
      <c r="BC26" s="95"/>
    </row>
    <row r="27" spans="1:55" ht="10.5" customHeight="1" thickBot="1" x14ac:dyDescent="0.25">
      <c r="A27" s="17"/>
      <c r="B27" s="18"/>
      <c r="C27" s="66" t="s">
        <v>44</v>
      </c>
      <c r="D27" s="65" t="s">
        <v>51</v>
      </c>
      <c r="E27" s="65" t="s">
        <v>52</v>
      </c>
      <c r="F27" s="65" t="s">
        <v>53</v>
      </c>
      <c r="G27" s="65" t="s">
        <v>54</v>
      </c>
      <c r="H27" s="65" t="s">
        <v>55</v>
      </c>
      <c r="I27" s="65" t="s">
        <v>56</v>
      </c>
      <c r="J27" s="65" t="s">
        <v>57</v>
      </c>
      <c r="K27" s="65" t="s">
        <v>58</v>
      </c>
      <c r="L27" s="65" t="s">
        <v>59</v>
      </c>
      <c r="M27" s="65" t="s">
        <v>60</v>
      </c>
      <c r="N27" s="65" t="s">
        <v>61</v>
      </c>
      <c r="O27" s="65" t="s">
        <v>62</v>
      </c>
      <c r="P27" s="65" t="s">
        <v>63</v>
      </c>
      <c r="Q27" s="65" t="s">
        <v>64</v>
      </c>
      <c r="R27" s="65" t="s">
        <v>65</v>
      </c>
      <c r="S27" s="65" t="s">
        <v>66</v>
      </c>
      <c r="T27" s="65" t="s">
        <v>67</v>
      </c>
      <c r="U27" s="65" t="s">
        <v>68</v>
      </c>
      <c r="V27" s="65" t="s">
        <v>69</v>
      </c>
      <c r="W27" s="65" t="s">
        <v>70</v>
      </c>
      <c r="X27" s="65" t="s">
        <v>71</v>
      </c>
      <c r="Y27" s="65" t="s">
        <v>72</v>
      </c>
      <c r="Z27" s="65" t="s">
        <v>84</v>
      </c>
      <c r="AA27" s="65" t="s">
        <v>85</v>
      </c>
      <c r="AB27" s="65" t="s">
        <v>86</v>
      </c>
      <c r="AC27" s="65" t="s">
        <v>87</v>
      </c>
      <c r="AD27" s="65" t="s">
        <v>88</v>
      </c>
      <c r="AE27" s="65" t="s">
        <v>89</v>
      </c>
      <c r="AF27" s="65" t="s">
        <v>90</v>
      </c>
      <c r="AG27" s="65" t="s">
        <v>91</v>
      </c>
      <c r="AH27" s="65" t="s">
        <v>92</v>
      </c>
      <c r="AI27" s="65" t="s">
        <v>93</v>
      </c>
      <c r="AJ27" s="65" t="s">
        <v>94</v>
      </c>
      <c r="AK27" s="65" t="s">
        <v>95</v>
      </c>
      <c r="AL27" s="67" t="s">
        <v>14</v>
      </c>
      <c r="AM27" s="67" t="s">
        <v>15</v>
      </c>
      <c r="AN27" s="67" t="s">
        <v>16</v>
      </c>
      <c r="AO27" s="67" t="s">
        <v>17</v>
      </c>
      <c r="AP27" s="67" t="s">
        <v>20</v>
      </c>
      <c r="AQ27" s="64" t="s">
        <v>21</v>
      </c>
      <c r="AR27" s="64" t="s">
        <v>22</v>
      </c>
      <c r="AS27" s="64" t="s">
        <v>23</v>
      </c>
      <c r="AT27" s="64" t="s">
        <v>24</v>
      </c>
      <c r="AU27" s="64" t="s">
        <v>25</v>
      </c>
      <c r="AV27" s="64" t="s">
        <v>26</v>
      </c>
      <c r="AW27" s="64" t="s">
        <v>27</v>
      </c>
      <c r="AX27" s="64" t="s">
        <v>28</v>
      </c>
      <c r="AY27" s="64" t="s">
        <v>29</v>
      </c>
      <c r="AZ27" s="64" t="s">
        <v>30</v>
      </c>
      <c r="BA27" s="64" t="s">
        <v>31</v>
      </c>
      <c r="BB27" s="64" t="s">
        <v>32</v>
      </c>
      <c r="BC27" s="64" t="s">
        <v>33</v>
      </c>
    </row>
    <row r="28" spans="1:55" s="6" customFormat="1" x14ac:dyDescent="0.2">
      <c r="A28" s="118" t="s">
        <v>45</v>
      </c>
      <c r="B28" s="4" t="s">
        <v>3</v>
      </c>
      <c r="C28" s="6">
        <f>INDEX(Данные!$A:$X,MATCH(C$27,Данные!$A:$A,)+MOD(ROW(C1)-1,7),MATCH(INDEX($A$28:$A28,(ROUNDUP(ROW(C1)/7,)-1)*7+1),Данные!$A$1:$X$1,))</f>
        <v>0</v>
      </c>
      <c r="D28" s="6">
        <f>INDEX(Данные!$A:$X,MATCH(D$27,Данные!$A:$A,)+MOD(ROW(D1)-1,7),MATCH(INDEX($A$28:$A28,(ROUNDUP(ROW(D1)/7,)-1)*7+1),Данные!$A$1:$X$1,))</f>
        <v>0</v>
      </c>
      <c r="E28" s="6">
        <f>INDEX(Данные!$A:$X,MATCH(E$27,Данные!$A:$A,)+MOD(ROW(E1)-1,7),MATCH(INDEX($A$28:$A28,(ROUNDUP(ROW(E1)/7,)-1)*7+1),Данные!$A$1:$X$1,))</f>
        <v>30</v>
      </c>
      <c r="F28" s="6">
        <f>INDEX(Данные!$A:$X,MATCH(F$27,Данные!$A:$A,)+MOD(ROW(F1)-1,7),MATCH(INDEX($A$28:$A28,(ROUNDUP(ROW(F1)/7,)-1)*7+1),Данные!$A$1:$X$1,))</f>
        <v>37</v>
      </c>
      <c r="G28" s="6">
        <f>INDEX(Данные!$A:$X,MATCH(G$27,Данные!$A:$A,)+MOD(ROW(G1)-1,7),MATCH(INDEX($A$28:$A28,(ROUNDUP(ROW(G1)/7,)-1)*7+1),Данные!$A$1:$X$1,))</f>
        <v>44</v>
      </c>
      <c r="H28" s="4"/>
      <c r="I28" s="4"/>
      <c r="J28" s="4"/>
      <c r="K28" s="4"/>
      <c r="L28" s="4"/>
      <c r="M28" s="4"/>
      <c r="N28" s="4"/>
      <c r="O28" s="4"/>
      <c r="P28" s="61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5"/>
      <c r="AM28" s="5">
        <f>Данные!D254</f>
        <v>268</v>
      </c>
      <c r="AN28" s="5">
        <f>Данные!D261</f>
        <v>275</v>
      </c>
      <c r="AO28" s="5">
        <f>Данные!D268</f>
        <v>282</v>
      </c>
      <c r="AP28" s="4">
        <f>Данные!D275</f>
        <v>0</v>
      </c>
      <c r="AQ28" s="4"/>
      <c r="AR28" s="34"/>
      <c r="AS28" s="4"/>
      <c r="AT28" s="4"/>
      <c r="AU28" s="35"/>
      <c r="AV28" s="4"/>
      <c r="AW28" s="4"/>
      <c r="AX28" s="36"/>
      <c r="AY28" s="4"/>
      <c r="AZ28" s="4"/>
      <c r="BA28" s="4"/>
      <c r="BB28" s="10"/>
      <c r="BC28" s="74"/>
    </row>
    <row r="29" spans="1:55" s="6" customFormat="1" x14ac:dyDescent="0.2">
      <c r="A29" s="121"/>
      <c r="B29" s="6" t="s">
        <v>9</v>
      </c>
      <c r="C29" s="6">
        <f>INDEX(Данные!$A:$X,MATCH(C$27,Данные!$A:$A,)+MOD(ROW(C2)-1,7),MATCH(INDEX($A$28:$A29,(ROUNDUP(ROW(C2)/7,)-1)*7+1),Данные!$A$1:$X$1,))</f>
        <v>0</v>
      </c>
      <c r="D29" s="6">
        <f>INDEX(Данные!$A:$X,MATCH(D$27,Данные!$A:$A,)+MOD(ROW(D2)-1,7),MATCH(INDEX($A$28:$A29,(ROUNDUP(ROW(D2)/7,)-1)*7+1),Данные!$A$1:$X$1,))</f>
        <v>0</v>
      </c>
      <c r="E29" s="6">
        <f>INDEX(Данные!$A:$X,MATCH(E$27,Данные!$A:$A,)+MOD(ROW(E2)-1,7),MATCH(INDEX($A$28:$A29,(ROUNDUP(ROW(E2)/7,)-1)*7+1),Данные!$A$1:$X$1,))</f>
        <v>31</v>
      </c>
      <c r="F29" s="6">
        <f>INDEX(Данные!$A:$X,MATCH(F$27,Данные!$A:$A,)+MOD(ROW(F2)-1,7),MATCH(INDEX($A$28:$A29,(ROUNDUP(ROW(F2)/7,)-1)*7+1),Данные!$A$1:$X$1,))</f>
        <v>38</v>
      </c>
      <c r="G29" s="6">
        <f>INDEX(Данные!$A:$X,MATCH(G$27,Данные!$A:$A,)+MOD(ROW(G2)-1,7),MATCH(INDEX($A$28:$A29,(ROUNDUP(ROW(G2)/7,)-1)*7+1),Данные!$A$1:$X$1,))</f>
        <v>45</v>
      </c>
      <c r="P29" s="62"/>
      <c r="T29" s="11"/>
      <c r="AL29" s="7"/>
      <c r="AM29" s="7">
        <f>Данные!D255</f>
        <v>269</v>
      </c>
      <c r="AN29" s="7">
        <f>Данные!D262</f>
        <v>276</v>
      </c>
      <c r="AO29" s="7">
        <f>Данные!D269</f>
        <v>283</v>
      </c>
      <c r="AP29" s="6">
        <f>Данные!D276</f>
        <v>0</v>
      </c>
      <c r="AR29" s="28"/>
      <c r="AU29" s="29"/>
      <c r="AX29" s="30"/>
      <c r="BB29" s="11"/>
      <c r="BC29" s="75"/>
    </row>
    <row r="30" spans="1:55" s="6" customFormat="1" x14ac:dyDescent="0.2">
      <c r="A30" s="121"/>
      <c r="B30" s="6" t="s">
        <v>4</v>
      </c>
      <c r="C30" s="6">
        <f>INDEX(Данные!$A:$X,MATCH(C$27,Данные!$A:$A,)+MOD(ROW(C3)-1,7),MATCH(INDEX($A$28:$A30,(ROUNDUP(ROW(C3)/7,)-1)*7+1),Данные!$A$1:$X$1,))</f>
        <v>0</v>
      </c>
      <c r="D30" s="6">
        <f>INDEX(Данные!$A:$X,MATCH(D$27,Данные!$A:$A,)+MOD(ROW(D3)-1,7),MATCH(INDEX($A$28:$A30,(ROUNDUP(ROW(D3)/7,)-1)*7+1),Данные!$A$1:$X$1,))</f>
        <v>0</v>
      </c>
      <c r="E30" s="6">
        <f>INDEX(Данные!$A:$X,MATCH(E$27,Данные!$A:$A,)+MOD(ROW(E3)-1,7),MATCH(INDEX($A$28:$A30,(ROUNDUP(ROW(E3)/7,)-1)*7+1),Данные!$A$1:$X$1,))</f>
        <v>32</v>
      </c>
      <c r="F30" s="6">
        <f>INDEX(Данные!$A:$X,MATCH(F$27,Данные!$A:$A,)+MOD(ROW(F3)-1,7),MATCH(INDEX($A$28:$A30,(ROUNDUP(ROW(F3)/7,)-1)*7+1),Данные!$A$1:$X$1,))</f>
        <v>39</v>
      </c>
      <c r="G30" s="6">
        <f>INDEX(Данные!$A:$X,MATCH(G$27,Данные!$A:$A,)+MOD(ROW(G3)-1,7),MATCH(INDEX($A$28:$A30,(ROUNDUP(ROW(G3)/7,)-1)*7+1),Данные!$A$1:$X$1,))</f>
        <v>46</v>
      </c>
      <c r="P30" s="62"/>
      <c r="T30" s="11"/>
      <c r="AL30" s="7">
        <f>Данные!D249</f>
        <v>263</v>
      </c>
      <c r="AM30" s="7">
        <f>Данные!D256</f>
        <v>270</v>
      </c>
      <c r="AN30" s="7">
        <f>Данные!D263</f>
        <v>277</v>
      </c>
      <c r="AO30" s="7">
        <f>Данные!D270</f>
        <v>0</v>
      </c>
      <c r="AP30" s="6">
        <f>Данные!D277</f>
        <v>0</v>
      </c>
      <c r="AR30" s="28"/>
      <c r="AU30" s="31"/>
      <c r="AX30" s="30"/>
      <c r="BB30" s="11"/>
      <c r="BC30" s="75"/>
    </row>
    <row r="31" spans="1:55" s="6" customFormat="1" x14ac:dyDescent="0.2">
      <c r="A31" s="121"/>
      <c r="B31" s="6" t="s">
        <v>5</v>
      </c>
      <c r="C31" s="6">
        <f>INDEX(Данные!$A:$X,MATCH(C$27,Данные!$A:$A,)+MOD(ROW(C4)-1,7),MATCH(INDEX($A$28:$A31,(ROUNDUP(ROW(C4)/7,)-1)*7+1),Данные!$A$1:$X$1,))</f>
        <v>0</v>
      </c>
      <c r="D31" s="6">
        <f>INDEX(Данные!$A:$X,MATCH(D$27,Данные!$A:$A,)+MOD(ROW(D4)-1,7),MATCH(INDEX($A$28:$A31,(ROUNDUP(ROW(D4)/7,)-1)*7+1),Данные!$A$1:$X$1,))</f>
        <v>0</v>
      </c>
      <c r="E31" s="6">
        <f>INDEX(Данные!$A:$X,MATCH(E$27,Данные!$A:$A,)+MOD(ROW(E4)-1,7),MATCH(INDEX($A$28:$A31,(ROUNDUP(ROW(E4)/7,)-1)*7+1),Данные!$A$1:$X$1,))</f>
        <v>33</v>
      </c>
      <c r="F31" s="6">
        <f>INDEX(Данные!$A:$X,MATCH(F$27,Данные!$A:$A,)+MOD(ROW(F4)-1,7),MATCH(INDEX($A$28:$A31,(ROUNDUP(ROW(F4)/7,)-1)*7+1),Данные!$A$1:$X$1,))</f>
        <v>40</v>
      </c>
      <c r="G31" s="6">
        <f>INDEX(Данные!$A:$X,MATCH(G$27,Данные!$A:$A,)+MOD(ROW(G4)-1,7),MATCH(INDEX($A$28:$A31,(ROUNDUP(ROW(G4)/7,)-1)*7+1),Данные!$A$1:$X$1,))</f>
        <v>47</v>
      </c>
      <c r="P31" s="62"/>
      <c r="T31" s="11"/>
      <c r="AL31" s="7">
        <f>Данные!D250</f>
        <v>264</v>
      </c>
      <c r="AM31" s="7">
        <f>Данные!D257</f>
        <v>271</v>
      </c>
      <c r="AN31" s="7">
        <f>Данные!D264</f>
        <v>278</v>
      </c>
      <c r="AO31" s="7">
        <f>Данные!D271</f>
        <v>0</v>
      </c>
      <c r="AP31" s="6">
        <f>Данные!D278</f>
        <v>0</v>
      </c>
      <c r="AR31" s="28"/>
      <c r="AU31" s="32"/>
      <c r="AX31" s="30"/>
      <c r="BB31" s="11"/>
      <c r="BC31" s="75"/>
    </row>
    <row r="32" spans="1:55" s="6" customFormat="1" x14ac:dyDescent="0.2">
      <c r="A32" s="121"/>
      <c r="B32" s="6" t="s">
        <v>6</v>
      </c>
      <c r="C32" s="6">
        <f>INDEX(Данные!$A:$X,MATCH(C$27,Данные!$A:$A,)+MOD(ROW(C5)-1,7),MATCH(INDEX($A$28:$A32,(ROUNDUP(ROW(C5)/7,)-1)*7+1),Данные!$A$1:$X$1,))</f>
        <v>0</v>
      </c>
      <c r="D32" s="6">
        <f>INDEX(Данные!$A:$X,MATCH(D$27,Данные!$A:$A,)+MOD(ROW(D5)-1,7),MATCH(INDEX($A$28:$A32,(ROUNDUP(ROW(D5)/7,)-1)*7+1),Данные!$A$1:$X$1,))</f>
        <v>0</v>
      </c>
      <c r="E32" s="6">
        <f>INDEX(Данные!$A:$X,MATCH(E$27,Данные!$A:$A,)+MOD(ROW(E5)-1,7),MATCH(INDEX($A$28:$A32,(ROUNDUP(ROW(E5)/7,)-1)*7+1),Данные!$A$1:$X$1,))</f>
        <v>34</v>
      </c>
      <c r="F32" s="6">
        <f>INDEX(Данные!$A:$X,MATCH(F$27,Данные!$A:$A,)+MOD(ROW(F5)-1,7),MATCH(INDEX($A$28:$A32,(ROUNDUP(ROW(F5)/7,)-1)*7+1),Данные!$A$1:$X$1,))</f>
        <v>41</v>
      </c>
      <c r="G32" s="6">
        <f>INDEX(Данные!$A:$X,MATCH(G$27,Данные!$A:$A,)+MOD(ROW(G5)-1,7),MATCH(INDEX($A$28:$A32,(ROUNDUP(ROW(G5)/7,)-1)*7+1),Данные!$A$1:$X$1,))</f>
        <v>48</v>
      </c>
      <c r="P32" s="62"/>
      <c r="T32" s="11"/>
      <c r="AL32" s="7">
        <f>Данные!D251</f>
        <v>265</v>
      </c>
      <c r="AM32" s="7">
        <f>Данные!D258</f>
        <v>272</v>
      </c>
      <c r="AN32" s="7">
        <f>Данные!D265</f>
        <v>279</v>
      </c>
      <c r="AO32" s="7">
        <f>Данные!D272</f>
        <v>0</v>
      </c>
      <c r="AP32" s="6">
        <f>Данные!D279</f>
        <v>0</v>
      </c>
      <c r="AR32" s="28"/>
      <c r="AU32" s="32"/>
      <c r="AX32" s="30"/>
      <c r="BB32" s="11"/>
      <c r="BC32" s="78"/>
    </row>
    <row r="33" spans="1:55" s="6" customFormat="1" x14ac:dyDescent="0.2">
      <c r="A33" s="121"/>
      <c r="B33" s="6" t="s">
        <v>12</v>
      </c>
      <c r="C33" s="6">
        <f>INDEX(Данные!$A:$X,MATCH(C$27,Данные!$A:$A,)+MOD(ROW(C6)-1,7),MATCH(INDEX($A$28:$A33,(ROUNDUP(ROW(C6)/7,)-1)*7+1),Данные!$A$1:$X$1,))</f>
        <v>0</v>
      </c>
      <c r="D33" s="6">
        <f>INDEX(Данные!$A:$X,MATCH(D$27,Данные!$A:$A,)+MOD(ROW(D6)-1,7),MATCH(INDEX($A$28:$A33,(ROUNDUP(ROW(D6)/7,)-1)*7+1),Данные!$A$1:$X$1,))</f>
        <v>8</v>
      </c>
      <c r="E33" s="6">
        <f>INDEX(Данные!$A:$X,MATCH(E$27,Данные!$A:$A,)+MOD(ROW(E6)-1,7),MATCH(INDEX($A$28:$A33,(ROUNDUP(ROW(E6)/7,)-1)*7+1),Данные!$A$1:$X$1,))</f>
        <v>35</v>
      </c>
      <c r="F33" s="6">
        <f>INDEX(Данные!$A:$X,MATCH(F$27,Данные!$A:$A,)+MOD(ROW(F6)-1,7),MATCH(INDEX($A$28:$A33,(ROUNDUP(ROW(F6)/7,)-1)*7+1),Данные!$A$1:$X$1,))</f>
        <v>42</v>
      </c>
      <c r="G33" s="6">
        <f>INDEX(Данные!$A:$X,MATCH(G$27,Данные!$A:$A,)+MOD(ROW(G6)-1,7),MATCH(INDEX($A$28:$A33,(ROUNDUP(ROW(G6)/7,)-1)*7+1),Данные!$A$1:$X$1,))</f>
        <v>49</v>
      </c>
      <c r="P33" s="62"/>
      <c r="T33" s="11"/>
      <c r="AL33" s="7">
        <f>Данные!D252</f>
        <v>266</v>
      </c>
      <c r="AM33" s="7">
        <f>Данные!D259</f>
        <v>273</v>
      </c>
      <c r="AN33" s="7">
        <f>Данные!D266</f>
        <v>280</v>
      </c>
      <c r="AO33" s="7">
        <f>Данные!D273</f>
        <v>0</v>
      </c>
      <c r="AP33" s="6">
        <f>Данные!D280</f>
        <v>0</v>
      </c>
      <c r="AQ33" s="28"/>
      <c r="AR33" s="28"/>
      <c r="AT33" s="29"/>
      <c r="AU33" s="29"/>
      <c r="AW33" s="28"/>
      <c r="AX33" s="30"/>
      <c r="BB33" s="11"/>
      <c r="BC33" s="78"/>
    </row>
    <row r="34" spans="1:55" s="6" customFormat="1" ht="12" thickBot="1" x14ac:dyDescent="0.25">
      <c r="A34" s="122"/>
      <c r="B34" s="8" t="s">
        <v>13</v>
      </c>
      <c r="C34" s="6">
        <f>INDEX(Данные!$A:$X,MATCH(C$27,Данные!$A:$A,)+MOD(ROW(C7)-1,7),MATCH(INDEX($A$28:$A34,(ROUNDUP(ROW(C7)/7,)-1)*7+1),Данные!$A$1:$X$1,))</f>
        <v>0</v>
      </c>
      <c r="D34" s="6">
        <f>INDEX(Данные!$A:$X,MATCH(D$27,Данные!$A:$A,)+MOD(ROW(D7)-1,7),MATCH(INDEX($A$28:$A34,(ROUNDUP(ROW(D7)/7,)-1)*7+1),Данные!$A$1:$X$1,))</f>
        <v>0</v>
      </c>
      <c r="E34" s="6">
        <f>INDEX(Данные!$A:$X,MATCH(E$27,Данные!$A:$A,)+MOD(ROW(E7)-1,7),MATCH(INDEX($A$28:$A34,(ROUNDUP(ROW(E7)/7,)-1)*7+1),Данные!$A$1:$X$1,))</f>
        <v>36</v>
      </c>
      <c r="F34" s="6">
        <f>INDEX(Данные!$A:$X,MATCH(F$27,Данные!$A:$A,)+MOD(ROW(F7)-1,7),MATCH(INDEX($A$28:$A34,(ROUNDUP(ROW(F7)/7,)-1)*7+1),Данные!$A$1:$X$1,))</f>
        <v>43</v>
      </c>
      <c r="G34" s="6">
        <f>INDEX(Данные!$A:$X,MATCH(G$27,Данные!$A:$A,)+MOD(ROW(G7)-1,7),MATCH(INDEX($A$28:$A34,(ROUNDUP(ROW(G7)/7,)-1)*7+1),Данные!$A$1:$X$1,))</f>
        <v>50</v>
      </c>
      <c r="H34" s="8"/>
      <c r="I34" s="8"/>
      <c r="J34" s="8"/>
      <c r="K34" s="8"/>
      <c r="L34" s="8"/>
      <c r="M34" s="8"/>
      <c r="N34" s="8"/>
      <c r="O34" s="8"/>
      <c r="P34" s="63"/>
      <c r="Q34" s="8"/>
      <c r="R34" s="8"/>
      <c r="S34" s="8"/>
      <c r="T34" s="12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9">
        <f>Данные!D253</f>
        <v>267</v>
      </c>
      <c r="AM34" s="9">
        <f>Данные!D260</f>
        <v>274</v>
      </c>
      <c r="AN34" s="9">
        <f>Данные!D267</f>
        <v>281</v>
      </c>
      <c r="AO34" s="9">
        <f>Данные!D274</f>
        <v>0</v>
      </c>
      <c r="AP34" s="8">
        <f>Данные!D281</f>
        <v>0</v>
      </c>
      <c r="AQ34" s="37"/>
      <c r="AR34" s="37"/>
      <c r="AS34" s="8"/>
      <c r="AT34" s="38"/>
      <c r="AU34" s="38"/>
      <c r="AV34" s="8"/>
      <c r="AW34" s="37"/>
      <c r="AX34" s="39"/>
      <c r="AY34" s="8"/>
      <c r="AZ34" s="8"/>
      <c r="BA34" s="8"/>
      <c r="BB34" s="12"/>
      <c r="BC34" s="79"/>
    </row>
    <row r="35" spans="1:55" s="6" customFormat="1" x14ac:dyDescent="0.2">
      <c r="A35" s="141" t="s">
        <v>46</v>
      </c>
      <c r="B35" s="4" t="s">
        <v>3</v>
      </c>
      <c r="C35" s="6">
        <f>INDEX(Данные!$A:$X,MATCH(C$27,Данные!$A:$A,)+MOD(ROW(C8)-1,7),MATCH(INDEX($A$28:$A35,(ROUNDUP(ROW(C8)/7,)-1)*7+1),Данные!$A$1:$X$1,))</f>
        <v>0</v>
      </c>
      <c r="D35" s="6">
        <f>INDEX(Данные!$A:$X,MATCH(D$27,Данные!$A:$A,)+MOD(ROW(D8)-1,7),MATCH(INDEX($A$28:$A35,(ROUNDUP(ROW(D8)/7,)-1)*7+1),Данные!$A$1:$X$1,))</f>
        <v>0</v>
      </c>
      <c r="E35" s="6">
        <f>INDEX(Данные!$A:$X,MATCH(E$27,Данные!$A:$A,)+MOD(ROW(E8)-1,7),MATCH(INDEX($A$28:$A35,(ROUNDUP(ROW(E8)/7,)-1)*7+1),Данные!$A$1:$X$1,))</f>
        <v>193</v>
      </c>
      <c r="F35" s="6">
        <f>INDEX(Данные!$A:$X,MATCH(F$27,Данные!$A:$A,)+MOD(ROW(F8)-1,7),MATCH(INDEX($A$28:$A35,(ROUNDUP(ROW(F8)/7,)-1)*7+1),Данные!$A$1:$X$1,))</f>
        <v>200</v>
      </c>
      <c r="G35" s="6">
        <f>INDEX(Данные!$A:$X,MATCH(G$27,Данные!$A:$A,)+MOD(ROW(G8)-1,7),MATCH(INDEX($A$28:$A35,(ROUNDUP(ROW(G8)/7,)-1)*7+1),Данные!$A$1:$X$1,))</f>
        <v>207</v>
      </c>
      <c r="H35" s="4"/>
      <c r="I35" s="4"/>
      <c r="J35" s="4"/>
      <c r="K35" s="4"/>
      <c r="L35" s="4"/>
      <c r="M35" s="4"/>
      <c r="N35" s="4"/>
      <c r="O35" s="4"/>
      <c r="P35" s="61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5">
        <f>Данные!E254</f>
        <v>431</v>
      </c>
      <c r="AN35" s="5">
        <f>Данные!E261</f>
        <v>438</v>
      </c>
      <c r="AO35" s="5">
        <f>Данные!E268</f>
        <v>445</v>
      </c>
      <c r="AP35" s="4">
        <f>Данные!E275</f>
        <v>0</v>
      </c>
      <c r="AQ35" s="4"/>
      <c r="AR35" s="34"/>
      <c r="AS35" s="4"/>
      <c r="AT35" s="4"/>
      <c r="AU35" s="35"/>
      <c r="AV35" s="4"/>
      <c r="AW35" s="4"/>
      <c r="AX35" s="36"/>
      <c r="AY35" s="4"/>
      <c r="AZ35" s="4"/>
      <c r="BA35" s="4"/>
      <c r="BB35" s="10"/>
      <c r="BC35" s="74"/>
    </row>
    <row r="36" spans="1:55" s="6" customFormat="1" x14ac:dyDescent="0.2">
      <c r="A36" s="142"/>
      <c r="B36" s="6" t="s">
        <v>9</v>
      </c>
      <c r="C36" s="6">
        <f>INDEX(Данные!$A:$X,MATCH(C$27,Данные!$A:$A,)+MOD(ROW(C9)-1,7),MATCH(INDEX($A$28:$A36,(ROUNDUP(ROW(C9)/7,)-1)*7+1),Данные!$A$1:$X$1,))</f>
        <v>0</v>
      </c>
      <c r="D36" s="6">
        <f>INDEX(Данные!$A:$X,MATCH(D$27,Данные!$A:$A,)+MOD(ROW(D9)-1,7),MATCH(INDEX($A$28:$A36,(ROUNDUP(ROW(D9)/7,)-1)*7+1),Данные!$A$1:$X$1,))</f>
        <v>0</v>
      </c>
      <c r="E36" s="6">
        <f>INDEX(Данные!$A:$X,MATCH(E$27,Данные!$A:$A,)+MOD(ROW(E9)-1,7),MATCH(INDEX($A$28:$A36,(ROUNDUP(ROW(E9)/7,)-1)*7+1),Данные!$A$1:$X$1,))</f>
        <v>194</v>
      </c>
      <c r="F36" s="6">
        <f>INDEX(Данные!$A:$X,MATCH(F$27,Данные!$A:$A,)+MOD(ROW(F9)-1,7),MATCH(INDEX($A$28:$A36,(ROUNDUP(ROW(F9)/7,)-1)*7+1),Данные!$A$1:$X$1,))</f>
        <v>201</v>
      </c>
      <c r="G36" s="6">
        <f>INDEX(Данные!$A:$X,MATCH(G$27,Данные!$A:$A,)+MOD(ROW(G9)-1,7),MATCH(INDEX($A$28:$A36,(ROUNDUP(ROW(G9)/7,)-1)*7+1),Данные!$A$1:$X$1,))</f>
        <v>208</v>
      </c>
      <c r="P36" s="62"/>
      <c r="T36" s="11"/>
      <c r="AL36" s="7"/>
      <c r="AM36" s="7">
        <f>Данные!E255</f>
        <v>432</v>
      </c>
      <c r="AN36" s="7">
        <f>Данные!E262</f>
        <v>439</v>
      </c>
      <c r="AO36" s="7">
        <f>Данные!E269</f>
        <v>446</v>
      </c>
      <c r="AP36" s="6">
        <f>Данные!E276</f>
        <v>0</v>
      </c>
      <c r="AR36" s="28"/>
      <c r="AU36" s="29"/>
      <c r="AX36" s="30"/>
      <c r="BB36" s="11"/>
      <c r="BC36" s="75"/>
    </row>
    <row r="37" spans="1:55" s="6" customFormat="1" x14ac:dyDescent="0.2">
      <c r="A37" s="142"/>
      <c r="B37" s="6" t="s">
        <v>4</v>
      </c>
      <c r="C37" s="6">
        <f>INDEX(Данные!$A:$X,MATCH(C$27,Данные!$A:$A,)+MOD(ROW(C10)-1,7),MATCH(INDEX($A$28:$A37,(ROUNDUP(ROW(C10)/7,)-1)*7+1),Данные!$A$1:$X$1,))</f>
        <v>0</v>
      </c>
      <c r="D37" s="6">
        <f>INDEX(Данные!$A:$X,MATCH(D$27,Данные!$A:$A,)+MOD(ROW(D10)-1,7),MATCH(INDEX($A$28:$A37,(ROUNDUP(ROW(D10)/7,)-1)*7+1),Данные!$A$1:$X$1,))</f>
        <v>0</v>
      </c>
      <c r="E37" s="6">
        <f>INDEX(Данные!$A:$X,MATCH(E$27,Данные!$A:$A,)+MOD(ROW(E10)-1,7),MATCH(INDEX($A$28:$A37,(ROUNDUP(ROW(E10)/7,)-1)*7+1),Данные!$A$1:$X$1,))</f>
        <v>195</v>
      </c>
      <c r="F37" s="6">
        <f>INDEX(Данные!$A:$X,MATCH(F$27,Данные!$A:$A,)+MOD(ROW(F10)-1,7),MATCH(INDEX($A$28:$A37,(ROUNDUP(ROW(F10)/7,)-1)*7+1),Данные!$A$1:$X$1,))</f>
        <v>202</v>
      </c>
      <c r="G37" s="6">
        <f>INDEX(Данные!$A:$X,MATCH(G$27,Данные!$A:$A,)+MOD(ROW(G10)-1,7),MATCH(INDEX($A$28:$A37,(ROUNDUP(ROW(G10)/7,)-1)*7+1),Данные!$A$1:$X$1,))</f>
        <v>209</v>
      </c>
      <c r="P37" s="62"/>
      <c r="T37" s="11"/>
      <c r="AL37" s="7">
        <f>Данные!E249</f>
        <v>426</v>
      </c>
      <c r="AM37" s="7">
        <f>Данные!E256</f>
        <v>433</v>
      </c>
      <c r="AN37" s="7">
        <f>Данные!E263</f>
        <v>440</v>
      </c>
      <c r="AO37" s="7">
        <f>Данные!E270</f>
        <v>0</v>
      </c>
      <c r="AP37" s="6">
        <f>Данные!E277</f>
        <v>0</v>
      </c>
      <c r="AR37" s="28"/>
      <c r="AU37" s="31"/>
      <c r="AX37" s="30"/>
      <c r="BB37" s="11"/>
      <c r="BC37" s="75"/>
    </row>
    <row r="38" spans="1:55" s="6" customFormat="1" x14ac:dyDescent="0.2">
      <c r="A38" s="142"/>
      <c r="B38" s="6" t="s">
        <v>5</v>
      </c>
      <c r="C38" s="6">
        <f>INDEX(Данные!$A:$X,MATCH(C$27,Данные!$A:$A,)+MOD(ROW(C11)-1,7),MATCH(INDEX($A$28:$A38,(ROUNDUP(ROW(C11)/7,)-1)*7+1),Данные!$A$1:$X$1,))</f>
        <v>0</v>
      </c>
      <c r="D38" s="6">
        <f>INDEX(Данные!$A:$X,MATCH(D$27,Данные!$A:$A,)+MOD(ROW(D11)-1,7),MATCH(INDEX($A$28:$A38,(ROUNDUP(ROW(D11)/7,)-1)*7+1),Данные!$A$1:$X$1,))</f>
        <v>0</v>
      </c>
      <c r="E38" s="6">
        <f>INDEX(Данные!$A:$X,MATCH(E$27,Данные!$A:$A,)+MOD(ROW(E11)-1,7),MATCH(INDEX($A$28:$A38,(ROUNDUP(ROW(E11)/7,)-1)*7+1),Данные!$A$1:$X$1,))</f>
        <v>196</v>
      </c>
      <c r="F38" s="6">
        <f>INDEX(Данные!$A:$X,MATCH(F$27,Данные!$A:$A,)+MOD(ROW(F11)-1,7),MATCH(INDEX($A$28:$A38,(ROUNDUP(ROW(F11)/7,)-1)*7+1),Данные!$A$1:$X$1,))</f>
        <v>203</v>
      </c>
      <c r="G38" s="6">
        <f>INDEX(Данные!$A:$X,MATCH(G$27,Данные!$A:$A,)+MOD(ROW(G11)-1,7),MATCH(INDEX($A$28:$A38,(ROUNDUP(ROW(G11)/7,)-1)*7+1),Данные!$A$1:$X$1,))</f>
        <v>210</v>
      </c>
      <c r="P38" s="62"/>
      <c r="T38" s="11"/>
      <c r="AL38" s="7">
        <f>Данные!E250</f>
        <v>427</v>
      </c>
      <c r="AM38" s="7">
        <f>Данные!E257</f>
        <v>434</v>
      </c>
      <c r="AN38" s="7">
        <f>Данные!E264</f>
        <v>441</v>
      </c>
      <c r="AO38" s="7">
        <f>Данные!E271</f>
        <v>0</v>
      </c>
      <c r="AP38" s="6">
        <f>Данные!E278</f>
        <v>0</v>
      </c>
      <c r="AR38" s="28"/>
      <c r="AU38" s="32"/>
      <c r="AX38" s="30"/>
      <c r="BB38" s="11"/>
      <c r="BC38" s="75"/>
    </row>
    <row r="39" spans="1:55" s="6" customFormat="1" x14ac:dyDescent="0.2">
      <c r="A39" s="142"/>
      <c r="B39" s="6" t="s">
        <v>6</v>
      </c>
      <c r="C39" s="6">
        <f>INDEX(Данные!$A:$X,MATCH(C$27,Данные!$A:$A,)+MOD(ROW(C12)-1,7),MATCH(INDEX($A$28:$A39,(ROUNDUP(ROW(C12)/7,)-1)*7+1),Данные!$A$1:$X$1,))</f>
        <v>0</v>
      </c>
      <c r="D39" s="6">
        <f>INDEX(Данные!$A:$X,MATCH(D$27,Данные!$A:$A,)+MOD(ROW(D12)-1,7),MATCH(INDEX($A$28:$A39,(ROUNDUP(ROW(D12)/7,)-1)*7+1),Данные!$A$1:$X$1,))</f>
        <v>0</v>
      </c>
      <c r="E39" s="6">
        <f>INDEX(Данные!$A:$X,MATCH(E$27,Данные!$A:$A,)+MOD(ROW(E12)-1,7),MATCH(INDEX($A$28:$A39,(ROUNDUP(ROW(E12)/7,)-1)*7+1),Данные!$A$1:$X$1,))</f>
        <v>197</v>
      </c>
      <c r="F39" s="6">
        <f>INDEX(Данные!$A:$X,MATCH(F$27,Данные!$A:$A,)+MOD(ROW(F12)-1,7),MATCH(INDEX($A$28:$A39,(ROUNDUP(ROW(F12)/7,)-1)*7+1),Данные!$A$1:$X$1,))</f>
        <v>204</v>
      </c>
      <c r="G39" s="6">
        <f>INDEX(Данные!$A:$X,MATCH(G$27,Данные!$A:$A,)+MOD(ROW(G12)-1,7),MATCH(INDEX($A$28:$A39,(ROUNDUP(ROW(G12)/7,)-1)*7+1),Данные!$A$1:$X$1,))</f>
        <v>211</v>
      </c>
      <c r="P39" s="62"/>
      <c r="T39" s="11"/>
      <c r="AL39" s="7">
        <f>Данные!E251</f>
        <v>428</v>
      </c>
      <c r="AM39" s="7">
        <f>Данные!E258</f>
        <v>435</v>
      </c>
      <c r="AN39" s="7">
        <f>Данные!E265</f>
        <v>442</v>
      </c>
      <c r="AO39" s="7">
        <f>Данные!E272</f>
        <v>0</v>
      </c>
      <c r="AP39" s="6">
        <f>Данные!E279</f>
        <v>0</v>
      </c>
      <c r="AR39" s="28"/>
      <c r="AU39" s="32"/>
      <c r="AX39" s="30"/>
      <c r="BB39" s="11"/>
      <c r="BC39" s="78"/>
    </row>
    <row r="40" spans="1:55" s="6" customFormat="1" x14ac:dyDescent="0.2">
      <c r="A40" s="142"/>
      <c r="B40" s="6" t="s">
        <v>12</v>
      </c>
      <c r="C40" s="6">
        <f>INDEX(Данные!$A:$X,MATCH(C$27,Данные!$A:$A,)+MOD(ROW(C13)-1,7),MATCH(INDEX($A$28:$A40,(ROUNDUP(ROW(C13)/7,)-1)*7+1),Данные!$A$1:$X$1,))</f>
        <v>0</v>
      </c>
      <c r="D40" s="6">
        <f>INDEX(Данные!$A:$X,MATCH(D$27,Данные!$A:$A,)+MOD(ROW(D13)-1,7),MATCH(INDEX($A$28:$A40,(ROUNDUP(ROW(D13)/7,)-1)*7+1),Данные!$A$1:$X$1,))</f>
        <v>70</v>
      </c>
      <c r="E40" s="6">
        <f>INDEX(Данные!$A:$X,MATCH(E$27,Данные!$A:$A,)+MOD(ROW(E13)-1,7),MATCH(INDEX($A$28:$A40,(ROUNDUP(ROW(E13)/7,)-1)*7+1),Данные!$A$1:$X$1,))</f>
        <v>198</v>
      </c>
      <c r="F40" s="6">
        <f>INDEX(Данные!$A:$X,MATCH(F$27,Данные!$A:$A,)+MOD(ROW(F13)-1,7),MATCH(INDEX($A$28:$A40,(ROUNDUP(ROW(F13)/7,)-1)*7+1),Данные!$A$1:$X$1,))</f>
        <v>205</v>
      </c>
      <c r="G40" s="6">
        <f>INDEX(Данные!$A:$X,MATCH(G$27,Данные!$A:$A,)+MOD(ROW(G13)-1,7),MATCH(INDEX($A$28:$A40,(ROUNDUP(ROW(G13)/7,)-1)*7+1),Данные!$A$1:$X$1,))</f>
        <v>212</v>
      </c>
      <c r="P40" s="62"/>
      <c r="T40" s="11"/>
      <c r="AL40" s="7">
        <f>Данные!E252</f>
        <v>429</v>
      </c>
      <c r="AM40" s="7">
        <f>Данные!E259</f>
        <v>436</v>
      </c>
      <c r="AN40" s="7">
        <f>Данные!E266</f>
        <v>443</v>
      </c>
      <c r="AO40" s="7">
        <f>Данные!E273</f>
        <v>0</v>
      </c>
      <c r="AP40" s="6">
        <f>Данные!E280</f>
        <v>0</v>
      </c>
      <c r="AQ40" s="28"/>
      <c r="AR40" s="28"/>
      <c r="AT40" s="29"/>
      <c r="AU40" s="29"/>
      <c r="AW40" s="28"/>
      <c r="AX40" s="30"/>
      <c r="BB40" s="11"/>
      <c r="BC40" s="78"/>
    </row>
    <row r="41" spans="1:55" s="6" customFormat="1" ht="12" thickBot="1" x14ac:dyDescent="0.25">
      <c r="A41" s="143"/>
      <c r="B41" s="8" t="s">
        <v>13</v>
      </c>
      <c r="C41" s="6">
        <f>INDEX(Данные!$A:$X,MATCH(C$27,Данные!$A:$A,)+MOD(ROW(C14)-1,7),MATCH(INDEX($A$28:$A41,(ROUNDUP(ROW(C14)/7,)-1)*7+1),Данные!$A$1:$X$1,))</f>
        <v>0</v>
      </c>
      <c r="D41" s="6">
        <f>INDEX(Данные!$A:$X,MATCH(D$27,Данные!$A:$A,)+MOD(ROW(D14)-1,7),MATCH(INDEX($A$28:$A41,(ROUNDUP(ROW(D14)/7,)-1)*7+1),Данные!$A$1:$X$1,))</f>
        <v>0</v>
      </c>
      <c r="E41" s="6">
        <f>INDEX(Данные!$A:$X,MATCH(E$27,Данные!$A:$A,)+MOD(ROW(E14)-1,7),MATCH(INDEX($A$28:$A41,(ROUNDUP(ROW(E14)/7,)-1)*7+1),Данные!$A$1:$X$1,))</f>
        <v>199</v>
      </c>
      <c r="F41" s="6">
        <f>INDEX(Данные!$A:$X,MATCH(F$27,Данные!$A:$A,)+MOD(ROW(F14)-1,7),MATCH(INDEX($A$28:$A41,(ROUNDUP(ROW(F14)/7,)-1)*7+1),Данные!$A$1:$X$1,))</f>
        <v>206</v>
      </c>
      <c r="G41" s="6">
        <f>INDEX(Данные!$A:$X,MATCH(G$27,Данные!$A:$A,)+MOD(ROW(G14)-1,7),MATCH(INDEX($A$28:$A41,(ROUNDUP(ROW(G14)/7,)-1)*7+1),Данные!$A$1:$X$1,))</f>
        <v>213</v>
      </c>
      <c r="H41" s="8"/>
      <c r="I41" s="8"/>
      <c r="J41" s="8"/>
      <c r="K41" s="8"/>
      <c r="L41" s="8"/>
      <c r="M41" s="8"/>
      <c r="N41" s="8"/>
      <c r="O41" s="8"/>
      <c r="P41" s="63"/>
      <c r="Q41" s="8"/>
      <c r="R41" s="8"/>
      <c r="S41" s="8"/>
      <c r="T41" s="12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9">
        <f>Данные!E253</f>
        <v>430</v>
      </c>
      <c r="AM41" s="9">
        <f>Данные!E260</f>
        <v>437</v>
      </c>
      <c r="AN41" s="9">
        <f>Данные!E267</f>
        <v>444</v>
      </c>
      <c r="AO41" s="9">
        <f>Данные!E274</f>
        <v>0</v>
      </c>
      <c r="AP41" s="8">
        <f>Данные!E281</f>
        <v>0</v>
      </c>
      <c r="AQ41" s="37"/>
      <c r="AR41" s="37"/>
      <c r="AS41" s="8"/>
      <c r="AT41" s="38"/>
      <c r="AU41" s="38"/>
      <c r="AV41" s="8"/>
      <c r="AW41" s="37"/>
      <c r="AX41" s="39"/>
      <c r="AY41" s="8"/>
      <c r="AZ41" s="8"/>
      <c r="BA41" s="8"/>
      <c r="BB41" s="12"/>
      <c r="BC41" s="79"/>
    </row>
    <row r="42" spans="1:55" s="6" customFormat="1" ht="10.15" customHeight="1" x14ac:dyDescent="0.2">
      <c r="A42" s="141" t="s">
        <v>47</v>
      </c>
      <c r="B42" s="4" t="s">
        <v>3</v>
      </c>
      <c r="C42" s="6">
        <f>INDEX(Данные!$A:$X,MATCH(C$27,Данные!$A:$A,)+MOD(ROW(C15)-1,7),MATCH(INDEX($A$28:$A42,(ROUNDUP(ROW(C15)/7,)-1)*7+1),Данные!$A$1:$X$1,))</f>
        <v>0</v>
      </c>
      <c r="D42" s="6">
        <f>INDEX(Данные!$A:$X,MATCH(D$27,Данные!$A:$A,)+MOD(ROW(D15)-1,7),MATCH(INDEX($A$28:$A42,(ROUNDUP(ROW(D15)/7,)-1)*7+1),Данные!$A$1:$X$1,))</f>
        <v>0</v>
      </c>
      <c r="E42" s="6">
        <f>INDEX(Данные!$A:$X,MATCH(E$27,Данные!$A:$A,)+MOD(ROW(E15)-1,7),MATCH(INDEX($A$28:$A42,(ROUNDUP(ROW(E15)/7,)-1)*7+1),Данные!$A$1:$X$1,))</f>
        <v>30704.48</v>
      </c>
      <c r="F42" s="6">
        <f>INDEX(Данные!$A:$X,MATCH(F$27,Данные!$A:$A,)+MOD(ROW(F15)-1,7),MATCH(INDEX($A$28:$A42,(ROUNDUP(ROW(F15)/7,)-1)*7+1),Данные!$A$1:$X$1,))</f>
        <v>30805.84</v>
      </c>
      <c r="G42" s="6">
        <f>INDEX(Данные!$A:$X,MATCH(G$27,Данные!$A:$A,)+MOD(ROW(G15)-1,7),MATCH(INDEX($A$28:$A42,(ROUNDUP(ROW(G15)/7,)-1)*7+1),Данные!$A$1:$X$1,))</f>
        <v>30907.200000000001</v>
      </c>
      <c r="H42" s="4"/>
      <c r="I42" s="4"/>
      <c r="J42" s="4"/>
      <c r="K42" s="4"/>
      <c r="L42" s="4"/>
      <c r="M42" s="4"/>
      <c r="N42" s="4"/>
      <c r="O42" s="4"/>
      <c r="P42" s="61"/>
      <c r="Q42" s="4"/>
      <c r="R42" s="4"/>
      <c r="S42" s="4"/>
      <c r="T42" s="10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33">
        <v>0</v>
      </c>
      <c r="AM42" s="10">
        <f>Данные!F254</f>
        <v>34150.719999999899</v>
      </c>
      <c r="AN42" s="10">
        <f>Данные!F261</f>
        <v>34252.0799999999</v>
      </c>
      <c r="AO42" s="10">
        <f>Данные!F268</f>
        <v>34353.4399999999</v>
      </c>
      <c r="AP42" s="10">
        <f>Данные!F275</f>
        <v>34454.799999999901</v>
      </c>
      <c r="AQ42" s="10"/>
      <c r="AR42" s="34"/>
      <c r="AS42" s="4"/>
      <c r="AT42" s="4"/>
      <c r="AU42" s="35"/>
      <c r="AV42" s="4"/>
      <c r="AW42" s="4"/>
      <c r="AX42" s="36"/>
      <c r="AY42" s="4"/>
      <c r="AZ42" s="4"/>
      <c r="BA42" s="4"/>
      <c r="BB42" s="10"/>
      <c r="BC42" s="74"/>
    </row>
    <row r="43" spans="1:55" s="6" customFormat="1" x14ac:dyDescent="0.2">
      <c r="A43" s="142"/>
      <c r="B43" s="6" t="s">
        <v>9</v>
      </c>
      <c r="C43" s="6">
        <f>INDEX(Данные!$A:$X,MATCH(C$27,Данные!$A:$A,)+MOD(ROW(C16)-1,7),MATCH(INDEX($A$28:$A43,(ROUNDUP(ROW(C16)/7,)-1)*7+1),Данные!$A$1:$X$1,))</f>
        <v>0</v>
      </c>
      <c r="D43" s="6">
        <f>INDEX(Данные!$A:$X,MATCH(D$27,Данные!$A:$A,)+MOD(ROW(D16)-1,7),MATCH(INDEX($A$28:$A43,(ROUNDUP(ROW(D16)/7,)-1)*7+1),Данные!$A$1:$X$1,))</f>
        <v>0</v>
      </c>
      <c r="E43" s="6">
        <f>INDEX(Данные!$A:$X,MATCH(E$27,Данные!$A:$A,)+MOD(ROW(E16)-1,7),MATCH(INDEX($A$28:$A43,(ROUNDUP(ROW(E16)/7,)-1)*7+1),Данные!$A$1:$X$1,))</f>
        <v>30718.959999999999</v>
      </c>
      <c r="F43" s="6">
        <f>INDEX(Данные!$A:$X,MATCH(F$27,Данные!$A:$A,)+MOD(ROW(F16)-1,7),MATCH(INDEX($A$28:$A43,(ROUNDUP(ROW(F16)/7,)-1)*7+1),Данные!$A$1:$X$1,))</f>
        <v>30820.32</v>
      </c>
      <c r="G43" s="6">
        <f>INDEX(Данные!$A:$X,MATCH(G$27,Данные!$A:$A,)+MOD(ROW(G16)-1,7),MATCH(INDEX($A$28:$A43,(ROUNDUP(ROW(G16)/7,)-1)*7+1),Данные!$A$1:$X$1,))</f>
        <v>30921.68</v>
      </c>
      <c r="P43" s="62"/>
      <c r="T43" s="11"/>
      <c r="AL43" s="19">
        <v>0</v>
      </c>
      <c r="AM43" s="11">
        <f>Данные!F255</f>
        <v>34165.199999999903</v>
      </c>
      <c r="AN43" s="11">
        <f>Данные!F262</f>
        <v>34266.559999999903</v>
      </c>
      <c r="AO43" s="11">
        <f>Данные!F269</f>
        <v>34367.919999999896</v>
      </c>
      <c r="AP43" s="11">
        <f>Данные!F276</f>
        <v>34469.279999999897</v>
      </c>
      <c r="AR43" s="28"/>
      <c r="AU43" s="29"/>
      <c r="AX43" s="30"/>
      <c r="BB43" s="11"/>
      <c r="BC43" s="75"/>
    </row>
    <row r="44" spans="1:55" s="6" customFormat="1" x14ac:dyDescent="0.2">
      <c r="A44" s="142"/>
      <c r="B44" s="6" t="s">
        <v>4</v>
      </c>
      <c r="C44" s="6">
        <f>INDEX(Данные!$A:$X,MATCH(C$27,Данные!$A:$A,)+MOD(ROW(C17)-1,7),MATCH(INDEX($A$28:$A44,(ROUNDUP(ROW(C17)/7,)-1)*7+1),Данные!$A$1:$X$1,))</f>
        <v>0</v>
      </c>
      <c r="D44" s="6">
        <f>INDEX(Данные!$A:$X,MATCH(D$27,Данные!$A:$A,)+MOD(ROW(D17)-1,7),MATCH(INDEX($A$28:$A44,(ROUNDUP(ROW(D17)/7,)-1)*7+1),Данные!$A$1:$X$1,))</f>
        <v>0</v>
      </c>
      <c r="E44" s="6">
        <f>INDEX(Данные!$A:$X,MATCH(E$27,Данные!$A:$A,)+MOD(ROW(E17)-1,7),MATCH(INDEX($A$28:$A44,(ROUNDUP(ROW(E17)/7,)-1)*7+1),Данные!$A$1:$X$1,))</f>
        <v>30733.439999999999</v>
      </c>
      <c r="F44" s="6">
        <f>INDEX(Данные!$A:$X,MATCH(F$27,Данные!$A:$A,)+MOD(ROW(F17)-1,7),MATCH(INDEX($A$28:$A44,(ROUNDUP(ROW(F17)/7,)-1)*7+1),Данные!$A$1:$X$1,))</f>
        <v>30834.799999999999</v>
      </c>
      <c r="G44" s="6">
        <f>INDEX(Данные!$A:$X,MATCH(G$27,Данные!$A:$A,)+MOD(ROW(G17)-1,7),MATCH(INDEX($A$28:$A44,(ROUNDUP(ROW(G17)/7,)-1)*7+1),Данные!$A$1:$X$1,))</f>
        <v>30936.16</v>
      </c>
      <c r="P44" s="62"/>
      <c r="T44" s="11"/>
      <c r="AL44" s="11">
        <f>Данные!F249</f>
        <v>34078.319999999898</v>
      </c>
      <c r="AM44" s="11">
        <f>Данные!F256</f>
        <v>34179.679999999898</v>
      </c>
      <c r="AN44" s="11">
        <f>Данные!F263</f>
        <v>34281.039999999899</v>
      </c>
      <c r="AO44" s="11">
        <f>Данные!F270</f>
        <v>34382.3999999999</v>
      </c>
      <c r="AP44" s="11">
        <f>Данные!F277</f>
        <v>34483.7599999999</v>
      </c>
      <c r="AR44" s="28"/>
      <c r="AU44" s="31"/>
      <c r="AX44" s="30"/>
      <c r="BB44" s="11"/>
      <c r="BC44" s="75"/>
    </row>
    <row r="45" spans="1:55" s="6" customFormat="1" x14ac:dyDescent="0.2">
      <c r="A45" s="142"/>
      <c r="B45" s="6" t="s">
        <v>5</v>
      </c>
      <c r="C45" s="6">
        <f>INDEX(Данные!$A:$X,MATCH(C$27,Данные!$A:$A,)+MOD(ROW(C18)-1,7),MATCH(INDEX($A$28:$A45,(ROUNDUP(ROW(C18)/7,)-1)*7+1),Данные!$A$1:$X$1,))</f>
        <v>0</v>
      </c>
      <c r="D45" s="6">
        <f>INDEX(Данные!$A:$X,MATCH(D$27,Данные!$A:$A,)+MOD(ROW(D18)-1,7),MATCH(INDEX($A$28:$A45,(ROUNDUP(ROW(D18)/7,)-1)*7+1),Данные!$A$1:$X$1,))</f>
        <v>0</v>
      </c>
      <c r="E45" s="6">
        <f>INDEX(Данные!$A:$X,MATCH(E$27,Данные!$A:$A,)+MOD(ROW(E18)-1,7),MATCH(INDEX($A$28:$A45,(ROUNDUP(ROW(E18)/7,)-1)*7+1),Данные!$A$1:$X$1,))</f>
        <v>30747.919999999998</v>
      </c>
      <c r="F45" s="6">
        <f>INDEX(Данные!$A:$X,MATCH(F$27,Данные!$A:$A,)+MOD(ROW(F18)-1,7),MATCH(INDEX($A$28:$A45,(ROUNDUP(ROW(F18)/7,)-1)*7+1),Данные!$A$1:$X$1,))</f>
        <v>30849.279999999999</v>
      </c>
      <c r="G45" s="6">
        <f>INDEX(Данные!$A:$X,MATCH(G$27,Данные!$A:$A,)+MOD(ROW(G18)-1,7),MATCH(INDEX($A$28:$A45,(ROUNDUP(ROW(G18)/7,)-1)*7+1),Данные!$A$1:$X$1,))</f>
        <v>30950.639999999999</v>
      </c>
      <c r="P45" s="62"/>
      <c r="T45" s="11"/>
      <c r="AL45" s="11">
        <f>Данные!F250</f>
        <v>34092.799999999901</v>
      </c>
      <c r="AM45" s="11">
        <f>Данные!F257</f>
        <v>34194.159999999902</v>
      </c>
      <c r="AN45" s="11">
        <f>Данные!F264</f>
        <v>34295.519999999902</v>
      </c>
      <c r="AO45" s="11">
        <f>Данные!F271</f>
        <v>34396.879999999903</v>
      </c>
      <c r="AP45" s="11">
        <f>Данные!F278</f>
        <v>34498.239999999903</v>
      </c>
      <c r="AR45" s="28"/>
      <c r="AU45" s="32"/>
      <c r="AX45" s="30"/>
      <c r="BB45" s="11"/>
      <c r="BC45" s="75"/>
    </row>
    <row r="46" spans="1:55" s="6" customFormat="1" x14ac:dyDescent="0.2">
      <c r="A46" s="142"/>
      <c r="B46" s="6" t="s">
        <v>6</v>
      </c>
      <c r="C46" s="6">
        <f>INDEX(Данные!$A:$X,MATCH(C$27,Данные!$A:$A,)+MOD(ROW(C19)-1,7),MATCH(INDEX($A$28:$A46,(ROUNDUP(ROW(C19)/7,)-1)*7+1),Данные!$A$1:$X$1,))</f>
        <v>0</v>
      </c>
      <c r="D46" s="6">
        <f>INDEX(Данные!$A:$X,MATCH(D$27,Данные!$A:$A,)+MOD(ROW(D19)-1,7),MATCH(INDEX($A$28:$A46,(ROUNDUP(ROW(D19)/7,)-1)*7+1),Данные!$A$1:$X$1,))</f>
        <v>0</v>
      </c>
      <c r="E46" s="6">
        <f>INDEX(Данные!$A:$X,MATCH(E$27,Данные!$A:$A,)+MOD(ROW(E19)-1,7),MATCH(INDEX($A$28:$A46,(ROUNDUP(ROW(E19)/7,)-1)*7+1),Данные!$A$1:$X$1,))</f>
        <v>30762.400000000001</v>
      </c>
      <c r="F46" s="6">
        <f>INDEX(Данные!$A:$X,MATCH(F$27,Данные!$A:$A,)+MOD(ROW(F19)-1,7),MATCH(INDEX($A$28:$A46,(ROUNDUP(ROW(F19)/7,)-1)*7+1),Данные!$A$1:$X$1,))</f>
        <v>30863.759999999998</v>
      </c>
      <c r="G46" s="6">
        <f>INDEX(Данные!$A:$X,MATCH(G$27,Данные!$A:$A,)+MOD(ROW(G19)-1,7),MATCH(INDEX($A$28:$A46,(ROUNDUP(ROW(G19)/7,)-1)*7+1),Данные!$A$1:$X$1,))</f>
        <v>30965.119999999999</v>
      </c>
      <c r="P46" s="62"/>
      <c r="T46" s="11"/>
      <c r="AL46" s="11">
        <f>Данные!F251</f>
        <v>34107.279999999897</v>
      </c>
      <c r="AM46" s="11">
        <f>Данные!F258</f>
        <v>34208.639999999898</v>
      </c>
      <c r="AN46" s="11">
        <f>Данные!F265</f>
        <v>34309.999999999898</v>
      </c>
      <c r="AO46" s="11">
        <f>Данные!F272</f>
        <v>34411.359999999899</v>
      </c>
      <c r="AP46" s="11">
        <f>E116</f>
        <v>0</v>
      </c>
      <c r="AR46" s="28"/>
      <c r="AU46" s="32"/>
      <c r="AX46" s="30"/>
      <c r="BB46" s="11"/>
      <c r="BC46" s="78"/>
    </row>
    <row r="47" spans="1:55" s="6" customFormat="1" x14ac:dyDescent="0.2">
      <c r="A47" s="142"/>
      <c r="B47" s="6" t="s">
        <v>12</v>
      </c>
      <c r="C47" s="6">
        <f>INDEX(Данные!$A:$X,MATCH(C$27,Данные!$A:$A,)+MOD(ROW(C20)-1,7),MATCH(INDEX($A$28:$A47,(ROUNDUP(ROW(C20)/7,)-1)*7+1),Данные!$A$1:$X$1,))</f>
        <v>0</v>
      </c>
      <c r="D47" s="6">
        <f>INDEX(Данные!$A:$X,MATCH(D$27,Данные!$A:$A,)+MOD(ROW(D20)-1,7),MATCH(INDEX($A$28:$A47,(ROUNDUP(ROW(D20)/7,)-1)*7+1),Данные!$A$1:$X$1,))</f>
        <v>30675.52</v>
      </c>
      <c r="E47" s="6">
        <f>INDEX(Данные!$A:$X,MATCH(E$27,Данные!$A:$A,)+MOD(ROW(E20)-1,7),MATCH(INDEX($A$28:$A47,(ROUNDUP(ROW(E20)/7,)-1)*7+1),Данные!$A$1:$X$1,))</f>
        <v>30776.880000000001</v>
      </c>
      <c r="F47" s="6">
        <f>INDEX(Данные!$A:$X,MATCH(F$27,Данные!$A:$A,)+MOD(ROW(F20)-1,7),MATCH(INDEX($A$28:$A47,(ROUNDUP(ROW(F20)/7,)-1)*7+1),Данные!$A$1:$X$1,))</f>
        <v>30878.240000000002</v>
      </c>
      <c r="G47" s="6">
        <f>INDEX(Данные!$A:$X,MATCH(G$27,Данные!$A:$A,)+MOD(ROW(G20)-1,7),MATCH(INDEX($A$28:$A47,(ROUNDUP(ROW(G20)/7,)-1)*7+1),Данные!$A$1:$X$1,))</f>
        <v>30979.599999999999</v>
      </c>
      <c r="P47" s="62"/>
      <c r="T47" s="11"/>
      <c r="AL47" s="11">
        <f>Данные!F252</f>
        <v>34121.7599999999</v>
      </c>
      <c r="AM47" s="11">
        <f>Данные!F259</f>
        <v>34223.119999999901</v>
      </c>
      <c r="AN47" s="11">
        <f>Данные!F266</f>
        <v>34324.479999999901</v>
      </c>
      <c r="AO47" s="11">
        <f>Данные!F273</f>
        <v>34425.839999999902</v>
      </c>
      <c r="AP47" s="11">
        <f>E117</f>
        <v>0</v>
      </c>
      <c r="AQ47" s="28"/>
      <c r="AR47" s="28"/>
      <c r="AT47" s="29"/>
      <c r="AU47" s="29"/>
      <c r="AW47" s="28"/>
      <c r="AX47" s="30"/>
      <c r="BB47" s="11"/>
      <c r="BC47" s="78"/>
    </row>
    <row r="48" spans="1:55" s="6" customFormat="1" ht="12" thickBot="1" x14ac:dyDescent="0.25">
      <c r="A48" s="143"/>
      <c r="B48" s="8" t="s">
        <v>13</v>
      </c>
      <c r="C48" s="6">
        <f>INDEX(Данные!$A:$X,MATCH(C$27,Данные!$A:$A,)+MOD(ROW(C21)-1,7),MATCH(INDEX($A$28:$A48,(ROUNDUP(ROW(C21)/7,)-1)*7+1),Данные!$A$1:$X$1,))</f>
        <v>0</v>
      </c>
      <c r="D48" s="6">
        <f>INDEX(Данные!$A:$X,MATCH(D$27,Данные!$A:$A,)+MOD(ROW(D21)-1,7),MATCH(INDEX($A$28:$A48,(ROUNDUP(ROW(D21)/7,)-1)*7+1),Данные!$A$1:$X$1,))</f>
        <v>30690</v>
      </c>
      <c r="E48" s="6">
        <f>INDEX(Данные!$A:$X,MATCH(E$27,Данные!$A:$A,)+MOD(ROW(E21)-1,7),MATCH(INDEX($A$28:$A48,(ROUNDUP(ROW(E21)/7,)-1)*7+1),Данные!$A$1:$X$1,))</f>
        <v>30791.360000000001</v>
      </c>
      <c r="F48" s="6">
        <f>INDEX(Данные!$A:$X,MATCH(F$27,Данные!$A:$A,)+MOD(ROW(F21)-1,7),MATCH(INDEX($A$28:$A48,(ROUNDUP(ROW(F21)/7,)-1)*7+1),Данные!$A$1:$X$1,))</f>
        <v>30892.720000000001</v>
      </c>
      <c r="G48" s="6">
        <f>INDEX(Данные!$A:$X,MATCH(G$27,Данные!$A:$A,)+MOD(ROW(G21)-1,7),MATCH(INDEX($A$28:$A48,(ROUNDUP(ROW(G21)/7,)-1)*7+1),Данные!$A$1:$X$1,))</f>
        <v>30994.080000000002</v>
      </c>
      <c r="H48" s="8"/>
      <c r="I48" s="8"/>
      <c r="J48" s="8"/>
      <c r="K48" s="8"/>
      <c r="L48" s="8"/>
      <c r="M48" s="8"/>
      <c r="N48" s="8"/>
      <c r="O48" s="8"/>
      <c r="P48" s="63"/>
      <c r="Q48" s="8"/>
      <c r="R48" s="8"/>
      <c r="S48" s="8"/>
      <c r="T48" s="12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12">
        <f>Данные!F253</f>
        <v>34136.239999999903</v>
      </c>
      <c r="AM48" s="12">
        <f>Данные!F260</f>
        <v>34237.599999999897</v>
      </c>
      <c r="AN48" s="12">
        <v>0</v>
      </c>
      <c r="AO48" s="12">
        <f>Данные!F274</f>
        <v>34440.319999999898</v>
      </c>
      <c r="AP48" s="12">
        <f>E118</f>
        <v>0</v>
      </c>
      <c r="AQ48" s="37"/>
      <c r="AR48" s="37"/>
      <c r="AS48" s="8"/>
      <c r="AT48" s="38"/>
      <c r="AU48" s="38"/>
      <c r="AV48" s="8"/>
      <c r="AW48" s="37"/>
      <c r="AX48" s="39"/>
      <c r="AY48" s="8"/>
      <c r="AZ48" s="8"/>
      <c r="BA48" s="8"/>
      <c r="BB48" s="12"/>
      <c r="BC48" s="79"/>
    </row>
    <row r="49" spans="1:55" s="6" customFormat="1" x14ac:dyDescent="0.2">
      <c r="A49" s="118" t="s">
        <v>49</v>
      </c>
      <c r="B49" s="4" t="s">
        <v>3</v>
      </c>
      <c r="C49" s="6">
        <f>INDEX(Данные!$A:$X,MATCH(C$27,Данные!$A:$A,)+MOD(ROW(C22)-1,7),MATCH(INDEX($A$28:$A49,(ROUNDUP(ROW(C22)/7,)-1)*7+1),Данные!$A$1:$X$1,))</f>
        <v>0</v>
      </c>
      <c r="D49" s="6">
        <f>INDEX(Данные!$A:$X,MATCH(D$27,Данные!$A:$A,)+MOD(ROW(D22)-1,7),MATCH(INDEX($A$28:$A49,(ROUNDUP(ROW(D22)/7,)-1)*7+1),Данные!$A$1:$X$1,))</f>
        <v>0</v>
      </c>
      <c r="E49" s="6">
        <f>INDEX(Данные!$A:$X,MATCH(E$27,Данные!$A:$A,)+MOD(ROW(E22)-1,7),MATCH(INDEX($A$28:$A49,(ROUNDUP(ROW(E22)/7,)-1)*7+1),Данные!$A$1:$X$1,))</f>
        <v>30704.48</v>
      </c>
      <c r="F49" s="6">
        <f>INDEX(Данные!$A:$X,MATCH(F$27,Данные!$A:$A,)+MOD(ROW(F22)-1,7),MATCH(INDEX($A$28:$A49,(ROUNDUP(ROW(F22)/7,)-1)*7+1),Данные!$A$1:$X$1,))</f>
        <v>30805.84</v>
      </c>
      <c r="G49" s="6">
        <f>INDEX(Данные!$A:$X,MATCH(G$27,Данные!$A:$A,)+MOD(ROW(G22)-1,7),MATCH(INDEX($A$28:$A49,(ROUNDUP(ROW(G22)/7,)-1)*7+1),Данные!$A$1:$X$1,))</f>
        <v>30907.200000000001</v>
      </c>
      <c r="H49" s="4"/>
      <c r="I49" s="4"/>
      <c r="J49" s="4"/>
      <c r="K49" s="4"/>
      <c r="L49" s="4"/>
      <c r="M49" s="4"/>
      <c r="N49" s="4"/>
      <c r="O49" s="4"/>
      <c r="P49" s="61"/>
      <c r="Q49" s="4"/>
      <c r="R49" s="4"/>
      <c r="S49" s="4"/>
      <c r="T49" s="10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1">
        <v>0</v>
      </c>
      <c r="AM49" s="42">
        <f>Данные!H254</f>
        <v>34150.719999999899</v>
      </c>
      <c r="AN49" s="10">
        <f>Данные!H261</f>
        <v>23752.0799999999</v>
      </c>
      <c r="AO49" s="10">
        <f>Данные!F275</f>
        <v>34454.799999999901</v>
      </c>
      <c r="AP49" s="10">
        <f>Данные!H275</f>
        <v>0</v>
      </c>
      <c r="AQ49" s="4"/>
      <c r="AR49" s="34"/>
      <c r="AS49" s="4"/>
      <c r="AT49" s="4"/>
      <c r="AU49" s="35"/>
      <c r="AV49" s="4"/>
      <c r="AW49" s="4"/>
      <c r="AX49" s="36"/>
      <c r="AY49" s="4"/>
      <c r="AZ49" s="4"/>
      <c r="BA49" s="4"/>
      <c r="BB49" s="10"/>
      <c r="BC49" s="74"/>
    </row>
    <row r="50" spans="1:55" s="6" customFormat="1" x14ac:dyDescent="0.2">
      <c r="A50" s="119"/>
      <c r="B50" s="6" t="s">
        <v>9</v>
      </c>
      <c r="C50" s="6">
        <f>INDEX(Данные!$A:$X,MATCH(C$27,Данные!$A:$A,)+MOD(ROW(C23)-1,7),MATCH(INDEX($A$28:$A50,(ROUNDUP(ROW(C23)/7,)-1)*7+1),Данные!$A$1:$X$1,))</f>
        <v>0</v>
      </c>
      <c r="D50" s="6">
        <f>INDEX(Данные!$A:$X,MATCH(D$27,Данные!$A:$A,)+MOD(ROW(D23)-1,7),MATCH(INDEX($A$28:$A50,(ROUNDUP(ROW(D23)/7,)-1)*7+1),Данные!$A$1:$X$1,))</f>
        <v>0</v>
      </c>
      <c r="E50" s="6">
        <f>INDEX(Данные!$A:$X,MATCH(E$27,Данные!$A:$A,)+MOD(ROW(E23)-1,7),MATCH(INDEX($A$28:$A50,(ROUNDUP(ROW(E23)/7,)-1)*7+1),Данные!$A$1:$X$1,))</f>
        <v>30718.959999999999</v>
      </c>
      <c r="F50" s="6">
        <f>INDEX(Данные!$A:$X,MATCH(F$27,Данные!$A:$A,)+MOD(ROW(F23)-1,7),MATCH(INDEX($A$28:$A50,(ROUNDUP(ROW(F23)/7,)-1)*7+1),Данные!$A$1:$X$1,))</f>
        <v>30820.32</v>
      </c>
      <c r="G50" s="6">
        <f>INDEX(Данные!$A:$X,MATCH(G$27,Данные!$A:$A,)+MOD(ROW(G23)-1,7),MATCH(INDEX($A$28:$A50,(ROUNDUP(ROW(G23)/7,)-1)*7+1),Данные!$A$1:$X$1,))</f>
        <v>30921.68</v>
      </c>
      <c r="P50" s="62"/>
      <c r="T50" s="11"/>
      <c r="AL50" s="43">
        <v>0</v>
      </c>
      <c r="AM50" s="44">
        <f>Данные!H255</f>
        <v>34165.199999999903</v>
      </c>
      <c r="AN50" s="11">
        <f>Данные!H262</f>
        <v>22266.559999999903</v>
      </c>
      <c r="AO50" s="11">
        <f>Данные!F276</f>
        <v>34469.279999999897</v>
      </c>
      <c r="AP50" s="11">
        <f>Данные!H276</f>
        <v>0</v>
      </c>
      <c r="AR50" s="28"/>
      <c r="AU50" s="29"/>
      <c r="AX50" s="30"/>
      <c r="BB50" s="11"/>
      <c r="BC50" s="75"/>
    </row>
    <row r="51" spans="1:55" s="6" customFormat="1" x14ac:dyDescent="0.2">
      <c r="A51" s="119"/>
      <c r="B51" s="6" t="s">
        <v>4</v>
      </c>
      <c r="C51" s="6">
        <f>INDEX(Данные!$A:$X,MATCH(C$27,Данные!$A:$A,)+MOD(ROW(C24)-1,7),MATCH(INDEX($A$28:$A51,(ROUNDUP(ROW(C24)/7,)-1)*7+1),Данные!$A$1:$X$1,))</f>
        <v>0</v>
      </c>
      <c r="D51" s="6">
        <f>INDEX(Данные!$A:$X,MATCH(D$27,Данные!$A:$A,)+MOD(ROW(D24)-1,7),MATCH(INDEX($A$28:$A51,(ROUNDUP(ROW(D24)/7,)-1)*7+1),Данные!$A$1:$X$1,))</f>
        <v>0</v>
      </c>
      <c r="E51" s="6">
        <f>INDEX(Данные!$A:$X,MATCH(E$27,Данные!$A:$A,)+MOD(ROW(E24)-1,7),MATCH(INDEX($A$28:$A51,(ROUNDUP(ROW(E24)/7,)-1)*7+1),Данные!$A$1:$X$1,))</f>
        <v>30733.439999999999</v>
      </c>
      <c r="F51" s="6">
        <f>INDEX(Данные!$A:$X,MATCH(F$27,Данные!$A:$A,)+MOD(ROW(F24)-1,7),MATCH(INDEX($A$28:$A51,(ROUNDUP(ROW(F24)/7,)-1)*7+1),Данные!$A$1:$X$1,))</f>
        <v>30834.799999999999</v>
      </c>
      <c r="G51" s="6">
        <f>INDEX(Данные!$A:$X,MATCH(G$27,Данные!$A:$A,)+MOD(ROW(G24)-1,7),MATCH(INDEX($A$28:$A51,(ROUNDUP(ROW(G24)/7,)-1)*7+1),Данные!$A$1:$X$1,))</f>
        <v>30936.16</v>
      </c>
      <c r="P51" s="62"/>
      <c r="T51" s="11"/>
      <c r="AL51" s="44">
        <f>Данные!H249</f>
        <v>34078.319999999898</v>
      </c>
      <c r="AM51" s="44">
        <f>Данные!H256</f>
        <v>34179.679999999898</v>
      </c>
      <c r="AN51" s="11">
        <f>Данные!H263</f>
        <v>20781.039999999899</v>
      </c>
      <c r="AO51" s="11">
        <f>Данные!F277</f>
        <v>34483.7599999999</v>
      </c>
      <c r="AP51" s="11">
        <f>Данные!H277</f>
        <v>0</v>
      </c>
      <c r="AR51" s="28"/>
      <c r="AU51" s="31"/>
      <c r="AX51" s="30"/>
      <c r="BB51" s="11"/>
      <c r="BC51" s="75"/>
    </row>
    <row r="52" spans="1:55" s="6" customFormat="1" x14ac:dyDescent="0.2">
      <c r="A52" s="119"/>
      <c r="B52" s="6" t="s">
        <v>5</v>
      </c>
      <c r="C52" s="6">
        <f>INDEX(Данные!$A:$X,MATCH(C$27,Данные!$A:$A,)+MOD(ROW(C25)-1,7),MATCH(INDEX($A$28:$A52,(ROUNDUP(ROW(C25)/7,)-1)*7+1),Данные!$A$1:$X$1,))</f>
        <v>0</v>
      </c>
      <c r="D52" s="6">
        <f>INDEX(Данные!$A:$X,MATCH(D$27,Данные!$A:$A,)+MOD(ROW(D25)-1,7),MATCH(INDEX($A$28:$A52,(ROUNDUP(ROW(D25)/7,)-1)*7+1),Данные!$A$1:$X$1,))</f>
        <v>0</v>
      </c>
      <c r="E52" s="6">
        <f>INDEX(Данные!$A:$X,MATCH(E$27,Данные!$A:$A,)+MOD(ROW(E25)-1,7),MATCH(INDEX($A$28:$A52,(ROUNDUP(ROW(E25)/7,)-1)*7+1),Данные!$A$1:$X$1,))</f>
        <v>30747.919999999998</v>
      </c>
      <c r="F52" s="6">
        <f>INDEX(Данные!$A:$X,MATCH(F$27,Данные!$A:$A,)+MOD(ROW(F25)-1,7),MATCH(INDEX($A$28:$A52,(ROUNDUP(ROW(F25)/7,)-1)*7+1),Данные!$A$1:$X$1,))</f>
        <v>30849.279999999999</v>
      </c>
      <c r="G52" s="6">
        <f>INDEX(Данные!$A:$X,MATCH(G$27,Данные!$A:$A,)+MOD(ROW(G25)-1,7),MATCH(INDEX($A$28:$A52,(ROUNDUP(ROW(G25)/7,)-1)*7+1),Данные!$A$1:$X$1,))</f>
        <v>30950.639999999999</v>
      </c>
      <c r="P52" s="62"/>
      <c r="T52" s="11"/>
      <c r="AL52" s="44">
        <f>Данные!H250</f>
        <v>34092.799999999901</v>
      </c>
      <c r="AM52" s="44">
        <f>Данные!H257</f>
        <v>34194.159999999902</v>
      </c>
      <c r="AN52" s="11">
        <f>Данные!H264</f>
        <v>19295.519999999902</v>
      </c>
      <c r="AO52" s="11">
        <f>Данные!F278</f>
        <v>34498.239999999903</v>
      </c>
      <c r="AP52" s="11">
        <f>Данные!H278</f>
        <v>0</v>
      </c>
      <c r="AR52" s="28"/>
      <c r="AU52" s="32"/>
      <c r="AX52" s="30"/>
      <c r="BB52" s="11"/>
      <c r="BC52" s="75"/>
    </row>
    <row r="53" spans="1:55" s="6" customFormat="1" x14ac:dyDescent="0.2">
      <c r="A53" s="119"/>
      <c r="B53" s="6" t="s">
        <v>6</v>
      </c>
      <c r="C53" s="6">
        <f>INDEX(Данные!$A:$X,MATCH(C$27,Данные!$A:$A,)+MOD(ROW(C26)-1,7),MATCH(INDEX($A$28:$A53,(ROUNDUP(ROW(C26)/7,)-1)*7+1),Данные!$A$1:$X$1,))</f>
        <v>0</v>
      </c>
      <c r="D53" s="6">
        <f>INDEX(Данные!$A:$X,MATCH(D$27,Данные!$A:$A,)+MOD(ROW(D26)-1,7),MATCH(INDEX($A$28:$A53,(ROUNDUP(ROW(D26)/7,)-1)*7+1),Данные!$A$1:$X$1,))</f>
        <v>0</v>
      </c>
      <c r="E53" s="6">
        <f>INDEX(Данные!$A:$X,MATCH(E$27,Данные!$A:$A,)+MOD(ROW(E26)-1,7),MATCH(INDEX($A$28:$A53,(ROUNDUP(ROW(E26)/7,)-1)*7+1),Данные!$A$1:$X$1,))</f>
        <v>30762.400000000001</v>
      </c>
      <c r="F53" s="6">
        <f>INDEX(Данные!$A:$X,MATCH(F$27,Данные!$A:$A,)+MOD(ROW(F26)-1,7),MATCH(INDEX($A$28:$A53,(ROUNDUP(ROW(F26)/7,)-1)*7+1),Данные!$A$1:$X$1,))</f>
        <v>30863.759999999998</v>
      </c>
      <c r="G53" s="6">
        <f>INDEX(Данные!$A:$X,MATCH(G$27,Данные!$A:$A,)+MOD(ROW(G26)-1,7),MATCH(INDEX($A$28:$A53,(ROUNDUP(ROW(G26)/7,)-1)*7+1),Данные!$A$1:$X$1,))</f>
        <v>30965.119999999999</v>
      </c>
      <c r="P53" s="62"/>
      <c r="T53" s="11"/>
      <c r="AL53" s="44">
        <f>Данные!H251</f>
        <v>34107.279999999897</v>
      </c>
      <c r="AM53" s="44">
        <f>Данные!H258</f>
        <v>34208.639999999898</v>
      </c>
      <c r="AN53" s="11">
        <f>Данные!H265</f>
        <v>17809.999999999898</v>
      </c>
      <c r="AO53" s="11">
        <f>Данные!F279</f>
        <v>34512.719999999899</v>
      </c>
      <c r="AP53" s="11">
        <f>Данные!H279</f>
        <v>34512.719999999899</v>
      </c>
      <c r="AR53" s="28"/>
      <c r="AU53" s="32"/>
      <c r="AX53" s="30"/>
      <c r="BB53" s="11"/>
      <c r="BC53" s="78"/>
    </row>
    <row r="54" spans="1:55" s="6" customFormat="1" x14ac:dyDescent="0.2">
      <c r="A54" s="119"/>
      <c r="B54" s="6" t="s">
        <v>12</v>
      </c>
      <c r="C54" s="6">
        <f>INDEX(Данные!$A:$X,MATCH(C$27,Данные!$A:$A,)+MOD(ROW(C27)-1,7),MATCH(INDEX($A$28:$A54,(ROUNDUP(ROW(C27)/7,)-1)*7+1),Данные!$A$1:$X$1,))</f>
        <v>0</v>
      </c>
      <c r="D54" s="6">
        <f>INDEX(Данные!$A:$X,MATCH(D$27,Данные!$A:$A,)+MOD(ROW(D27)-1,7),MATCH(INDEX($A$28:$A54,(ROUNDUP(ROW(D27)/7,)-1)*7+1),Данные!$A$1:$X$1,))</f>
        <v>30675.52</v>
      </c>
      <c r="E54" s="6">
        <f>INDEX(Данные!$A:$X,MATCH(E$27,Данные!$A:$A,)+MOD(ROW(E27)-1,7),MATCH(INDEX($A$28:$A54,(ROUNDUP(ROW(E27)/7,)-1)*7+1),Данные!$A$1:$X$1,))</f>
        <v>30776.880000000001</v>
      </c>
      <c r="F54" s="6">
        <f>INDEX(Данные!$A:$X,MATCH(F$27,Данные!$A:$A,)+MOD(ROW(F27)-1,7),MATCH(INDEX($A$28:$A54,(ROUNDUP(ROW(F27)/7,)-1)*7+1),Данные!$A$1:$X$1,))</f>
        <v>30878.240000000002</v>
      </c>
      <c r="G54" s="6">
        <f>INDEX(Данные!$A:$X,MATCH(G$27,Данные!$A:$A,)+MOD(ROW(G27)-1,7),MATCH(INDEX($A$28:$A54,(ROUNDUP(ROW(G27)/7,)-1)*7+1),Данные!$A$1:$X$1,))</f>
        <v>30979.599999999999</v>
      </c>
      <c r="P54" s="62"/>
      <c r="T54" s="11"/>
      <c r="AL54" s="44">
        <f>Данные!H252</f>
        <v>34121.7599999999</v>
      </c>
      <c r="AM54" s="44">
        <f>Данные!H259</f>
        <v>34223.119999999901</v>
      </c>
      <c r="AN54" s="11">
        <f>Данные!H266</f>
        <v>16324.479999999901</v>
      </c>
      <c r="AO54" s="11">
        <f>Данные!F280</f>
        <v>34527.199999999903</v>
      </c>
      <c r="AP54" s="11">
        <f>Данные!H280</f>
        <v>34527.199999999903</v>
      </c>
      <c r="AQ54" s="28"/>
      <c r="AR54" s="28"/>
      <c r="AT54" s="29"/>
      <c r="AU54" s="29"/>
      <c r="AW54" s="28"/>
      <c r="AX54" s="30"/>
      <c r="BB54" s="11"/>
      <c r="BC54" s="78"/>
    </row>
    <row r="55" spans="1:55" s="6" customFormat="1" ht="12" thickBot="1" x14ac:dyDescent="0.25">
      <c r="A55" s="120"/>
      <c r="B55" s="8" t="s">
        <v>13</v>
      </c>
      <c r="C55" s="6">
        <f>INDEX(Данные!$A:$X,MATCH(C$27,Данные!$A:$A,)+MOD(ROW(C28)-1,7),MATCH(INDEX($A$28:$A55,(ROUNDUP(ROW(C28)/7,)-1)*7+1),Данные!$A$1:$X$1,))</f>
        <v>0</v>
      </c>
      <c r="D55" s="6">
        <f>INDEX(Данные!$A:$X,MATCH(D$27,Данные!$A:$A,)+MOD(ROW(D28)-1,7),MATCH(INDEX($A$28:$A55,(ROUNDUP(ROW(D28)/7,)-1)*7+1),Данные!$A$1:$X$1,))</f>
        <v>30690</v>
      </c>
      <c r="E55" s="6">
        <f>INDEX(Данные!$A:$X,MATCH(E$27,Данные!$A:$A,)+MOD(ROW(E28)-1,7),MATCH(INDEX($A$28:$A55,(ROUNDUP(ROW(E28)/7,)-1)*7+1),Данные!$A$1:$X$1,))</f>
        <v>30791.360000000001</v>
      </c>
      <c r="F55" s="6">
        <f>INDEX(Данные!$A:$X,MATCH(F$27,Данные!$A:$A,)+MOD(ROW(F28)-1,7),MATCH(INDEX($A$28:$A55,(ROUNDUP(ROW(F28)/7,)-1)*7+1),Данные!$A$1:$X$1,))</f>
        <v>30892.720000000001</v>
      </c>
      <c r="G55" s="6">
        <f>INDEX(Данные!$A:$X,MATCH(G$27,Данные!$A:$A,)+MOD(ROW(G28)-1,7),MATCH(INDEX($A$28:$A55,(ROUNDUP(ROW(G28)/7,)-1)*7+1),Данные!$A$1:$X$1,))</f>
        <v>30994.080000000002</v>
      </c>
      <c r="H55" s="8"/>
      <c r="I55" s="8"/>
      <c r="J55" s="8"/>
      <c r="K55" s="8"/>
      <c r="L55" s="8"/>
      <c r="M55" s="8"/>
      <c r="N55" s="8"/>
      <c r="O55" s="8"/>
      <c r="P55" s="63"/>
      <c r="Q55" s="8"/>
      <c r="R55" s="8"/>
      <c r="S55" s="8"/>
      <c r="T55" s="12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45">
        <f>Данные!H253</f>
        <v>34136.239999999903</v>
      </c>
      <c r="AM55" s="45">
        <f>Данные!H260</f>
        <v>34237.599999999897</v>
      </c>
      <c r="AN55" s="12">
        <f>Данные!H279</f>
        <v>34512.719999999899</v>
      </c>
      <c r="AO55" s="12">
        <f>Данные!F281</f>
        <v>34541.679999999898</v>
      </c>
      <c r="AP55" s="12">
        <f>Данные!H281</f>
        <v>34367.919999999896</v>
      </c>
      <c r="AQ55" s="37"/>
      <c r="AR55" s="37"/>
      <c r="AS55" s="8"/>
      <c r="AT55" s="38"/>
      <c r="AU55" s="38"/>
      <c r="AV55" s="8"/>
      <c r="AW55" s="37"/>
      <c r="AX55" s="39"/>
      <c r="AY55" s="8"/>
      <c r="AZ55" s="8"/>
      <c r="BA55" s="8"/>
      <c r="BB55" s="12"/>
      <c r="BC55" s="79"/>
    </row>
    <row r="57" spans="1:55" ht="21" customHeight="1" thickBot="1" x14ac:dyDescent="0.25">
      <c r="A57" s="112" t="s">
        <v>19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</row>
    <row r="58" spans="1:55" s="40" customFormat="1" ht="21" customHeight="1" thickBot="1" x14ac:dyDescent="0.25">
      <c r="A58" s="114" t="s">
        <v>109</v>
      </c>
      <c r="B58" s="115"/>
      <c r="C58" s="97" t="s">
        <v>110</v>
      </c>
      <c r="D58" s="131" t="str">
        <f>TEXT(RIGHTB(C58,10)+1,"ДД.ММ.ГГГГ - ")&amp;TEXT(RIGHTB(C58,10)+7,"ДД.ММ.ГГГГ")</f>
        <v>06.01.2020 - 12.01.2020</v>
      </c>
      <c r="E58" s="131" t="str">
        <f t="shared" ref="E58:G58" si="4">TEXT(RIGHTB(D58,10)+1,"ДД.ММ.ГГГГ - ")&amp;TEXT(RIGHTB(D58,10)+7,"ДД.ММ.ГГГГ")</f>
        <v>13.01.2020 - 19.01.2020</v>
      </c>
      <c r="F58" s="131" t="str">
        <f t="shared" si="4"/>
        <v>20.01.2020 - 26.01.2020</v>
      </c>
      <c r="G58" s="131" t="str">
        <f t="shared" si="4"/>
        <v>27.01.2020 - 02.02.2020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46" t="s">
        <v>39</v>
      </c>
      <c r="AM58" s="46" t="s">
        <v>40</v>
      </c>
      <c r="AN58" s="46" t="s">
        <v>41</v>
      </c>
      <c r="AO58" s="46" t="s">
        <v>42</v>
      </c>
      <c r="AP58" s="46" t="s">
        <v>43</v>
      </c>
      <c r="AQ58" s="96"/>
      <c r="AR58" s="96"/>
      <c r="AS58" s="96"/>
      <c r="AT58" s="96"/>
      <c r="AU58" s="96"/>
      <c r="AV58" s="96"/>
      <c r="AW58" s="96"/>
      <c r="AX58" s="96"/>
      <c r="AY58" s="96"/>
      <c r="AZ58" s="96"/>
      <c r="BA58" s="96"/>
      <c r="BB58" s="96"/>
      <c r="BC58" s="96"/>
    </row>
    <row r="59" spans="1:55" ht="12" thickBot="1" x14ac:dyDescent="0.25">
      <c r="A59" s="116" t="s">
        <v>108</v>
      </c>
      <c r="B59" s="117"/>
      <c r="C59" s="18" t="s">
        <v>51</v>
      </c>
      <c r="D59" s="18" t="s">
        <v>52</v>
      </c>
      <c r="E59" s="18" t="s">
        <v>53</v>
      </c>
      <c r="F59" s="18" t="s">
        <v>54</v>
      </c>
      <c r="G59" s="73" t="s">
        <v>55</v>
      </c>
      <c r="H59" s="18" t="s">
        <v>56</v>
      </c>
      <c r="I59" s="18" t="s">
        <v>57</v>
      </c>
      <c r="J59" s="18" t="s">
        <v>58</v>
      </c>
      <c r="K59" s="18" t="s">
        <v>59</v>
      </c>
      <c r="L59" s="73" t="s">
        <v>60</v>
      </c>
      <c r="M59" s="18" t="s">
        <v>61</v>
      </c>
      <c r="N59" s="18" t="s">
        <v>62</v>
      </c>
      <c r="O59" s="18" t="s">
        <v>63</v>
      </c>
      <c r="P59" s="18" t="s">
        <v>64</v>
      </c>
      <c r="Q59" s="73" t="s">
        <v>65</v>
      </c>
      <c r="R59" s="18" t="s">
        <v>66</v>
      </c>
      <c r="S59" s="18" t="s">
        <v>67</v>
      </c>
      <c r="T59" s="18" t="s">
        <v>68</v>
      </c>
      <c r="U59" s="18" t="s">
        <v>69</v>
      </c>
      <c r="V59" s="73" t="s">
        <v>70</v>
      </c>
      <c r="W59" s="18" t="s">
        <v>71</v>
      </c>
      <c r="X59" s="18" t="s">
        <v>72</v>
      </c>
      <c r="Y59" s="18" t="s">
        <v>84</v>
      </c>
      <c r="Z59" s="18" t="s">
        <v>85</v>
      </c>
      <c r="AA59" s="73" t="s">
        <v>86</v>
      </c>
      <c r="AB59" s="18" t="s">
        <v>87</v>
      </c>
      <c r="AC59" s="18" t="s">
        <v>88</v>
      </c>
      <c r="AD59" s="18" t="s">
        <v>89</v>
      </c>
      <c r="AE59" s="18" t="s">
        <v>90</v>
      </c>
      <c r="AF59" s="73" t="s">
        <v>91</v>
      </c>
      <c r="AG59" s="18" t="s">
        <v>92</v>
      </c>
      <c r="AH59" s="18" t="s">
        <v>93</v>
      </c>
      <c r="AI59" s="18" t="s">
        <v>94</v>
      </c>
      <c r="AJ59" s="18" t="s">
        <v>95</v>
      </c>
      <c r="AK59" s="73" t="s">
        <v>14</v>
      </c>
      <c r="AL59" s="18" t="s">
        <v>15</v>
      </c>
      <c r="AM59" s="18" t="s">
        <v>16</v>
      </c>
      <c r="AN59" s="18" t="s">
        <v>17</v>
      </c>
      <c r="AO59" s="18" t="s">
        <v>20</v>
      </c>
      <c r="AP59" s="73" t="s">
        <v>21</v>
      </c>
      <c r="AQ59" s="18" t="s">
        <v>22</v>
      </c>
      <c r="AR59" s="18" t="s">
        <v>23</v>
      </c>
      <c r="AS59" s="18" t="s">
        <v>24</v>
      </c>
      <c r="AT59" s="18" t="s">
        <v>25</v>
      </c>
      <c r="AU59" s="73" t="s">
        <v>26</v>
      </c>
      <c r="AV59" s="18" t="s">
        <v>27</v>
      </c>
      <c r="AW59" s="18" t="s">
        <v>28</v>
      </c>
      <c r="AX59" s="18" t="s">
        <v>29</v>
      </c>
      <c r="AY59" s="18" t="s">
        <v>30</v>
      </c>
      <c r="AZ59" s="73" t="s">
        <v>31</v>
      </c>
      <c r="BA59" s="18" t="s">
        <v>32</v>
      </c>
      <c r="BB59" s="18" t="s">
        <v>33</v>
      </c>
      <c r="BC59" s="18" t="s">
        <v>44</v>
      </c>
    </row>
    <row r="60" spans="1:55" ht="11.25" customHeight="1" x14ac:dyDescent="0.2">
      <c r="A60" s="118" t="s">
        <v>45</v>
      </c>
      <c r="B60" s="4" t="s">
        <v>3</v>
      </c>
      <c r="C60" s="6">
        <f>INDEX(Данные!$Z:$AW,MATCH(C$59,Данные!$Z:$Z,)+MOD(ROW(C1)-1,7),MATCH(INDEX($A$60:$A60,(ROUNDUP(ROW(C1)/7,)-1)*7+1),Данные!$Z$1:$AW$1,))</f>
        <v>0</v>
      </c>
      <c r="D60" s="6">
        <f>INDEX(Данные!$Z:$AW,MATCH(D$59,Данные!$Z:$Z,)+MOD(ROW(D1)-1,7),MATCH(INDEX($A$60:$A60,(ROUNDUP(ROW(D1)/7,)-1)*7+1),Данные!$Z$1:$AW$1,))</f>
        <v>0</v>
      </c>
      <c r="E60" s="6">
        <f>INDEX(Данные!$Z:$AW,MATCH(E$59,Данные!$Z:$Z,)+MOD(ROW(E1)-1,7),MATCH(INDEX($A$60:$A60,(ROUNDUP(ROW(E1)/7,)-1)*7+1),Данные!$Z$1:$AW$1,))</f>
        <v>0</v>
      </c>
      <c r="F60" s="6">
        <f>INDEX(Данные!$Z:$AW,MATCH(F$59,Данные!$Z:$Z,)+MOD(ROW(F1)-1,7),MATCH(INDEX($A$60:$A60,(ROUNDUP(ROW(F1)/7,)-1)*7+1),Данные!$Z$1:$AW$1,))</f>
        <v>0</v>
      </c>
      <c r="G60" s="6">
        <f>INDEX(Данные!$Z:$AW,MATCH(G$59,Данные!$Z:$Z,)+MOD(ROW(G1)-1,7),MATCH(INDEX($A$60:$A60,(ROUNDUP(ROW(G1)/7,)-1)*7+1),Данные!$Z$1:$AW$1,))</f>
        <v>0</v>
      </c>
      <c r="H60" s="4"/>
      <c r="I60" s="4"/>
      <c r="J60" s="4"/>
      <c r="K60" s="4"/>
      <c r="L60" s="4"/>
      <c r="M60" s="4"/>
      <c r="N60" s="4"/>
      <c r="O60" s="61"/>
      <c r="P60" s="4"/>
      <c r="Q60" s="4"/>
      <c r="R60" s="4"/>
      <c r="S60" s="10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5"/>
      <c r="AM60" s="5">
        <f>Данные!AC254</f>
        <v>21</v>
      </c>
      <c r="AN60" s="5">
        <f>Данные!AC261</f>
        <v>28</v>
      </c>
      <c r="AO60" s="5">
        <f>Данные!AC268</f>
        <v>35</v>
      </c>
      <c r="AP60" s="77">
        <f>Данные!AC275</f>
        <v>42</v>
      </c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74"/>
    </row>
    <row r="61" spans="1:55" x14ac:dyDescent="0.2">
      <c r="A61" s="121"/>
      <c r="B61" s="6" t="s">
        <v>9</v>
      </c>
      <c r="C61" s="6">
        <f>INDEX(Данные!$Z:$AW,MATCH(C$59,Данные!$Z:$Z,)+MOD(ROW(C2)-1,7),MATCH(INDEX($A$60:$A61,(ROUNDUP(ROW(C2)/7,)-1)*7+1),Данные!$Z$1:$AW$1,))</f>
        <v>0</v>
      </c>
      <c r="D61" s="6">
        <f>INDEX(Данные!$Z:$AW,MATCH(D$59,Данные!$Z:$Z,)+MOD(ROW(D2)-1,7),MATCH(INDEX($A$60:$A61,(ROUNDUP(ROW(D2)/7,)-1)*7+1),Данные!$Z$1:$AW$1,))</f>
        <v>0</v>
      </c>
      <c r="E61" s="6">
        <f>INDEX(Данные!$Z:$AW,MATCH(E$59,Данные!$Z:$Z,)+MOD(ROW(E2)-1,7),MATCH(INDEX($A$60:$A61,(ROUNDUP(ROW(E2)/7,)-1)*7+1),Данные!$Z$1:$AW$1,))</f>
        <v>0</v>
      </c>
      <c r="F61" s="6">
        <f>INDEX(Данные!$Z:$AW,MATCH(F$59,Данные!$Z:$Z,)+MOD(ROW(F2)-1,7),MATCH(INDEX($A$60:$A61,(ROUNDUP(ROW(F2)/7,)-1)*7+1),Данные!$Z$1:$AW$1,))</f>
        <v>0</v>
      </c>
      <c r="G61" s="6">
        <f>INDEX(Данные!$Z:$AW,MATCH(G$59,Данные!$Z:$Z,)+MOD(ROW(G2)-1,7),MATCH(INDEX($A$60:$A61,(ROUNDUP(ROW(G2)/7,)-1)*7+1),Данные!$Z$1:$AW$1,))</f>
        <v>0</v>
      </c>
      <c r="H61" s="6"/>
      <c r="I61" s="6"/>
      <c r="J61" s="6"/>
      <c r="K61" s="6"/>
      <c r="L61" s="6"/>
      <c r="M61" s="6"/>
      <c r="N61" s="6"/>
      <c r="O61" s="62"/>
      <c r="P61" s="6"/>
      <c r="Q61" s="6"/>
      <c r="R61" s="6"/>
      <c r="S61" s="11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7">
        <f>Данные!AC248</f>
        <v>15</v>
      </c>
      <c r="AM61" s="7">
        <f>Данные!AC255</f>
        <v>22</v>
      </c>
      <c r="AN61" s="7">
        <f>Данные!AC262</f>
        <v>29</v>
      </c>
      <c r="AO61" s="7">
        <f>Данные!AC269</f>
        <v>36</v>
      </c>
      <c r="AP61" s="15">
        <f>Данные!AC276</f>
        <v>43</v>
      </c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75"/>
    </row>
    <row r="62" spans="1:55" x14ac:dyDescent="0.2">
      <c r="A62" s="121"/>
      <c r="B62" s="6" t="s">
        <v>4</v>
      </c>
      <c r="C62" s="6">
        <f>INDEX(Данные!$Z:$AW,MATCH(C$59,Данные!$Z:$Z,)+MOD(ROW(C3)-1,7),MATCH(INDEX($A$60:$A62,(ROUNDUP(ROW(C3)/7,)-1)*7+1),Данные!$Z$1:$AW$1,))</f>
        <v>0</v>
      </c>
      <c r="D62" s="6">
        <f>INDEX(Данные!$Z:$AW,MATCH(D$59,Данные!$Z:$Z,)+MOD(ROW(D3)-1,7),MATCH(INDEX($A$60:$A62,(ROUNDUP(ROW(D3)/7,)-1)*7+1),Данные!$Z$1:$AW$1,))</f>
        <v>0</v>
      </c>
      <c r="E62" s="6">
        <f>INDEX(Данные!$Z:$AW,MATCH(E$59,Данные!$Z:$Z,)+MOD(ROW(E3)-1,7),MATCH(INDEX($A$60:$A62,(ROUNDUP(ROW(E3)/7,)-1)*7+1),Данные!$Z$1:$AW$1,))</f>
        <v>0</v>
      </c>
      <c r="F62" s="6">
        <f>INDEX(Данные!$Z:$AW,MATCH(F$59,Данные!$Z:$Z,)+MOD(ROW(F3)-1,7),MATCH(INDEX($A$60:$A62,(ROUNDUP(ROW(F3)/7,)-1)*7+1),Данные!$Z$1:$AW$1,))</f>
        <v>0</v>
      </c>
      <c r="G62" s="6">
        <f>INDEX(Данные!$Z:$AW,MATCH(G$59,Данные!$Z:$Z,)+MOD(ROW(G3)-1,7),MATCH(INDEX($A$60:$A62,(ROUNDUP(ROW(G3)/7,)-1)*7+1),Данные!$Z$1:$AW$1,))</f>
        <v>0</v>
      </c>
      <c r="H62" s="6"/>
      <c r="I62" s="6"/>
      <c r="J62" s="6"/>
      <c r="K62" s="6"/>
      <c r="L62" s="6"/>
      <c r="M62" s="6"/>
      <c r="N62" s="6"/>
      <c r="O62" s="62"/>
      <c r="P62" s="6"/>
      <c r="Q62" s="6"/>
      <c r="R62" s="6"/>
      <c r="S62" s="11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7">
        <f>Данные!AC249</f>
        <v>16</v>
      </c>
      <c r="AM62" s="7">
        <f>Данные!AC256</f>
        <v>23</v>
      </c>
      <c r="AN62" s="7">
        <f>Данные!AC263</f>
        <v>30</v>
      </c>
      <c r="AO62" s="7">
        <f>Данные!AC270</f>
        <v>37</v>
      </c>
      <c r="AP62" s="15">
        <f>Данные!AC277</f>
        <v>44</v>
      </c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75"/>
    </row>
    <row r="63" spans="1:55" x14ac:dyDescent="0.2">
      <c r="A63" s="121"/>
      <c r="B63" s="6" t="s">
        <v>5</v>
      </c>
      <c r="C63" s="6">
        <f>INDEX(Данные!$Z:$AW,MATCH(C$59,Данные!$Z:$Z,)+MOD(ROW(C4)-1,7),MATCH(INDEX($A$60:$A63,(ROUNDUP(ROW(C4)/7,)-1)*7+1),Данные!$Z$1:$AW$1,))</f>
        <v>0</v>
      </c>
      <c r="D63" s="6">
        <f>INDEX(Данные!$Z:$AW,MATCH(D$59,Данные!$Z:$Z,)+MOD(ROW(D4)-1,7),MATCH(INDEX($A$60:$A63,(ROUNDUP(ROW(D4)/7,)-1)*7+1),Данные!$Z$1:$AW$1,))</f>
        <v>0</v>
      </c>
      <c r="E63" s="6">
        <f>INDEX(Данные!$Z:$AW,MATCH(E$59,Данные!$Z:$Z,)+MOD(ROW(E4)-1,7),MATCH(INDEX($A$60:$A63,(ROUNDUP(ROW(E4)/7,)-1)*7+1),Данные!$Z$1:$AW$1,))</f>
        <v>0</v>
      </c>
      <c r="F63" s="6">
        <f>INDEX(Данные!$Z:$AW,MATCH(F$59,Данные!$Z:$Z,)+MOD(ROW(F4)-1,7),MATCH(INDEX($A$60:$A63,(ROUNDUP(ROW(F4)/7,)-1)*7+1),Данные!$Z$1:$AW$1,))</f>
        <v>0</v>
      </c>
      <c r="G63" s="6">
        <f>INDEX(Данные!$Z:$AW,MATCH(G$59,Данные!$Z:$Z,)+MOD(ROW(G4)-1,7),MATCH(INDEX($A$60:$A63,(ROUNDUP(ROW(G4)/7,)-1)*7+1),Данные!$Z$1:$AW$1,))</f>
        <v>0</v>
      </c>
      <c r="H63" s="6"/>
      <c r="I63" s="6"/>
      <c r="J63" s="6"/>
      <c r="K63" s="6"/>
      <c r="L63" s="6"/>
      <c r="M63" s="6"/>
      <c r="N63" s="6"/>
      <c r="O63" s="62"/>
      <c r="P63" s="6"/>
      <c r="Q63" s="6"/>
      <c r="R63" s="6"/>
      <c r="S63" s="11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7">
        <f>Данные!AC250</f>
        <v>17</v>
      </c>
      <c r="AM63" s="7">
        <f>Данные!AC257</f>
        <v>24</v>
      </c>
      <c r="AN63" s="7">
        <f>Данные!AC264</f>
        <v>31</v>
      </c>
      <c r="AO63" s="7">
        <f>Данные!AC271</f>
        <v>38</v>
      </c>
      <c r="AP63" s="15">
        <f>I116</f>
        <v>0</v>
      </c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75"/>
    </row>
    <row r="64" spans="1:55" x14ac:dyDescent="0.2">
      <c r="A64" s="121"/>
      <c r="B64" s="6" t="s">
        <v>6</v>
      </c>
      <c r="C64" s="6">
        <f>INDEX(Данные!$Z:$AW,MATCH(C$59,Данные!$Z:$Z,)+MOD(ROW(C5)-1,7),MATCH(INDEX($A$60:$A64,(ROUNDUP(ROW(C5)/7,)-1)*7+1),Данные!$Z$1:$AW$1,))</f>
        <v>0</v>
      </c>
      <c r="D64" s="6">
        <f>INDEX(Данные!$Z:$AW,MATCH(D$59,Данные!$Z:$Z,)+MOD(ROW(D5)-1,7),MATCH(INDEX($A$60:$A64,(ROUNDUP(ROW(D5)/7,)-1)*7+1),Данные!$Z$1:$AW$1,))</f>
        <v>0</v>
      </c>
      <c r="E64" s="6">
        <f>INDEX(Данные!$Z:$AW,MATCH(E$59,Данные!$Z:$Z,)+MOD(ROW(E5)-1,7),MATCH(INDEX($A$60:$A64,(ROUNDUP(ROW(E5)/7,)-1)*7+1),Данные!$Z$1:$AW$1,))</f>
        <v>0</v>
      </c>
      <c r="F64" s="6">
        <f>INDEX(Данные!$Z:$AW,MATCH(F$59,Данные!$Z:$Z,)+MOD(ROW(F5)-1,7),MATCH(INDEX($A$60:$A64,(ROUNDUP(ROW(F5)/7,)-1)*7+1),Данные!$Z$1:$AW$1,))</f>
        <v>0</v>
      </c>
      <c r="G64" s="6">
        <f>INDEX(Данные!$Z:$AW,MATCH(G$59,Данные!$Z:$Z,)+MOD(ROW(G5)-1,7),MATCH(INDEX($A$60:$A64,(ROUNDUP(ROW(G5)/7,)-1)*7+1),Данные!$Z$1:$AW$1,))</f>
        <v>0</v>
      </c>
      <c r="H64" s="6"/>
      <c r="I64" s="6"/>
      <c r="J64" s="6"/>
      <c r="K64" s="6"/>
      <c r="L64" s="6"/>
      <c r="M64" s="6"/>
      <c r="N64" s="6"/>
      <c r="O64" s="62"/>
      <c r="P64" s="6"/>
      <c r="Q64" s="6"/>
      <c r="R64" s="6"/>
      <c r="S64" s="11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7">
        <f>Данные!AC251</f>
        <v>18</v>
      </c>
      <c r="AM64" s="7">
        <f>Данные!AC258</f>
        <v>25</v>
      </c>
      <c r="AN64" s="7">
        <f>Данные!AC265</f>
        <v>32</v>
      </c>
      <c r="AO64" s="7">
        <f>Данные!AC272</f>
        <v>39</v>
      </c>
      <c r="AP64" s="15">
        <f>I117</f>
        <v>0</v>
      </c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75"/>
    </row>
    <row r="65" spans="1:55" x14ac:dyDescent="0.2">
      <c r="A65" s="121"/>
      <c r="B65" s="6" t="s">
        <v>12</v>
      </c>
      <c r="C65" s="6">
        <f>INDEX(Данные!$Z:$AW,MATCH(C$59,Данные!$Z:$Z,)+MOD(ROW(C6)-1,7),MATCH(INDEX($A$60:$A65,(ROUNDUP(ROW(C6)/7,)-1)*7+1),Данные!$Z$1:$AW$1,))</f>
        <v>0</v>
      </c>
      <c r="D65" s="6">
        <f>INDEX(Данные!$Z:$AW,MATCH(D$59,Данные!$Z:$Z,)+MOD(ROW(D6)-1,7),MATCH(INDEX($A$60:$A65,(ROUNDUP(ROW(D6)/7,)-1)*7+1),Данные!$Z$1:$AW$1,))</f>
        <v>0</v>
      </c>
      <c r="E65" s="6">
        <f>INDEX(Данные!$Z:$AW,MATCH(E$59,Данные!$Z:$Z,)+MOD(ROW(E6)-1,7),MATCH(INDEX($A$60:$A65,(ROUNDUP(ROW(E6)/7,)-1)*7+1),Данные!$Z$1:$AW$1,))</f>
        <v>0</v>
      </c>
      <c r="F65" s="6">
        <f>INDEX(Данные!$Z:$AW,MATCH(F$59,Данные!$Z:$Z,)+MOD(ROW(F6)-1,7),MATCH(INDEX($A$60:$A65,(ROUNDUP(ROW(F6)/7,)-1)*7+1),Данные!$Z$1:$AW$1,))</f>
        <v>0</v>
      </c>
      <c r="G65" s="6">
        <f>INDEX(Данные!$Z:$AW,MATCH(G$59,Данные!$Z:$Z,)+MOD(ROW(G6)-1,7),MATCH(INDEX($A$60:$A65,(ROUNDUP(ROW(G6)/7,)-1)*7+1),Данные!$Z$1:$AW$1,))</f>
        <v>0</v>
      </c>
      <c r="H65" s="6"/>
      <c r="I65" s="6"/>
      <c r="J65" s="6"/>
      <c r="K65" s="6"/>
      <c r="L65" s="6"/>
      <c r="M65" s="6"/>
      <c r="N65" s="6"/>
      <c r="O65" s="62"/>
      <c r="P65" s="6"/>
      <c r="Q65" s="6"/>
      <c r="R65" s="6"/>
      <c r="S65" s="11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7">
        <f>Данные!AC252</f>
        <v>19</v>
      </c>
      <c r="AM65" s="7">
        <f>Данные!AC259</f>
        <v>26</v>
      </c>
      <c r="AN65" s="7">
        <f>Данные!AC266</f>
        <v>33</v>
      </c>
      <c r="AO65" s="7">
        <f>Данные!AC273</f>
        <v>40</v>
      </c>
      <c r="AP65" s="15">
        <f>I118</f>
        <v>0</v>
      </c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75"/>
    </row>
    <row r="66" spans="1:55" ht="12" thickBot="1" x14ac:dyDescent="0.25">
      <c r="A66" s="122"/>
      <c r="B66" s="8" t="s">
        <v>13</v>
      </c>
      <c r="C66" s="6">
        <f>INDEX(Данные!$Z:$AW,MATCH(C$59,Данные!$Z:$Z,)+MOD(ROW(C7)-1,7),MATCH(INDEX($A$60:$A66,(ROUNDUP(ROW(C7)/7,)-1)*7+1),Данные!$Z$1:$AW$1,))</f>
        <v>0</v>
      </c>
      <c r="D66" s="6">
        <f>INDEX(Данные!$Z:$AW,MATCH(D$59,Данные!$Z:$Z,)+MOD(ROW(D7)-1,7),MATCH(INDEX($A$60:$A66,(ROUNDUP(ROW(D7)/7,)-1)*7+1),Данные!$Z$1:$AW$1,))</f>
        <v>0</v>
      </c>
      <c r="E66" s="6">
        <f>INDEX(Данные!$Z:$AW,MATCH(E$59,Данные!$Z:$Z,)+MOD(ROW(E7)-1,7),MATCH(INDEX($A$60:$A66,(ROUNDUP(ROW(E7)/7,)-1)*7+1),Данные!$Z$1:$AW$1,))</f>
        <v>0</v>
      </c>
      <c r="F66" s="6">
        <f>INDEX(Данные!$Z:$AW,MATCH(F$59,Данные!$Z:$Z,)+MOD(ROW(F7)-1,7),MATCH(INDEX($A$60:$A66,(ROUNDUP(ROW(F7)/7,)-1)*7+1),Данные!$Z$1:$AW$1,))</f>
        <v>0</v>
      </c>
      <c r="G66" s="6">
        <f>INDEX(Данные!$Z:$AW,MATCH(G$59,Данные!$Z:$Z,)+MOD(ROW(G7)-1,7),MATCH(INDEX($A$60:$A66,(ROUNDUP(ROW(G7)/7,)-1)*7+1),Данные!$Z$1:$AW$1,))</f>
        <v>0</v>
      </c>
      <c r="H66" s="8"/>
      <c r="I66" s="8"/>
      <c r="J66" s="8"/>
      <c r="K66" s="8"/>
      <c r="L66" s="8"/>
      <c r="M66" s="8"/>
      <c r="N66" s="8"/>
      <c r="O66" s="63"/>
      <c r="P66" s="8"/>
      <c r="Q66" s="8"/>
      <c r="R66" s="8"/>
      <c r="S66" s="12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9">
        <f>Данные!AC253</f>
        <v>20</v>
      </c>
      <c r="AM66" s="9">
        <f>Данные!AC260</f>
        <v>27</v>
      </c>
      <c r="AN66" s="9">
        <f>Данные!AC267</f>
        <v>34</v>
      </c>
      <c r="AO66" s="9">
        <f>Данные!AC274</f>
        <v>41</v>
      </c>
      <c r="AP66" s="16">
        <f>I119</f>
        <v>0</v>
      </c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76"/>
    </row>
    <row r="67" spans="1:55" ht="11.25" customHeight="1" x14ac:dyDescent="0.2">
      <c r="A67" s="141" t="s">
        <v>46</v>
      </c>
      <c r="B67" s="4" t="s">
        <v>3</v>
      </c>
      <c r="C67" s="6">
        <f>INDEX(Данные!$Z:$AW,MATCH(C$59,Данные!$Z:$Z,)+MOD(ROW(C8)-1,7),MATCH(INDEX($A$60:$A67,(ROUNDUP(ROW(C8)/7,)-1)*7+1),Данные!$Z$1:$AW$1,))</f>
        <v>0</v>
      </c>
      <c r="D67" s="6">
        <f>INDEX(Данные!$Z:$AW,MATCH(D$59,Данные!$Z:$Z,)+MOD(ROW(D8)-1,7),MATCH(INDEX($A$60:$A67,(ROUNDUP(ROW(D8)/7,)-1)*7+1),Данные!$Z$1:$AW$1,))</f>
        <v>0</v>
      </c>
      <c r="E67" s="6">
        <f>INDEX(Данные!$Z:$AW,MATCH(E$59,Данные!$Z:$Z,)+MOD(ROW(E8)-1,7),MATCH(INDEX($A$60:$A67,(ROUNDUP(ROW(E8)/7,)-1)*7+1),Данные!$Z$1:$AW$1,))</f>
        <v>0</v>
      </c>
      <c r="F67" s="6">
        <f>INDEX(Данные!$Z:$AW,MATCH(F$59,Данные!$Z:$Z,)+MOD(ROW(F8)-1,7),MATCH(INDEX($A$60:$A67,(ROUNDUP(ROW(F8)/7,)-1)*7+1),Данные!$Z$1:$AW$1,))</f>
        <v>0</v>
      </c>
      <c r="G67" s="6">
        <f>INDEX(Данные!$Z:$AW,MATCH(G$59,Данные!$Z:$Z,)+MOD(ROW(G8)-1,7),MATCH(INDEX($A$60:$A67,(ROUNDUP(ROW(G8)/7,)-1)*7+1),Данные!$Z$1:$AW$1,))</f>
        <v>0</v>
      </c>
      <c r="H67" s="4"/>
      <c r="I67" s="4"/>
      <c r="J67" s="4"/>
      <c r="K67" s="4"/>
      <c r="L67" s="4"/>
      <c r="M67" s="4"/>
      <c r="N67" s="4"/>
      <c r="O67" s="61"/>
      <c r="P67" s="4"/>
      <c r="Q67" s="4"/>
      <c r="R67" s="4"/>
      <c r="S67" s="10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5"/>
      <c r="AM67" s="5">
        <f>Данные!AD254</f>
        <v>60</v>
      </c>
      <c r="AN67" s="5">
        <f>Данные!AD261</f>
        <v>67</v>
      </c>
      <c r="AO67" s="5">
        <f>Данные!AD268</f>
        <v>74</v>
      </c>
      <c r="AP67" s="77">
        <f>Данные!AD275</f>
        <v>81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74"/>
    </row>
    <row r="68" spans="1:55" x14ac:dyDescent="0.2">
      <c r="A68" s="142"/>
      <c r="B68" s="6" t="s">
        <v>9</v>
      </c>
      <c r="C68" s="6">
        <f>INDEX(Данные!$Z:$AW,MATCH(C$59,Данные!$Z:$Z,)+MOD(ROW(C9)-1,7),MATCH(INDEX($A$60:$A68,(ROUNDUP(ROW(C9)/7,)-1)*7+1),Данные!$Z$1:$AW$1,))</f>
        <v>0</v>
      </c>
      <c r="D68" s="6">
        <f>INDEX(Данные!$Z:$AW,MATCH(D$59,Данные!$Z:$Z,)+MOD(ROW(D9)-1,7),MATCH(INDEX($A$60:$A68,(ROUNDUP(ROW(D9)/7,)-1)*7+1),Данные!$Z$1:$AW$1,))</f>
        <v>0</v>
      </c>
      <c r="E68" s="6">
        <f>INDEX(Данные!$Z:$AW,MATCH(E$59,Данные!$Z:$Z,)+MOD(ROW(E9)-1,7),MATCH(INDEX($A$60:$A68,(ROUNDUP(ROW(E9)/7,)-1)*7+1),Данные!$Z$1:$AW$1,))</f>
        <v>0</v>
      </c>
      <c r="F68" s="6">
        <f>INDEX(Данные!$Z:$AW,MATCH(F$59,Данные!$Z:$Z,)+MOD(ROW(F9)-1,7),MATCH(INDEX($A$60:$A68,(ROUNDUP(ROW(F9)/7,)-1)*7+1),Данные!$Z$1:$AW$1,))</f>
        <v>0</v>
      </c>
      <c r="G68" s="6">
        <f>INDEX(Данные!$Z:$AW,MATCH(G$59,Данные!$Z:$Z,)+MOD(ROW(G9)-1,7),MATCH(INDEX($A$60:$A68,(ROUNDUP(ROW(G9)/7,)-1)*7+1),Данные!$Z$1:$AW$1,))</f>
        <v>0</v>
      </c>
      <c r="H68" s="6"/>
      <c r="I68" s="6"/>
      <c r="J68" s="6"/>
      <c r="K68" s="6"/>
      <c r="L68" s="6"/>
      <c r="M68" s="6"/>
      <c r="N68" s="6"/>
      <c r="O68" s="62"/>
      <c r="P68" s="6"/>
      <c r="Q68" s="6"/>
      <c r="R68" s="6"/>
      <c r="S68" s="11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7">
        <f>Данные!AD248</f>
        <v>54</v>
      </c>
      <c r="AM68" s="7">
        <f>Данные!AD255</f>
        <v>61</v>
      </c>
      <c r="AN68" s="7">
        <f>Данные!AD262</f>
        <v>68</v>
      </c>
      <c r="AO68" s="7">
        <f>Данные!AD269</f>
        <v>75</v>
      </c>
      <c r="AP68" s="15">
        <f>Данные!AD276</f>
        <v>82</v>
      </c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75"/>
    </row>
    <row r="69" spans="1:55" x14ac:dyDescent="0.2">
      <c r="A69" s="142"/>
      <c r="B69" s="6" t="s">
        <v>4</v>
      </c>
      <c r="C69" s="6">
        <f>INDEX(Данные!$Z:$AW,MATCH(C$59,Данные!$Z:$Z,)+MOD(ROW(C10)-1,7),MATCH(INDEX($A$60:$A69,(ROUNDUP(ROW(C10)/7,)-1)*7+1),Данные!$Z$1:$AW$1,))</f>
        <v>0</v>
      </c>
      <c r="D69" s="6">
        <f>INDEX(Данные!$Z:$AW,MATCH(D$59,Данные!$Z:$Z,)+MOD(ROW(D10)-1,7),MATCH(INDEX($A$60:$A69,(ROUNDUP(ROW(D10)/7,)-1)*7+1),Данные!$Z$1:$AW$1,))</f>
        <v>0</v>
      </c>
      <c r="E69" s="6">
        <f>INDEX(Данные!$Z:$AW,MATCH(E$59,Данные!$Z:$Z,)+MOD(ROW(E10)-1,7),MATCH(INDEX($A$60:$A69,(ROUNDUP(ROW(E10)/7,)-1)*7+1),Данные!$Z$1:$AW$1,))</f>
        <v>0</v>
      </c>
      <c r="F69" s="6">
        <f>INDEX(Данные!$Z:$AW,MATCH(F$59,Данные!$Z:$Z,)+MOD(ROW(F10)-1,7),MATCH(INDEX($A$60:$A69,(ROUNDUP(ROW(F10)/7,)-1)*7+1),Данные!$Z$1:$AW$1,))</f>
        <v>0</v>
      </c>
      <c r="G69" s="6">
        <f>INDEX(Данные!$Z:$AW,MATCH(G$59,Данные!$Z:$Z,)+MOD(ROW(G10)-1,7),MATCH(INDEX($A$60:$A69,(ROUNDUP(ROW(G10)/7,)-1)*7+1),Данные!$Z$1:$AW$1,))</f>
        <v>0</v>
      </c>
      <c r="H69" s="6"/>
      <c r="I69" s="6"/>
      <c r="J69" s="6"/>
      <c r="K69" s="6"/>
      <c r="L69" s="6"/>
      <c r="M69" s="6"/>
      <c r="N69" s="6"/>
      <c r="O69" s="62"/>
      <c r="P69" s="6"/>
      <c r="Q69" s="6"/>
      <c r="R69" s="6"/>
      <c r="S69" s="11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7">
        <f>Данные!AD249</f>
        <v>55</v>
      </c>
      <c r="AM69" s="7">
        <f>Данные!AD256</f>
        <v>62</v>
      </c>
      <c r="AN69" s="7">
        <f>Данные!AD263</f>
        <v>69</v>
      </c>
      <c r="AO69" s="7">
        <f>Данные!AD270</f>
        <v>76</v>
      </c>
      <c r="AP69" s="15">
        <f>Данные!AD277</f>
        <v>83</v>
      </c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75"/>
    </row>
    <row r="70" spans="1:55" x14ac:dyDescent="0.2">
      <c r="A70" s="142"/>
      <c r="B70" s="6" t="s">
        <v>5</v>
      </c>
      <c r="C70" s="6">
        <f>INDEX(Данные!$Z:$AW,MATCH(C$59,Данные!$Z:$Z,)+MOD(ROW(C11)-1,7),MATCH(INDEX($A$60:$A70,(ROUNDUP(ROW(C11)/7,)-1)*7+1),Данные!$Z$1:$AW$1,))</f>
        <v>0</v>
      </c>
      <c r="D70" s="6">
        <f>INDEX(Данные!$Z:$AW,MATCH(D$59,Данные!$Z:$Z,)+MOD(ROW(D11)-1,7),MATCH(INDEX($A$60:$A70,(ROUNDUP(ROW(D11)/7,)-1)*7+1),Данные!$Z$1:$AW$1,))</f>
        <v>0</v>
      </c>
      <c r="E70" s="6">
        <f>INDEX(Данные!$Z:$AW,MATCH(E$59,Данные!$Z:$Z,)+MOD(ROW(E11)-1,7),MATCH(INDEX($A$60:$A70,(ROUNDUP(ROW(E11)/7,)-1)*7+1),Данные!$Z$1:$AW$1,))</f>
        <v>0</v>
      </c>
      <c r="F70" s="6">
        <f>INDEX(Данные!$Z:$AW,MATCH(F$59,Данные!$Z:$Z,)+MOD(ROW(F11)-1,7),MATCH(INDEX($A$60:$A70,(ROUNDUP(ROW(F11)/7,)-1)*7+1),Данные!$Z$1:$AW$1,))</f>
        <v>0</v>
      </c>
      <c r="G70" s="6">
        <f>INDEX(Данные!$Z:$AW,MATCH(G$59,Данные!$Z:$Z,)+MOD(ROW(G11)-1,7),MATCH(INDEX($A$60:$A70,(ROUNDUP(ROW(G11)/7,)-1)*7+1),Данные!$Z$1:$AW$1,))</f>
        <v>0</v>
      </c>
      <c r="H70" s="6"/>
      <c r="I70" s="6"/>
      <c r="J70" s="6"/>
      <c r="K70" s="6"/>
      <c r="L70" s="6"/>
      <c r="M70" s="6"/>
      <c r="N70" s="6"/>
      <c r="O70" s="62"/>
      <c r="P70" s="6"/>
      <c r="Q70" s="6"/>
      <c r="R70" s="6"/>
      <c r="S70" s="11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7">
        <f>Данные!AD250</f>
        <v>56</v>
      </c>
      <c r="AM70" s="7">
        <f>Данные!AD257</f>
        <v>63</v>
      </c>
      <c r="AN70" s="7">
        <f>Данные!AD264</f>
        <v>70</v>
      </c>
      <c r="AO70" s="7">
        <f>Данные!AD271</f>
        <v>77</v>
      </c>
      <c r="AP70" s="15">
        <f>J116</f>
        <v>0</v>
      </c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75"/>
    </row>
    <row r="71" spans="1:55" x14ac:dyDescent="0.2">
      <c r="A71" s="142"/>
      <c r="B71" s="6" t="s">
        <v>6</v>
      </c>
      <c r="C71" s="6">
        <f>INDEX(Данные!$Z:$AW,MATCH(C$59,Данные!$Z:$Z,)+MOD(ROW(C12)-1,7),MATCH(INDEX($A$60:$A71,(ROUNDUP(ROW(C12)/7,)-1)*7+1),Данные!$Z$1:$AW$1,))</f>
        <v>0</v>
      </c>
      <c r="D71" s="6">
        <f>INDEX(Данные!$Z:$AW,MATCH(D$59,Данные!$Z:$Z,)+MOD(ROW(D12)-1,7),MATCH(INDEX($A$60:$A71,(ROUNDUP(ROW(D12)/7,)-1)*7+1),Данные!$Z$1:$AW$1,))</f>
        <v>0</v>
      </c>
      <c r="E71" s="6">
        <f>INDEX(Данные!$Z:$AW,MATCH(E$59,Данные!$Z:$Z,)+MOD(ROW(E12)-1,7),MATCH(INDEX($A$60:$A71,(ROUNDUP(ROW(E12)/7,)-1)*7+1),Данные!$Z$1:$AW$1,))</f>
        <v>0</v>
      </c>
      <c r="F71" s="6">
        <f>INDEX(Данные!$Z:$AW,MATCH(F$59,Данные!$Z:$Z,)+MOD(ROW(F12)-1,7),MATCH(INDEX($A$60:$A71,(ROUNDUP(ROW(F12)/7,)-1)*7+1),Данные!$Z$1:$AW$1,))</f>
        <v>0</v>
      </c>
      <c r="G71" s="6">
        <f>INDEX(Данные!$Z:$AW,MATCH(G$59,Данные!$Z:$Z,)+MOD(ROW(G12)-1,7),MATCH(INDEX($A$60:$A71,(ROUNDUP(ROW(G12)/7,)-1)*7+1),Данные!$Z$1:$AW$1,))</f>
        <v>0</v>
      </c>
      <c r="H71" s="6"/>
      <c r="I71" s="6"/>
      <c r="J71" s="6"/>
      <c r="K71" s="6"/>
      <c r="L71" s="6"/>
      <c r="M71" s="6"/>
      <c r="N71" s="6"/>
      <c r="O71" s="62"/>
      <c r="P71" s="6"/>
      <c r="Q71" s="6"/>
      <c r="R71" s="6"/>
      <c r="S71" s="11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7">
        <f>Данные!AD251</f>
        <v>57</v>
      </c>
      <c r="AM71" s="7">
        <f>Данные!AD258</f>
        <v>64</v>
      </c>
      <c r="AN71" s="7">
        <f>Данные!AD265</f>
        <v>71</v>
      </c>
      <c r="AO71" s="7">
        <f>Данные!AD272</f>
        <v>78</v>
      </c>
      <c r="AP71" s="15">
        <f>J117</f>
        <v>0</v>
      </c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75"/>
    </row>
    <row r="72" spans="1:55" x14ac:dyDescent="0.2">
      <c r="A72" s="142"/>
      <c r="B72" s="6" t="s">
        <v>12</v>
      </c>
      <c r="C72" s="6">
        <f>INDEX(Данные!$Z:$AW,MATCH(C$59,Данные!$Z:$Z,)+MOD(ROW(C13)-1,7),MATCH(INDEX($A$60:$A72,(ROUNDUP(ROW(C13)/7,)-1)*7+1),Данные!$Z$1:$AW$1,))</f>
        <v>0</v>
      </c>
      <c r="D72" s="6">
        <f>INDEX(Данные!$Z:$AW,MATCH(D$59,Данные!$Z:$Z,)+MOD(ROW(D13)-1,7),MATCH(INDEX($A$60:$A72,(ROUNDUP(ROW(D13)/7,)-1)*7+1),Данные!$Z$1:$AW$1,))</f>
        <v>0</v>
      </c>
      <c r="E72" s="6">
        <f>INDEX(Данные!$Z:$AW,MATCH(E$59,Данные!$Z:$Z,)+MOD(ROW(E13)-1,7),MATCH(INDEX($A$60:$A72,(ROUNDUP(ROW(E13)/7,)-1)*7+1),Данные!$Z$1:$AW$1,))</f>
        <v>0</v>
      </c>
      <c r="F72" s="6">
        <f>INDEX(Данные!$Z:$AW,MATCH(F$59,Данные!$Z:$Z,)+MOD(ROW(F13)-1,7),MATCH(INDEX($A$60:$A72,(ROUNDUP(ROW(F13)/7,)-1)*7+1),Данные!$Z$1:$AW$1,))</f>
        <v>0</v>
      </c>
      <c r="G72" s="6">
        <f>INDEX(Данные!$Z:$AW,MATCH(G$59,Данные!$Z:$Z,)+MOD(ROW(G13)-1,7),MATCH(INDEX($A$60:$A72,(ROUNDUP(ROW(G13)/7,)-1)*7+1),Данные!$Z$1:$AW$1,))</f>
        <v>0</v>
      </c>
      <c r="H72" s="6"/>
      <c r="I72" s="6"/>
      <c r="J72" s="6"/>
      <c r="K72" s="6"/>
      <c r="L72" s="6"/>
      <c r="M72" s="6"/>
      <c r="N72" s="6"/>
      <c r="O72" s="62"/>
      <c r="P72" s="6"/>
      <c r="Q72" s="6"/>
      <c r="R72" s="6"/>
      <c r="S72" s="11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7">
        <f>Данные!AD252</f>
        <v>58</v>
      </c>
      <c r="AM72" s="7">
        <f>Данные!AD259</f>
        <v>65</v>
      </c>
      <c r="AN72" s="7">
        <f>Данные!AD266</f>
        <v>72</v>
      </c>
      <c r="AO72" s="7">
        <f>Данные!AD273</f>
        <v>79</v>
      </c>
      <c r="AP72" s="15">
        <f>J118</f>
        <v>0</v>
      </c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75"/>
    </row>
    <row r="73" spans="1:55" ht="12" thickBot="1" x14ac:dyDescent="0.25">
      <c r="A73" s="143"/>
      <c r="B73" s="8" t="s">
        <v>13</v>
      </c>
      <c r="C73" s="6">
        <f>INDEX(Данные!$Z:$AW,MATCH(C$59,Данные!$Z:$Z,)+MOD(ROW(C14)-1,7),MATCH(INDEX($A$60:$A73,(ROUNDUP(ROW(C14)/7,)-1)*7+1),Данные!$Z$1:$AW$1,))</f>
        <v>0</v>
      </c>
      <c r="D73" s="6">
        <f>INDEX(Данные!$Z:$AW,MATCH(D$59,Данные!$Z:$Z,)+MOD(ROW(D14)-1,7),MATCH(INDEX($A$60:$A73,(ROUNDUP(ROW(D14)/7,)-1)*7+1),Данные!$Z$1:$AW$1,))</f>
        <v>0</v>
      </c>
      <c r="E73" s="6">
        <f>INDEX(Данные!$Z:$AW,MATCH(E$59,Данные!$Z:$Z,)+MOD(ROW(E14)-1,7),MATCH(INDEX($A$60:$A73,(ROUNDUP(ROW(E14)/7,)-1)*7+1),Данные!$Z$1:$AW$1,))</f>
        <v>0</v>
      </c>
      <c r="F73" s="6">
        <f>INDEX(Данные!$Z:$AW,MATCH(F$59,Данные!$Z:$Z,)+MOD(ROW(F14)-1,7),MATCH(INDEX($A$60:$A73,(ROUNDUP(ROW(F14)/7,)-1)*7+1),Данные!$Z$1:$AW$1,))</f>
        <v>0</v>
      </c>
      <c r="G73" s="6">
        <f>INDEX(Данные!$Z:$AW,MATCH(G$59,Данные!$Z:$Z,)+MOD(ROW(G14)-1,7),MATCH(INDEX($A$60:$A73,(ROUNDUP(ROW(G14)/7,)-1)*7+1),Данные!$Z$1:$AW$1,))</f>
        <v>0</v>
      </c>
      <c r="H73" s="8"/>
      <c r="I73" s="8"/>
      <c r="J73" s="8"/>
      <c r="K73" s="8"/>
      <c r="L73" s="8"/>
      <c r="M73" s="8"/>
      <c r="N73" s="8"/>
      <c r="O73" s="63"/>
      <c r="P73" s="8"/>
      <c r="Q73" s="8"/>
      <c r="R73" s="8"/>
      <c r="S73" s="12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9">
        <f>Данные!AD253</f>
        <v>59</v>
      </c>
      <c r="AM73" s="9">
        <f>Данные!AD260</f>
        <v>66</v>
      </c>
      <c r="AN73" s="9">
        <f>Данные!AD267</f>
        <v>73</v>
      </c>
      <c r="AO73" s="9">
        <f>Данные!AD274</f>
        <v>80</v>
      </c>
      <c r="AP73" s="16">
        <f>J119</f>
        <v>0</v>
      </c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76"/>
    </row>
    <row r="74" spans="1:55" ht="11.25" customHeight="1" x14ac:dyDescent="0.2">
      <c r="A74" s="141" t="s">
        <v>47</v>
      </c>
      <c r="B74" s="4" t="s">
        <v>3</v>
      </c>
      <c r="C74" s="6">
        <f>INDEX(Данные!$Z:$AW,MATCH(C$59,Данные!$Z:$Z,)+MOD(ROW(C15)-1,7),MATCH(INDEX($A$60:$A74,(ROUNDUP(ROW(C15)/7,)-1)*7+1),Данные!$Z$1:$AW$1,))</f>
        <v>0</v>
      </c>
      <c r="D74" s="6">
        <f>INDEX(Данные!$Z:$AW,MATCH(D$59,Данные!$Z:$Z,)+MOD(ROW(D15)-1,7),MATCH(INDEX($A$60:$A74,(ROUNDUP(ROW(D15)/7,)-1)*7+1),Данные!$Z$1:$AW$1,))</f>
        <v>0</v>
      </c>
      <c r="E74" s="6">
        <f>INDEX(Данные!$Z:$AW,MATCH(E$59,Данные!$Z:$Z,)+MOD(ROW(E15)-1,7),MATCH(INDEX($A$60:$A74,(ROUNDUP(ROW(E15)/7,)-1)*7+1),Данные!$Z$1:$AW$1,))</f>
        <v>0</v>
      </c>
      <c r="F74" s="6">
        <f>INDEX(Данные!$Z:$AW,MATCH(F$59,Данные!$Z:$Z,)+MOD(ROW(F15)-1,7),MATCH(INDEX($A$60:$A74,(ROUNDUP(ROW(F15)/7,)-1)*7+1),Данные!$Z$1:$AW$1,))</f>
        <v>0</v>
      </c>
      <c r="G74" s="6">
        <f>INDEX(Данные!$Z:$AW,MATCH(G$59,Данные!$Z:$Z,)+MOD(ROW(G15)-1,7),MATCH(INDEX($A$60:$A74,(ROUNDUP(ROW(G15)/7,)-1)*7+1),Данные!$Z$1:$AW$1,))</f>
        <v>0</v>
      </c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 t="str">
        <f>IFERROR(INDEX(Данные!$D:$H,MATCH($B74,INDEX(Данные!$C:$C,MATCH(AL$59,Данные!$A:$A,)):INDEX(Данные!$C:$C,IFERROR(MATCH(AM$59,Данные!$A:$A,)-1,MATCH("我",Данные!$C:$C))),)+MATCH(AL$59,Данные!$A:$A,)-1,4-ROW(A57)/7),"")</f>
        <v/>
      </c>
      <c r="AM74" s="33">
        <v>75406</v>
      </c>
      <c r="AN74" s="33">
        <v>89299.19</v>
      </c>
      <c r="AO74" s="33">
        <v>97298.19</v>
      </c>
      <c r="AP74" s="33">
        <v>102644.43</v>
      </c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74"/>
    </row>
    <row r="75" spans="1:55" x14ac:dyDescent="0.2">
      <c r="A75" s="142"/>
      <c r="B75" s="6" t="s">
        <v>9</v>
      </c>
      <c r="C75" s="6">
        <f>INDEX(Данные!$Z:$AW,MATCH(C$59,Данные!$Z:$Z,)+MOD(ROW(C16)-1,7),MATCH(INDEX($A$60:$A75,(ROUNDUP(ROW(C16)/7,)-1)*7+1),Данные!$Z$1:$AW$1,))</f>
        <v>0</v>
      </c>
      <c r="D75" s="6">
        <f>INDEX(Данные!$Z:$AW,MATCH(D$59,Данные!$Z:$Z,)+MOD(ROW(D16)-1,7),MATCH(INDEX($A$60:$A75,(ROUNDUP(ROW(D16)/7,)-1)*7+1),Данные!$Z$1:$AW$1,))</f>
        <v>0</v>
      </c>
      <c r="E75" s="6">
        <f>INDEX(Данные!$Z:$AW,MATCH(E$59,Данные!$Z:$Z,)+MOD(ROW(E16)-1,7),MATCH(INDEX($A$60:$A75,(ROUNDUP(ROW(E16)/7,)-1)*7+1),Данные!$Z$1:$AW$1,))</f>
        <v>0</v>
      </c>
      <c r="F75" s="6">
        <f>INDEX(Данные!$Z:$AW,MATCH(F$59,Данные!$Z:$Z,)+MOD(ROW(F16)-1,7),MATCH(INDEX($A$60:$A75,(ROUNDUP(ROW(F16)/7,)-1)*7+1),Данные!$Z$1:$AW$1,))</f>
        <v>0</v>
      </c>
      <c r="G75" s="6">
        <f>INDEX(Данные!$Z:$AW,MATCH(G$59,Данные!$Z:$Z,)+MOD(ROW(G16)-1,7),MATCH(INDEX($A$60:$A75,(ROUNDUP(ROW(G16)/7,)-1)*7+1),Данные!$Z$1:$AW$1,))</f>
        <v>0</v>
      </c>
      <c r="H75" s="6"/>
      <c r="I75" s="6"/>
      <c r="J75" s="6"/>
      <c r="K75" s="6"/>
      <c r="L75" s="6"/>
      <c r="M75" s="6"/>
      <c r="N75" s="6"/>
      <c r="O75" s="62"/>
      <c r="P75" s="6"/>
      <c r="Q75" s="6"/>
      <c r="R75" s="6"/>
      <c r="S75" s="11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11">
        <f>Данные!AE248</f>
        <v>29286.29</v>
      </c>
      <c r="AM75" s="11">
        <f>Данные!AE255</f>
        <v>34282.26</v>
      </c>
      <c r="AN75" s="11">
        <f>Данные!AE262</f>
        <v>39278.230000000003</v>
      </c>
      <c r="AO75" s="11">
        <f>Данные!AE269</f>
        <v>44274.2</v>
      </c>
      <c r="AP75" s="11">
        <f>Данные!AE276</f>
        <v>49270.17</v>
      </c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75"/>
    </row>
    <row r="76" spans="1:55" x14ac:dyDescent="0.2">
      <c r="A76" s="142"/>
      <c r="B76" s="6" t="s">
        <v>4</v>
      </c>
      <c r="C76" s="6">
        <f>INDEX(Данные!$Z:$AW,MATCH(C$59,Данные!$Z:$Z,)+MOD(ROW(C17)-1,7),MATCH(INDEX($A$60:$A76,(ROUNDUP(ROW(C17)/7,)-1)*7+1),Данные!$Z$1:$AW$1,))</f>
        <v>0</v>
      </c>
      <c r="D76" s="6">
        <f>INDEX(Данные!$Z:$AW,MATCH(D$59,Данные!$Z:$Z,)+MOD(ROW(D17)-1,7),MATCH(INDEX($A$60:$A76,(ROUNDUP(ROW(D17)/7,)-1)*7+1),Данные!$Z$1:$AW$1,))</f>
        <v>0</v>
      </c>
      <c r="E76" s="6">
        <f>INDEX(Данные!$Z:$AW,MATCH(E$59,Данные!$Z:$Z,)+MOD(ROW(E17)-1,7),MATCH(INDEX($A$60:$A76,(ROUNDUP(ROW(E17)/7,)-1)*7+1),Данные!$Z$1:$AW$1,))</f>
        <v>0</v>
      </c>
      <c r="F76" s="6">
        <f>INDEX(Данные!$Z:$AW,MATCH(F$59,Данные!$Z:$Z,)+MOD(ROW(F17)-1,7),MATCH(INDEX($A$60:$A76,(ROUNDUP(ROW(F17)/7,)-1)*7+1),Данные!$Z$1:$AW$1,))</f>
        <v>0</v>
      </c>
      <c r="G76" s="6">
        <f>INDEX(Данные!$Z:$AW,MATCH(G$59,Данные!$Z:$Z,)+MOD(ROW(G17)-1,7),MATCH(INDEX($A$60:$A76,(ROUNDUP(ROW(G17)/7,)-1)*7+1),Данные!$Z$1:$AW$1,))</f>
        <v>0</v>
      </c>
      <c r="H76" s="6"/>
      <c r="I76" s="6"/>
      <c r="J76" s="6"/>
      <c r="K76" s="6"/>
      <c r="L76" s="6"/>
      <c r="M76" s="6"/>
      <c r="N76" s="6"/>
      <c r="O76" s="62"/>
      <c r="P76" s="6"/>
      <c r="Q76" s="6"/>
      <c r="R76" s="6"/>
      <c r="S76" s="11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11">
        <f>Данные!AE249</f>
        <v>30000</v>
      </c>
      <c r="AM76" s="11">
        <f>Данные!AE256</f>
        <v>34995.97</v>
      </c>
      <c r="AN76" s="11">
        <f>Данные!AE263</f>
        <v>39991.94</v>
      </c>
      <c r="AO76" s="11">
        <f>Данные!AE270</f>
        <v>44987.91</v>
      </c>
      <c r="AP76" s="11">
        <f>Данные!AE277</f>
        <v>49983.88</v>
      </c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75"/>
    </row>
    <row r="77" spans="1:55" x14ac:dyDescent="0.2">
      <c r="A77" s="142"/>
      <c r="B77" s="6" t="s">
        <v>5</v>
      </c>
      <c r="C77" s="6">
        <f>INDEX(Данные!$Z:$AW,MATCH(C$59,Данные!$Z:$Z,)+MOD(ROW(C18)-1,7),MATCH(INDEX($A$60:$A77,(ROUNDUP(ROW(C18)/7,)-1)*7+1),Данные!$Z$1:$AW$1,))</f>
        <v>0</v>
      </c>
      <c r="D77" s="6">
        <f>INDEX(Данные!$Z:$AW,MATCH(D$59,Данные!$Z:$Z,)+MOD(ROW(D18)-1,7),MATCH(INDEX($A$60:$A77,(ROUNDUP(ROW(D18)/7,)-1)*7+1),Данные!$Z$1:$AW$1,))</f>
        <v>0</v>
      </c>
      <c r="E77" s="6">
        <f>INDEX(Данные!$Z:$AW,MATCH(E$59,Данные!$Z:$Z,)+MOD(ROW(E18)-1,7),MATCH(INDEX($A$60:$A77,(ROUNDUP(ROW(E18)/7,)-1)*7+1),Данные!$Z$1:$AW$1,))</f>
        <v>0</v>
      </c>
      <c r="F77" s="6">
        <f>INDEX(Данные!$Z:$AW,MATCH(F$59,Данные!$Z:$Z,)+MOD(ROW(F18)-1,7),MATCH(INDEX($A$60:$A77,(ROUNDUP(ROW(F18)/7,)-1)*7+1),Данные!$Z$1:$AW$1,))</f>
        <v>0</v>
      </c>
      <c r="G77" s="6">
        <f>INDEX(Данные!$Z:$AW,MATCH(G$59,Данные!$Z:$Z,)+MOD(ROW(G18)-1,7),MATCH(INDEX($A$60:$A77,(ROUNDUP(ROW(G18)/7,)-1)*7+1),Данные!$Z$1:$AW$1,))</f>
        <v>0</v>
      </c>
      <c r="H77" s="6"/>
      <c r="I77" s="6"/>
      <c r="J77" s="6"/>
      <c r="K77" s="6"/>
      <c r="L77" s="6"/>
      <c r="M77" s="6"/>
      <c r="N77" s="6"/>
      <c r="O77" s="62"/>
      <c r="P77" s="6"/>
      <c r="Q77" s="6"/>
      <c r="R77" s="6"/>
      <c r="S77" s="11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11">
        <f>Данные!AE250</f>
        <v>30713.71</v>
      </c>
      <c r="AM77" s="11">
        <f>Данные!AE257</f>
        <v>35709.68</v>
      </c>
      <c r="AN77" s="11">
        <f>Данные!AE264</f>
        <v>40705.65</v>
      </c>
      <c r="AO77" s="11">
        <f>Данные!AE271</f>
        <v>45701.62</v>
      </c>
      <c r="AP77" s="11">
        <f>K116</f>
        <v>0</v>
      </c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75"/>
    </row>
    <row r="78" spans="1:55" x14ac:dyDescent="0.2">
      <c r="A78" s="142"/>
      <c r="B78" s="6" t="s">
        <v>6</v>
      </c>
      <c r="C78" s="6">
        <f>INDEX(Данные!$Z:$AW,MATCH(C$59,Данные!$Z:$Z,)+MOD(ROW(C19)-1,7),MATCH(INDEX($A$60:$A78,(ROUNDUP(ROW(C19)/7,)-1)*7+1),Данные!$Z$1:$AW$1,))</f>
        <v>0</v>
      </c>
      <c r="D78" s="6">
        <f>INDEX(Данные!$Z:$AW,MATCH(D$59,Данные!$Z:$Z,)+MOD(ROW(D19)-1,7),MATCH(INDEX($A$60:$A78,(ROUNDUP(ROW(D19)/7,)-1)*7+1),Данные!$Z$1:$AW$1,))</f>
        <v>0</v>
      </c>
      <c r="E78" s="6">
        <f>INDEX(Данные!$Z:$AW,MATCH(E$59,Данные!$Z:$Z,)+MOD(ROW(E19)-1,7),MATCH(INDEX($A$60:$A78,(ROUNDUP(ROW(E19)/7,)-1)*7+1),Данные!$Z$1:$AW$1,))</f>
        <v>0</v>
      </c>
      <c r="F78" s="6">
        <f>INDEX(Данные!$Z:$AW,MATCH(F$59,Данные!$Z:$Z,)+MOD(ROW(F19)-1,7),MATCH(INDEX($A$60:$A78,(ROUNDUP(ROW(F19)/7,)-1)*7+1),Данные!$Z$1:$AW$1,))</f>
        <v>0</v>
      </c>
      <c r="G78" s="6">
        <f>INDEX(Данные!$Z:$AW,MATCH(G$59,Данные!$Z:$Z,)+MOD(ROW(G19)-1,7),MATCH(INDEX($A$60:$A78,(ROUNDUP(ROW(G19)/7,)-1)*7+1),Данные!$Z$1:$AW$1,))</f>
        <v>0</v>
      </c>
      <c r="H78" s="6"/>
      <c r="I78" s="6"/>
      <c r="J78" s="6"/>
      <c r="K78" s="6"/>
      <c r="L78" s="6"/>
      <c r="M78" s="6"/>
      <c r="N78" s="6"/>
      <c r="O78" s="62"/>
      <c r="P78" s="6"/>
      <c r="Q78" s="6"/>
      <c r="R78" s="6"/>
      <c r="S78" s="11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11">
        <f>Данные!AE251</f>
        <v>31427.42</v>
      </c>
      <c r="AM78" s="11">
        <f>Данные!AE258</f>
        <v>36423.39</v>
      </c>
      <c r="AN78" s="11">
        <f>Данные!AE265</f>
        <v>41419.360000000001</v>
      </c>
      <c r="AO78" s="11">
        <f>Данные!AE272</f>
        <v>46415.33</v>
      </c>
      <c r="AP78" s="11">
        <f>K117</f>
        <v>0</v>
      </c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75"/>
    </row>
    <row r="79" spans="1:55" x14ac:dyDescent="0.2">
      <c r="A79" s="142"/>
      <c r="B79" s="6" t="s">
        <v>12</v>
      </c>
      <c r="C79" s="6">
        <f>INDEX(Данные!$Z:$AW,MATCH(C$59,Данные!$Z:$Z,)+MOD(ROW(C20)-1,7),MATCH(INDEX($A$60:$A79,(ROUNDUP(ROW(C20)/7,)-1)*7+1),Данные!$Z$1:$AW$1,))</f>
        <v>0</v>
      </c>
      <c r="D79" s="6">
        <f>INDEX(Данные!$Z:$AW,MATCH(D$59,Данные!$Z:$Z,)+MOD(ROW(D20)-1,7),MATCH(INDEX($A$60:$A79,(ROUNDUP(ROW(D20)/7,)-1)*7+1),Данные!$Z$1:$AW$1,))</f>
        <v>0</v>
      </c>
      <c r="E79" s="6">
        <f>INDEX(Данные!$Z:$AW,MATCH(E$59,Данные!$Z:$Z,)+MOD(ROW(E20)-1,7),MATCH(INDEX($A$60:$A79,(ROUNDUP(ROW(E20)/7,)-1)*7+1),Данные!$Z$1:$AW$1,))</f>
        <v>0</v>
      </c>
      <c r="F79" s="6">
        <f>INDEX(Данные!$Z:$AW,MATCH(F$59,Данные!$Z:$Z,)+MOD(ROW(F20)-1,7),MATCH(INDEX($A$60:$A79,(ROUNDUP(ROW(F20)/7,)-1)*7+1),Данные!$Z$1:$AW$1,))</f>
        <v>0</v>
      </c>
      <c r="G79" s="6">
        <f>INDEX(Данные!$Z:$AW,MATCH(G$59,Данные!$Z:$Z,)+MOD(ROW(G20)-1,7),MATCH(INDEX($A$60:$A79,(ROUNDUP(ROW(G20)/7,)-1)*7+1),Данные!$Z$1:$AW$1,))</f>
        <v>0</v>
      </c>
      <c r="H79" s="6"/>
      <c r="I79" s="6"/>
      <c r="J79" s="6"/>
      <c r="K79" s="6"/>
      <c r="L79" s="6"/>
      <c r="M79" s="6"/>
      <c r="N79" s="6"/>
      <c r="O79" s="62"/>
      <c r="P79" s="6"/>
      <c r="Q79" s="6"/>
      <c r="R79" s="6"/>
      <c r="S79" s="11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11">
        <f>Данные!AE252</f>
        <v>32141.13</v>
      </c>
      <c r="AM79" s="11">
        <f>Данные!AE259</f>
        <v>37137.1</v>
      </c>
      <c r="AN79" s="11">
        <f>Данные!AE266</f>
        <v>42133.07</v>
      </c>
      <c r="AO79" s="11">
        <f>Данные!AE273</f>
        <v>47129.04</v>
      </c>
      <c r="AP79" s="11">
        <f>K118</f>
        <v>0</v>
      </c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75"/>
    </row>
    <row r="80" spans="1:55" ht="12" thickBot="1" x14ac:dyDescent="0.25">
      <c r="A80" s="143"/>
      <c r="B80" s="8" t="s">
        <v>13</v>
      </c>
      <c r="C80" s="6">
        <f>INDEX(Данные!$Z:$AW,MATCH(C$59,Данные!$Z:$Z,)+MOD(ROW(C21)-1,7),MATCH(INDEX($A$60:$A80,(ROUNDUP(ROW(C21)/7,)-1)*7+1),Данные!$Z$1:$AW$1,))</f>
        <v>0</v>
      </c>
      <c r="D80" s="6">
        <f>INDEX(Данные!$Z:$AW,MATCH(D$59,Данные!$Z:$Z,)+MOD(ROW(D21)-1,7),MATCH(INDEX($A$60:$A80,(ROUNDUP(ROW(D21)/7,)-1)*7+1),Данные!$Z$1:$AW$1,))</f>
        <v>0</v>
      </c>
      <c r="E80" s="6">
        <f>INDEX(Данные!$Z:$AW,MATCH(E$59,Данные!$Z:$Z,)+MOD(ROW(E21)-1,7),MATCH(INDEX($A$60:$A80,(ROUNDUP(ROW(E21)/7,)-1)*7+1),Данные!$Z$1:$AW$1,))</f>
        <v>0</v>
      </c>
      <c r="F80" s="6">
        <f>INDEX(Данные!$Z:$AW,MATCH(F$59,Данные!$Z:$Z,)+MOD(ROW(F21)-1,7),MATCH(INDEX($A$60:$A80,(ROUNDUP(ROW(F21)/7,)-1)*7+1),Данные!$Z$1:$AW$1,))</f>
        <v>0</v>
      </c>
      <c r="G80" s="6">
        <f>INDEX(Данные!$Z:$AW,MATCH(G$59,Данные!$Z:$Z,)+MOD(ROW(G21)-1,7),MATCH(INDEX($A$60:$A80,(ROUNDUP(ROW(G21)/7,)-1)*7+1),Данные!$Z$1:$AW$1,))</f>
        <v>0</v>
      </c>
      <c r="H80" s="8"/>
      <c r="I80" s="8"/>
      <c r="J80" s="8"/>
      <c r="K80" s="8"/>
      <c r="L80" s="8"/>
      <c r="M80" s="8"/>
      <c r="N80" s="8"/>
      <c r="O80" s="63"/>
      <c r="P80" s="8"/>
      <c r="Q80" s="8"/>
      <c r="R80" s="8"/>
      <c r="S80" s="12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12">
        <f>Данные!AE253</f>
        <v>32854.839999999997</v>
      </c>
      <c r="AM80" s="12">
        <f>Данные!AE260</f>
        <v>37850.81</v>
      </c>
      <c r="AN80" s="12">
        <f>Данные!AE267</f>
        <v>42846.78</v>
      </c>
      <c r="AO80" s="12">
        <f>Данные!AE274</f>
        <v>47842.75</v>
      </c>
      <c r="AP80" s="12">
        <f>K119</f>
        <v>0</v>
      </c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76"/>
    </row>
    <row r="81" spans="1:55" s="4" customFormat="1" ht="10.15" customHeight="1" x14ac:dyDescent="0.2">
      <c r="A81" s="118" t="s">
        <v>49</v>
      </c>
      <c r="B81" s="4" t="s">
        <v>3</v>
      </c>
      <c r="C81" s="6">
        <f>INDEX(Данные!$Z:$AW,MATCH(C$59,Данные!$Z:$Z,)+MOD(ROW(C22)-1,7),MATCH(INDEX($A$60:$A81,(ROUNDUP(ROW(C22)/7,)-1)*7+1),Данные!$Z$1:$AW$1,))</f>
        <v>0</v>
      </c>
      <c r="D81" s="6">
        <f>INDEX(Данные!$Z:$AW,MATCH(D$59,Данные!$Z:$Z,)+MOD(ROW(D22)-1,7),MATCH(INDEX($A$60:$A81,(ROUNDUP(ROW(D22)/7,)-1)*7+1),Данные!$Z$1:$AW$1,))</f>
        <v>0</v>
      </c>
      <c r="E81" s="6">
        <f>INDEX(Данные!$Z:$AW,MATCH(E$59,Данные!$Z:$Z,)+MOD(ROW(E22)-1,7),MATCH(INDEX($A$60:$A81,(ROUNDUP(ROW(E22)/7,)-1)*7+1),Данные!$Z$1:$AW$1,))</f>
        <v>0</v>
      </c>
      <c r="F81" s="6">
        <f>INDEX(Данные!$Z:$AW,MATCH(F$59,Данные!$Z:$Z,)+MOD(ROW(F22)-1,7),MATCH(INDEX($A$60:$A81,(ROUNDUP(ROW(F22)/7,)-1)*7+1),Данные!$Z$1:$AW$1,))</f>
        <v>0</v>
      </c>
      <c r="G81" s="6">
        <f>INDEX(Данные!$Z:$AW,MATCH(G$59,Данные!$Z:$Z,)+MOD(ROW(G22)-1,7),MATCH(INDEX($A$60:$A81,(ROUNDUP(ROW(G22)/7,)-1)*7+1),Данные!$Z$1:$AW$1,))</f>
        <v>0</v>
      </c>
      <c r="P81" s="61"/>
      <c r="T81" s="10"/>
      <c r="AL81" s="41">
        <v>0</v>
      </c>
      <c r="AM81" s="42">
        <f>Данные!H286</f>
        <v>34440.319999999898</v>
      </c>
      <c r="AN81" s="10">
        <f>Данные!H293</f>
        <v>34541.679999999898</v>
      </c>
      <c r="AO81" s="10">
        <f>Данные!F307</f>
        <v>0</v>
      </c>
      <c r="AP81" s="10">
        <f>Данные!H307</f>
        <v>0</v>
      </c>
      <c r="AQ81" s="80"/>
      <c r="AR81" s="80"/>
      <c r="AS81" s="80"/>
      <c r="AT81" s="80"/>
      <c r="AU81" s="80"/>
      <c r="AV81" s="80"/>
      <c r="AW81" s="80"/>
      <c r="AX81" s="81"/>
      <c r="AY81" s="80"/>
      <c r="AZ81" s="80"/>
      <c r="BA81" s="80"/>
      <c r="BB81" s="82"/>
      <c r="BC81" s="83"/>
    </row>
    <row r="82" spans="1:55" s="6" customFormat="1" x14ac:dyDescent="0.2">
      <c r="A82" s="119"/>
      <c r="B82" s="6" t="s">
        <v>9</v>
      </c>
      <c r="C82" s="6">
        <f>INDEX(Данные!$Z:$AW,MATCH(C$59,Данные!$Z:$Z,)+MOD(ROW(C23)-1,7),MATCH(INDEX($A$60:$A82,(ROUNDUP(ROW(C23)/7,)-1)*7+1),Данные!$Z$1:$AW$1,))</f>
        <v>0</v>
      </c>
      <c r="D82" s="6">
        <f>INDEX(Данные!$Z:$AW,MATCH(D$59,Данные!$Z:$Z,)+MOD(ROW(D23)-1,7),MATCH(INDEX($A$60:$A82,(ROUNDUP(ROW(D23)/7,)-1)*7+1),Данные!$Z$1:$AW$1,))</f>
        <v>0</v>
      </c>
      <c r="E82" s="6">
        <f>INDEX(Данные!$Z:$AW,MATCH(E$59,Данные!$Z:$Z,)+MOD(ROW(E23)-1,7),MATCH(INDEX($A$60:$A82,(ROUNDUP(ROW(E23)/7,)-1)*7+1),Данные!$Z$1:$AW$1,))</f>
        <v>0</v>
      </c>
      <c r="F82" s="6">
        <f>INDEX(Данные!$Z:$AW,MATCH(F$59,Данные!$Z:$Z,)+MOD(ROW(F23)-1,7),MATCH(INDEX($A$60:$A82,(ROUNDUP(ROW(F23)/7,)-1)*7+1),Данные!$Z$1:$AW$1,))</f>
        <v>0</v>
      </c>
      <c r="G82" s="6">
        <f>INDEX(Данные!$Z:$AW,MATCH(G$59,Данные!$Z:$Z,)+MOD(ROW(G23)-1,7),MATCH(INDEX($A$60:$A82,(ROUNDUP(ROW(G23)/7,)-1)*7+1),Данные!$Z$1:$AW$1,))</f>
        <v>0</v>
      </c>
      <c r="P82" s="62"/>
      <c r="T82" s="11"/>
      <c r="AL82" s="43">
        <v>0</v>
      </c>
      <c r="AM82" s="44">
        <f>Данные!H287</f>
        <v>34454.799999999901</v>
      </c>
      <c r="AN82" s="11">
        <f>Данные!H294</f>
        <v>0</v>
      </c>
      <c r="AO82" s="11">
        <f>Данные!F308</f>
        <v>0</v>
      </c>
      <c r="AP82" s="11">
        <f>Данные!H308</f>
        <v>0</v>
      </c>
      <c r="AQ82" s="84"/>
      <c r="AR82" s="84"/>
      <c r="AS82" s="84"/>
      <c r="AT82" s="84"/>
      <c r="AU82" s="84"/>
      <c r="AV82" s="84"/>
      <c r="AW82" s="84"/>
      <c r="AX82" s="85"/>
      <c r="AY82" s="84"/>
      <c r="AZ82" s="84"/>
      <c r="BA82" s="84"/>
      <c r="BB82" s="86"/>
      <c r="BC82" s="87"/>
    </row>
    <row r="83" spans="1:55" s="6" customFormat="1" x14ac:dyDescent="0.2">
      <c r="A83" s="119"/>
      <c r="B83" s="6" t="s">
        <v>4</v>
      </c>
      <c r="C83" s="6">
        <f>INDEX(Данные!$Z:$AW,MATCH(C$59,Данные!$Z:$Z,)+MOD(ROW(C24)-1,7),MATCH(INDEX($A$60:$A83,(ROUNDUP(ROW(C24)/7,)-1)*7+1),Данные!$Z$1:$AW$1,))</f>
        <v>0</v>
      </c>
      <c r="D83" s="6">
        <f>INDEX(Данные!$Z:$AW,MATCH(D$59,Данные!$Z:$Z,)+MOD(ROW(D24)-1,7),MATCH(INDEX($A$60:$A83,(ROUNDUP(ROW(D24)/7,)-1)*7+1),Данные!$Z$1:$AW$1,))</f>
        <v>0</v>
      </c>
      <c r="E83" s="6">
        <f>INDEX(Данные!$Z:$AW,MATCH(E$59,Данные!$Z:$Z,)+MOD(ROW(E24)-1,7),MATCH(INDEX($A$60:$A83,(ROUNDUP(ROW(E24)/7,)-1)*7+1),Данные!$Z$1:$AW$1,))</f>
        <v>0</v>
      </c>
      <c r="F83" s="6">
        <f>INDEX(Данные!$Z:$AW,MATCH(F$59,Данные!$Z:$Z,)+MOD(ROW(F24)-1,7),MATCH(INDEX($A$60:$A83,(ROUNDUP(ROW(F24)/7,)-1)*7+1),Данные!$Z$1:$AW$1,))</f>
        <v>0</v>
      </c>
      <c r="G83" s="6">
        <f>INDEX(Данные!$Z:$AW,MATCH(G$59,Данные!$Z:$Z,)+MOD(ROW(G24)-1,7),MATCH(INDEX($A$60:$A83,(ROUNDUP(ROW(G24)/7,)-1)*7+1),Данные!$Z$1:$AW$1,))</f>
        <v>0</v>
      </c>
      <c r="P83" s="62"/>
      <c r="T83" s="11"/>
      <c r="AL83" s="44">
        <f>Данные!H281</f>
        <v>34367.919999999896</v>
      </c>
      <c r="AM83" s="44">
        <f>Данные!H288</f>
        <v>34469.279999999897</v>
      </c>
      <c r="AN83" s="11">
        <f>Данные!H295</f>
        <v>0</v>
      </c>
      <c r="AO83" s="11">
        <f>Данные!F309</f>
        <v>0</v>
      </c>
      <c r="AP83" s="11">
        <f>Данные!H309</f>
        <v>0</v>
      </c>
      <c r="AQ83" s="84"/>
      <c r="AR83" s="84"/>
      <c r="AS83" s="84"/>
      <c r="AT83" s="84"/>
      <c r="AU83" s="84"/>
      <c r="AV83" s="84"/>
      <c r="AW83" s="84"/>
      <c r="AX83" s="85"/>
      <c r="AY83" s="84"/>
      <c r="AZ83" s="84"/>
      <c r="BA83" s="84"/>
      <c r="BB83" s="86"/>
      <c r="BC83" s="87"/>
    </row>
    <row r="84" spans="1:55" s="6" customFormat="1" x14ac:dyDescent="0.2">
      <c r="A84" s="119"/>
      <c r="B84" s="6" t="s">
        <v>5</v>
      </c>
      <c r="C84" s="6">
        <f>INDEX(Данные!$Z:$AW,MATCH(C$59,Данные!$Z:$Z,)+MOD(ROW(C25)-1,7),MATCH(INDEX($A$60:$A84,(ROUNDUP(ROW(C25)/7,)-1)*7+1),Данные!$Z$1:$AW$1,))</f>
        <v>0</v>
      </c>
      <c r="D84" s="6">
        <f>INDEX(Данные!$Z:$AW,MATCH(D$59,Данные!$Z:$Z,)+MOD(ROW(D25)-1,7),MATCH(INDEX($A$60:$A84,(ROUNDUP(ROW(D25)/7,)-1)*7+1),Данные!$Z$1:$AW$1,))</f>
        <v>0</v>
      </c>
      <c r="E84" s="6">
        <f>INDEX(Данные!$Z:$AW,MATCH(E$59,Данные!$Z:$Z,)+MOD(ROW(E25)-1,7),MATCH(INDEX($A$60:$A84,(ROUNDUP(ROW(E25)/7,)-1)*7+1),Данные!$Z$1:$AW$1,))</f>
        <v>0</v>
      </c>
      <c r="F84" s="6">
        <f>INDEX(Данные!$Z:$AW,MATCH(F$59,Данные!$Z:$Z,)+MOD(ROW(F25)-1,7),MATCH(INDEX($A$60:$A84,(ROUNDUP(ROW(F25)/7,)-1)*7+1),Данные!$Z$1:$AW$1,))</f>
        <v>0</v>
      </c>
      <c r="G84" s="6">
        <f>INDEX(Данные!$Z:$AW,MATCH(G$59,Данные!$Z:$Z,)+MOD(ROW(G25)-1,7),MATCH(INDEX($A$60:$A84,(ROUNDUP(ROW(G25)/7,)-1)*7+1),Данные!$Z$1:$AW$1,))</f>
        <v>0</v>
      </c>
      <c r="P84" s="62"/>
      <c r="T84" s="11"/>
      <c r="AL84" s="44">
        <f>Данные!H282</f>
        <v>34382.3999999999</v>
      </c>
      <c r="AM84" s="44">
        <f>Данные!H289</f>
        <v>34483.7599999999</v>
      </c>
      <c r="AN84" s="11">
        <f>Данные!H296</f>
        <v>0</v>
      </c>
      <c r="AO84" s="11">
        <f>Данные!F310</f>
        <v>0</v>
      </c>
      <c r="AP84" s="11">
        <f>Данные!H310</f>
        <v>0</v>
      </c>
      <c r="AQ84" s="84"/>
      <c r="AR84" s="84"/>
      <c r="AS84" s="84"/>
      <c r="AT84" s="84"/>
      <c r="AU84" s="84"/>
      <c r="AV84" s="84"/>
      <c r="AW84" s="84"/>
      <c r="AX84" s="85"/>
      <c r="AY84" s="84"/>
      <c r="AZ84" s="84"/>
      <c r="BA84" s="84"/>
      <c r="BB84" s="86"/>
      <c r="BC84" s="87"/>
    </row>
    <row r="85" spans="1:55" s="6" customFormat="1" x14ac:dyDescent="0.2">
      <c r="A85" s="119"/>
      <c r="B85" s="6" t="s">
        <v>6</v>
      </c>
      <c r="C85" s="6">
        <f>INDEX(Данные!$Z:$AW,MATCH(C$59,Данные!$Z:$Z,)+MOD(ROW(C26)-1,7),MATCH(INDEX($A$60:$A85,(ROUNDUP(ROW(C26)/7,)-1)*7+1),Данные!$Z$1:$AW$1,))</f>
        <v>0</v>
      </c>
      <c r="D85" s="6">
        <f>INDEX(Данные!$Z:$AW,MATCH(D$59,Данные!$Z:$Z,)+MOD(ROW(D26)-1,7),MATCH(INDEX($A$60:$A85,(ROUNDUP(ROW(D26)/7,)-1)*7+1),Данные!$Z$1:$AW$1,))</f>
        <v>0</v>
      </c>
      <c r="E85" s="6">
        <f>INDEX(Данные!$Z:$AW,MATCH(E$59,Данные!$Z:$Z,)+MOD(ROW(E26)-1,7),MATCH(INDEX($A$60:$A85,(ROUNDUP(ROW(E26)/7,)-1)*7+1),Данные!$Z$1:$AW$1,))</f>
        <v>0</v>
      </c>
      <c r="F85" s="6">
        <f>INDEX(Данные!$Z:$AW,MATCH(F$59,Данные!$Z:$Z,)+MOD(ROW(F26)-1,7),MATCH(INDEX($A$60:$A85,(ROUNDUP(ROW(F26)/7,)-1)*7+1),Данные!$Z$1:$AW$1,))</f>
        <v>0</v>
      </c>
      <c r="G85" s="6">
        <f>INDEX(Данные!$Z:$AW,MATCH(G$59,Данные!$Z:$Z,)+MOD(ROW(G26)-1,7),MATCH(INDEX($A$60:$A85,(ROUNDUP(ROW(G26)/7,)-1)*7+1),Данные!$Z$1:$AW$1,))</f>
        <v>0</v>
      </c>
      <c r="P85" s="62"/>
      <c r="T85" s="11"/>
      <c r="AL85" s="44">
        <f>Данные!H283</f>
        <v>34396.879999999903</v>
      </c>
      <c r="AM85" s="44">
        <f>Данные!H290</f>
        <v>34498.239999999903</v>
      </c>
      <c r="AN85" s="11">
        <f>Данные!H297</f>
        <v>0</v>
      </c>
      <c r="AO85" s="11">
        <f>Данные!F311</f>
        <v>0</v>
      </c>
      <c r="AP85" s="11">
        <f>Данные!H311</f>
        <v>0</v>
      </c>
      <c r="AQ85" s="84"/>
      <c r="AR85" s="84"/>
      <c r="AS85" s="84"/>
      <c r="AT85" s="84"/>
      <c r="AU85" s="84"/>
      <c r="AV85" s="84"/>
      <c r="AW85" s="84"/>
      <c r="AX85" s="85"/>
      <c r="AY85" s="84"/>
      <c r="AZ85" s="84"/>
      <c r="BA85" s="84"/>
      <c r="BB85" s="86"/>
      <c r="BC85" s="87"/>
    </row>
    <row r="86" spans="1:55" s="6" customFormat="1" x14ac:dyDescent="0.2">
      <c r="A86" s="119"/>
      <c r="B86" s="6" t="s">
        <v>12</v>
      </c>
      <c r="C86" s="6">
        <f>INDEX(Данные!$Z:$AW,MATCH(C$59,Данные!$Z:$Z,)+MOD(ROW(C27)-1,7),MATCH(INDEX($A$60:$A86,(ROUNDUP(ROW(C27)/7,)-1)*7+1),Данные!$Z$1:$AW$1,))</f>
        <v>0</v>
      </c>
      <c r="D86" s="6">
        <f>INDEX(Данные!$Z:$AW,MATCH(D$59,Данные!$Z:$Z,)+MOD(ROW(D27)-1,7),MATCH(INDEX($A$60:$A86,(ROUNDUP(ROW(D27)/7,)-1)*7+1),Данные!$Z$1:$AW$1,))</f>
        <v>0</v>
      </c>
      <c r="E86" s="6">
        <f>INDEX(Данные!$Z:$AW,MATCH(E$59,Данные!$Z:$Z,)+MOD(ROW(E27)-1,7),MATCH(INDEX($A$60:$A86,(ROUNDUP(ROW(E27)/7,)-1)*7+1),Данные!$Z$1:$AW$1,))</f>
        <v>0</v>
      </c>
      <c r="F86" s="6">
        <f>INDEX(Данные!$Z:$AW,MATCH(F$59,Данные!$Z:$Z,)+MOD(ROW(F27)-1,7),MATCH(INDEX($A$60:$A86,(ROUNDUP(ROW(F27)/7,)-1)*7+1),Данные!$Z$1:$AW$1,))</f>
        <v>0</v>
      </c>
      <c r="G86" s="6">
        <f>INDEX(Данные!$Z:$AW,MATCH(G$59,Данные!$Z:$Z,)+MOD(ROW(G27)-1,7),MATCH(INDEX($A$60:$A86,(ROUNDUP(ROW(G27)/7,)-1)*7+1),Данные!$Z$1:$AW$1,))</f>
        <v>0</v>
      </c>
      <c r="P86" s="62"/>
      <c r="T86" s="11"/>
      <c r="AL86" s="44">
        <f>Данные!H284</f>
        <v>34411.359999999899</v>
      </c>
      <c r="AM86" s="44">
        <f>Данные!H291</f>
        <v>34512.719999999899</v>
      </c>
      <c r="AN86" s="11">
        <f>Данные!H298</f>
        <v>0</v>
      </c>
      <c r="AO86" s="11">
        <f>Данные!F312</f>
        <v>0</v>
      </c>
      <c r="AP86" s="11">
        <f>Данные!H312</f>
        <v>0</v>
      </c>
      <c r="AQ86" s="84"/>
      <c r="AR86" s="84"/>
      <c r="AS86" s="84"/>
      <c r="AT86" s="84"/>
      <c r="AU86" s="84"/>
      <c r="AV86" s="84"/>
      <c r="AW86" s="84"/>
      <c r="AX86" s="85"/>
      <c r="AY86" s="84"/>
      <c r="AZ86" s="84"/>
      <c r="BA86" s="84"/>
      <c r="BB86" s="86"/>
      <c r="BC86" s="87"/>
    </row>
    <row r="87" spans="1:55" s="8" customFormat="1" ht="12" thickBot="1" x14ac:dyDescent="0.25">
      <c r="A87" s="120"/>
      <c r="B87" s="8" t="s">
        <v>13</v>
      </c>
      <c r="C87" s="6">
        <f>INDEX(Данные!$Z:$AW,MATCH(C$59,Данные!$Z:$Z,)+MOD(ROW(C28)-1,7),MATCH(INDEX($A$60:$A87,(ROUNDUP(ROW(C28)/7,)-1)*7+1),Данные!$Z$1:$AW$1,))</f>
        <v>0</v>
      </c>
      <c r="D87" s="6">
        <f>INDEX(Данные!$Z:$AW,MATCH(D$59,Данные!$Z:$Z,)+MOD(ROW(D28)-1,7),MATCH(INDEX($A$60:$A87,(ROUNDUP(ROW(D28)/7,)-1)*7+1),Данные!$Z$1:$AW$1,))</f>
        <v>0</v>
      </c>
      <c r="E87" s="6">
        <f>INDEX(Данные!$Z:$AW,MATCH(E$59,Данные!$Z:$Z,)+MOD(ROW(E28)-1,7),MATCH(INDEX($A$60:$A87,(ROUNDUP(ROW(E28)/7,)-1)*7+1),Данные!$Z$1:$AW$1,))</f>
        <v>0</v>
      </c>
      <c r="F87" s="6">
        <f>INDEX(Данные!$Z:$AW,MATCH(F$59,Данные!$Z:$Z,)+MOD(ROW(F28)-1,7),MATCH(INDEX($A$60:$A87,(ROUNDUP(ROW(F28)/7,)-1)*7+1),Данные!$Z$1:$AW$1,))</f>
        <v>0</v>
      </c>
      <c r="G87" s="6">
        <f>INDEX(Данные!$Z:$AW,MATCH(G$59,Данные!$Z:$Z,)+MOD(ROW(G28)-1,7),MATCH(INDEX($A$60:$A87,(ROUNDUP(ROW(G28)/7,)-1)*7+1),Данные!$Z$1:$AW$1,))</f>
        <v>0</v>
      </c>
      <c r="P87" s="63"/>
      <c r="T87" s="12"/>
      <c r="AL87" s="45">
        <f>Данные!H285</f>
        <v>34425.839999999902</v>
      </c>
      <c r="AM87" s="45">
        <f>Данные!H292</f>
        <v>34527.199999999903</v>
      </c>
      <c r="AN87" s="12">
        <f>Данные!H311</f>
        <v>0</v>
      </c>
      <c r="AO87" s="12">
        <f>Данные!F313</f>
        <v>0</v>
      </c>
      <c r="AP87" s="12">
        <f>Данные!H313</f>
        <v>0</v>
      </c>
      <c r="AQ87" s="88"/>
      <c r="AR87" s="88"/>
      <c r="AS87" s="88"/>
      <c r="AT87" s="88"/>
      <c r="AU87" s="88"/>
      <c r="AV87" s="88"/>
      <c r="AW87" s="88"/>
      <c r="AX87" s="89"/>
      <c r="AY87" s="88"/>
      <c r="AZ87" s="88"/>
      <c r="BA87" s="88"/>
      <c r="BB87" s="90"/>
      <c r="BC87" s="91"/>
    </row>
    <row r="116" spans="1:1" x14ac:dyDescent="0.2">
      <c r="A116"/>
    </row>
  </sheetData>
  <mergeCells count="17">
    <mergeCell ref="A81:A87"/>
    <mergeCell ref="A26:B26"/>
    <mergeCell ref="A74:A80"/>
    <mergeCell ref="A67:A73"/>
    <mergeCell ref="A60:A66"/>
    <mergeCell ref="A35:A41"/>
    <mergeCell ref="A49:A55"/>
    <mergeCell ref="A42:A48"/>
    <mergeCell ref="A28:A34"/>
    <mergeCell ref="A25:BC25"/>
    <mergeCell ref="A1:BC1"/>
    <mergeCell ref="A57:BC57"/>
    <mergeCell ref="A58:B58"/>
    <mergeCell ref="A59:B59"/>
    <mergeCell ref="A17:A23"/>
    <mergeCell ref="A10:A16"/>
    <mergeCell ref="A3:A9"/>
  </mergeCells>
  <phoneticPr fontId="2" type="noConversion"/>
  <pageMargins left="0.7" right="0.7" top="0.75" bottom="0.75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93BF14A7-B2C5-43AA-BDE8-1DB458AAA5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AL17:AP23</xm:sqref>
        </x14:conditionalFormatting>
        <x14:conditionalFormatting xmlns:xm="http://schemas.microsoft.com/office/excel/2006/main">
          <x14:cfRule type="iconSet" priority="4" id="{18980E35-0EC6-4822-9EB2-BA1FBE9E0B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AL3:AP16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9" sqref="L39:L40"/>
    </sheetView>
  </sheetViews>
  <sheetFormatPr defaultRowHeight="11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>
    <row r="1" spans="1:1" x14ac:dyDescent="0.2">
      <c r="A1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9"/>
  <sheetViews>
    <sheetView zoomScale="85" zoomScaleNormal="85" workbookViewId="0">
      <pane ySplit="1" topLeftCell="A2" activePane="bottomLeft" state="frozen"/>
      <selection pane="bottomLeft" activeCell="F1" sqref="F1"/>
    </sheetView>
  </sheetViews>
  <sheetFormatPr defaultRowHeight="11.25" x14ac:dyDescent="0.2"/>
  <cols>
    <col min="1" max="1" width="8.1640625" style="13" customWidth="1"/>
    <col min="2" max="2" width="20.83203125" style="54" customWidth="1"/>
    <col min="3" max="3" width="12.6640625" style="13" customWidth="1"/>
    <col min="4" max="4" width="8" style="13" customWidth="1"/>
    <col min="5" max="5" width="10.83203125" style="13" customWidth="1"/>
    <col min="6" max="6" width="12.5" style="13" bestFit="1" customWidth="1"/>
    <col min="7" max="8" width="13.33203125" style="13" customWidth="1"/>
    <col min="9" max="10" width="11.33203125" style="13" customWidth="1"/>
    <col min="11" max="11" width="12.5" style="13" customWidth="1"/>
    <col min="12" max="12" width="13.6640625" style="13" customWidth="1"/>
    <col min="13" max="13" width="12.5" style="13" customWidth="1"/>
    <col min="14" max="14" width="9.83203125" style="13" customWidth="1"/>
    <col min="15" max="15" width="14.5" style="13" customWidth="1"/>
    <col min="16" max="16" width="13.83203125" style="13" customWidth="1"/>
    <col min="17" max="20" width="12.5" style="13" customWidth="1"/>
    <col min="21" max="22" width="13.1640625" style="13" customWidth="1"/>
    <col min="23" max="24" width="12.5" style="13" customWidth="1"/>
    <col min="26" max="26" width="12.5" style="69" customWidth="1"/>
    <col min="27" max="27" width="17.33203125" style="70" bestFit="1" customWidth="1"/>
    <col min="28" max="28" width="14.33203125" style="13" customWidth="1"/>
    <col min="29" max="29" width="13.83203125" style="13" customWidth="1"/>
    <col min="30" max="30" width="13.33203125" style="13" bestFit="1" customWidth="1"/>
    <col min="31" max="31" width="13.83203125" style="47" bestFit="1" customWidth="1"/>
    <col min="32" max="32" width="18" style="13" customWidth="1"/>
    <col min="33" max="33" width="18.6640625" style="13" bestFit="1" customWidth="1"/>
    <col min="34" max="34" width="11" style="13" customWidth="1"/>
    <col min="35" max="35" width="10.6640625" style="13" customWidth="1"/>
    <col min="36" max="36" width="12.5" style="13" customWidth="1"/>
    <col min="37" max="37" width="13.6640625" style="13" customWidth="1"/>
    <col min="38" max="38" width="12.5" style="13" customWidth="1"/>
    <col min="39" max="39" width="9.83203125" style="13" customWidth="1"/>
    <col min="40" max="40" width="14.5" style="13" customWidth="1"/>
    <col min="41" max="41" width="13.83203125" style="13" customWidth="1"/>
    <col min="42" max="45" width="12.5" style="13" customWidth="1"/>
    <col min="46" max="47" width="13.1640625" style="13" customWidth="1"/>
    <col min="48" max="49" width="12.5" style="13" customWidth="1"/>
  </cols>
  <sheetData>
    <row r="1" spans="1:49" s="51" customFormat="1" ht="45" x14ac:dyDescent="0.2">
      <c r="A1" s="55" t="s">
        <v>50</v>
      </c>
      <c r="B1" s="56" t="s">
        <v>11</v>
      </c>
      <c r="C1" s="55" t="s">
        <v>10</v>
      </c>
      <c r="D1" s="103" t="s">
        <v>45</v>
      </c>
      <c r="E1" s="104" t="s">
        <v>46</v>
      </c>
      <c r="F1" s="105" t="s">
        <v>47</v>
      </c>
      <c r="G1" s="106" t="s">
        <v>48</v>
      </c>
      <c r="H1" s="104" t="s">
        <v>49</v>
      </c>
      <c r="I1" s="60" t="s">
        <v>80</v>
      </c>
      <c r="J1" s="58" t="s">
        <v>81</v>
      </c>
      <c r="K1" s="58" t="s">
        <v>82</v>
      </c>
      <c r="L1" s="58" t="s">
        <v>75</v>
      </c>
      <c r="M1" s="58" t="s">
        <v>76</v>
      </c>
      <c r="N1" s="59" t="s">
        <v>77</v>
      </c>
      <c r="O1" s="59" t="s">
        <v>83</v>
      </c>
      <c r="P1" s="59" t="s">
        <v>78</v>
      </c>
      <c r="Q1" s="59" t="s">
        <v>79</v>
      </c>
      <c r="R1" s="59" t="s">
        <v>103</v>
      </c>
      <c r="S1" s="59" t="s">
        <v>105</v>
      </c>
      <c r="T1" s="59" t="s">
        <v>104</v>
      </c>
      <c r="U1" s="59" t="s">
        <v>106</v>
      </c>
      <c r="V1" s="59" t="s">
        <v>107</v>
      </c>
      <c r="W1" s="57" t="s">
        <v>73</v>
      </c>
      <c r="X1" s="57" t="s">
        <v>74</v>
      </c>
      <c r="Z1" s="55" t="s">
        <v>50</v>
      </c>
      <c r="AA1" s="56" t="s">
        <v>11</v>
      </c>
      <c r="AB1" s="55" t="s">
        <v>10</v>
      </c>
      <c r="AC1" s="104" t="s">
        <v>45</v>
      </c>
      <c r="AD1" s="104" t="s">
        <v>46</v>
      </c>
      <c r="AE1" s="105" t="s">
        <v>47</v>
      </c>
      <c r="AF1" s="106" t="s">
        <v>48</v>
      </c>
      <c r="AG1" s="104" t="s">
        <v>49</v>
      </c>
      <c r="AH1" s="60" t="s">
        <v>80</v>
      </c>
      <c r="AI1" s="58" t="s">
        <v>81</v>
      </c>
      <c r="AJ1" s="58" t="s">
        <v>82</v>
      </c>
      <c r="AK1" s="58" t="s">
        <v>75</v>
      </c>
      <c r="AL1" s="58" t="s">
        <v>76</v>
      </c>
      <c r="AM1" s="59" t="s">
        <v>77</v>
      </c>
      <c r="AN1" s="59" t="s">
        <v>83</v>
      </c>
      <c r="AO1" s="59" t="s">
        <v>78</v>
      </c>
      <c r="AP1" s="59" t="s">
        <v>79</v>
      </c>
      <c r="AQ1" s="59" t="s">
        <v>103</v>
      </c>
      <c r="AR1" s="59" t="s">
        <v>105</v>
      </c>
      <c r="AS1" s="59" t="s">
        <v>104</v>
      </c>
      <c r="AT1" s="59" t="s">
        <v>106</v>
      </c>
      <c r="AU1" s="59" t="s">
        <v>107</v>
      </c>
      <c r="AV1" s="68" t="s">
        <v>73</v>
      </c>
      <c r="AW1" s="68" t="s">
        <v>74</v>
      </c>
    </row>
    <row r="2" spans="1:49" s="137" customFormat="1" x14ac:dyDescent="0.2">
      <c r="A2" s="138"/>
      <c r="B2" s="139"/>
      <c r="C2" s="50"/>
      <c r="D2" s="133"/>
      <c r="E2" s="50"/>
      <c r="F2" s="134"/>
      <c r="G2" s="135"/>
      <c r="H2" s="50"/>
      <c r="I2" s="136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Z2" s="140"/>
      <c r="AA2" s="132"/>
      <c r="AB2" s="50"/>
      <c r="AC2" s="50"/>
      <c r="AD2" s="50"/>
      <c r="AE2" s="134"/>
      <c r="AF2" s="135"/>
      <c r="AG2" s="50"/>
      <c r="AH2" s="136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</row>
    <row r="3" spans="1:49" s="137" customFormat="1" x14ac:dyDescent="0.2">
      <c r="A3" s="138"/>
      <c r="B3" s="139"/>
      <c r="C3" s="50"/>
      <c r="D3" s="133"/>
      <c r="E3" s="50"/>
      <c r="F3" s="134"/>
      <c r="G3" s="135"/>
      <c r="H3" s="50"/>
      <c r="I3" s="136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Z3" s="140"/>
      <c r="AA3" s="132"/>
      <c r="AB3" s="50"/>
      <c r="AC3" s="50"/>
      <c r="AD3" s="50"/>
      <c r="AE3" s="134"/>
      <c r="AF3" s="135"/>
      <c r="AG3" s="50"/>
      <c r="AH3" s="136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</row>
    <row r="4" spans="1:49" s="137" customFormat="1" x14ac:dyDescent="0.2">
      <c r="A4" s="138"/>
      <c r="B4" s="139"/>
      <c r="C4" s="50"/>
      <c r="D4" s="133"/>
      <c r="E4" s="50"/>
      <c r="F4" s="134"/>
      <c r="G4" s="135"/>
      <c r="H4" s="50"/>
      <c r="I4" s="136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Z4" s="126" t="s">
        <v>51</v>
      </c>
      <c r="AA4" s="53">
        <v>43831</v>
      </c>
      <c r="AB4" s="13" t="s">
        <v>4</v>
      </c>
      <c r="AC4" s="13"/>
      <c r="AD4" s="13"/>
      <c r="AE4" s="47"/>
      <c r="AF4" s="14"/>
      <c r="AG4" s="13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</row>
    <row r="5" spans="1:49" s="137" customFormat="1" x14ac:dyDescent="0.2">
      <c r="A5" s="138"/>
      <c r="B5" s="139"/>
      <c r="C5" s="50"/>
      <c r="D5" s="133"/>
      <c r="E5" s="50"/>
      <c r="F5" s="134"/>
      <c r="G5" s="135"/>
      <c r="H5" s="50"/>
      <c r="I5" s="136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Z5" s="127"/>
      <c r="AA5" s="53">
        <v>43832</v>
      </c>
      <c r="AB5" s="13" t="s">
        <v>5</v>
      </c>
      <c r="AC5" s="13"/>
      <c r="AD5" s="13"/>
      <c r="AE5" s="47"/>
      <c r="AF5" s="14"/>
      <c r="AG5" s="13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</row>
    <row r="6" spans="1:49" x14ac:dyDescent="0.2">
      <c r="A6" s="129" t="s">
        <v>44</v>
      </c>
      <c r="B6" s="53">
        <v>44197</v>
      </c>
      <c r="C6" s="48" t="s">
        <v>6</v>
      </c>
      <c r="D6" s="48"/>
      <c r="E6" s="48"/>
      <c r="F6" s="49">
        <v>0</v>
      </c>
      <c r="G6" s="14">
        <v>0</v>
      </c>
      <c r="H6" s="14">
        <f t="shared" ref="H6:H69" si="0">F6-G6</f>
        <v>0</v>
      </c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Z6" s="127"/>
      <c r="AA6" s="53">
        <v>43833</v>
      </c>
      <c r="AB6" s="13" t="s">
        <v>6</v>
      </c>
      <c r="AF6" s="14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</row>
    <row r="7" spans="1:49" x14ac:dyDescent="0.2">
      <c r="A7" s="130"/>
      <c r="B7" s="53">
        <v>44198</v>
      </c>
      <c r="C7" s="48" t="s">
        <v>7</v>
      </c>
      <c r="D7" s="48"/>
      <c r="E7" s="48"/>
      <c r="F7" s="49">
        <v>0</v>
      </c>
      <c r="G7" s="14">
        <v>0</v>
      </c>
      <c r="H7" s="14">
        <f t="shared" si="0"/>
        <v>0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Z7" s="127"/>
      <c r="AA7" s="53">
        <v>43834</v>
      </c>
      <c r="AB7" s="13" t="s">
        <v>7</v>
      </c>
      <c r="AF7" s="14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</row>
    <row r="8" spans="1:49" x14ac:dyDescent="0.2">
      <c r="A8" s="130"/>
      <c r="B8" s="53">
        <v>44199</v>
      </c>
      <c r="C8" s="48" t="s">
        <v>8</v>
      </c>
      <c r="D8" s="48"/>
      <c r="E8" s="48"/>
      <c r="F8" s="49">
        <v>0</v>
      </c>
      <c r="G8" s="14">
        <v>0</v>
      </c>
      <c r="H8" s="14">
        <f t="shared" si="0"/>
        <v>0</v>
      </c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Z8" s="128"/>
      <c r="AA8" s="53">
        <v>43835</v>
      </c>
      <c r="AB8" s="13" t="s">
        <v>8</v>
      </c>
      <c r="AF8" s="14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</row>
    <row r="9" spans="1:49" x14ac:dyDescent="0.2">
      <c r="A9" s="129" t="s">
        <v>51</v>
      </c>
      <c r="B9" s="53">
        <v>44200</v>
      </c>
      <c r="C9" s="48" t="s">
        <v>3</v>
      </c>
      <c r="D9" s="48"/>
      <c r="E9" s="48"/>
      <c r="F9" s="49">
        <v>0</v>
      </c>
      <c r="G9" s="14">
        <v>0</v>
      </c>
      <c r="H9" s="14">
        <f t="shared" si="0"/>
        <v>0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Z9" s="126" t="s">
        <v>52</v>
      </c>
      <c r="AA9" s="53">
        <v>43836</v>
      </c>
      <c r="AB9" s="13" t="s">
        <v>3</v>
      </c>
      <c r="AF9" s="14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</row>
    <row r="10" spans="1:49" x14ac:dyDescent="0.2">
      <c r="A10" s="130"/>
      <c r="B10" s="53">
        <v>44201</v>
      </c>
      <c r="C10" s="48" t="s">
        <v>9</v>
      </c>
      <c r="D10" s="48"/>
      <c r="E10" s="48"/>
      <c r="F10" s="49">
        <v>0</v>
      </c>
      <c r="G10" s="14">
        <v>0</v>
      </c>
      <c r="H10" s="14">
        <f t="shared" si="0"/>
        <v>0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Z10" s="127"/>
      <c r="AA10" s="53">
        <v>43837</v>
      </c>
      <c r="AB10" s="13" t="s">
        <v>9</v>
      </c>
      <c r="AF10" s="14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</row>
    <row r="11" spans="1:49" x14ac:dyDescent="0.2">
      <c r="A11" s="130"/>
      <c r="B11" s="53">
        <v>44202</v>
      </c>
      <c r="C11" s="48" t="s">
        <v>4</v>
      </c>
      <c r="D11" s="48"/>
      <c r="E11" s="48"/>
      <c r="F11" s="49">
        <v>0</v>
      </c>
      <c r="G11" s="14">
        <v>0</v>
      </c>
      <c r="H11" s="14">
        <f t="shared" si="0"/>
        <v>0</v>
      </c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Z11" s="127"/>
      <c r="AA11" s="53">
        <v>43838</v>
      </c>
      <c r="AB11" s="13" t="s">
        <v>4</v>
      </c>
      <c r="AF11" s="14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</row>
    <row r="12" spans="1:49" x14ac:dyDescent="0.2">
      <c r="A12" s="130"/>
      <c r="B12" s="53">
        <v>44203</v>
      </c>
      <c r="C12" s="48" t="s">
        <v>5</v>
      </c>
      <c r="D12" s="48"/>
      <c r="E12" s="48"/>
      <c r="F12" s="49">
        <v>0</v>
      </c>
      <c r="G12" s="14">
        <v>0</v>
      </c>
      <c r="H12" s="14">
        <f t="shared" si="0"/>
        <v>0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Z12" s="127"/>
      <c r="AA12" s="53">
        <v>43839</v>
      </c>
      <c r="AB12" s="13" t="s">
        <v>5</v>
      </c>
      <c r="AF12" s="14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</row>
    <row r="13" spans="1:49" x14ac:dyDescent="0.2">
      <c r="A13" s="130"/>
      <c r="B13" s="53">
        <v>44204</v>
      </c>
      <c r="C13" s="48" t="s">
        <v>6</v>
      </c>
      <c r="D13" s="48"/>
      <c r="E13" s="48"/>
      <c r="F13" s="49">
        <v>0</v>
      </c>
      <c r="G13" s="14">
        <v>0</v>
      </c>
      <c r="H13" s="14">
        <f t="shared" si="0"/>
        <v>0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Z13" s="127"/>
      <c r="AA13" s="53">
        <v>43840</v>
      </c>
      <c r="AB13" s="13" t="s">
        <v>6</v>
      </c>
      <c r="AF13" s="14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</row>
    <row r="14" spans="1:49" x14ac:dyDescent="0.2">
      <c r="A14" s="130"/>
      <c r="B14" s="53">
        <v>44205</v>
      </c>
      <c r="C14" s="48" t="s">
        <v>7</v>
      </c>
      <c r="D14" s="13">
        <v>8</v>
      </c>
      <c r="E14" s="13">
        <v>70</v>
      </c>
      <c r="F14" s="47">
        <v>30675.52</v>
      </c>
      <c r="G14" s="14">
        <v>0</v>
      </c>
      <c r="H14" s="14">
        <f t="shared" si="0"/>
        <v>30675.52</v>
      </c>
      <c r="I14" s="107"/>
      <c r="J14" s="50"/>
      <c r="K14" s="107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Z14" s="127"/>
      <c r="AA14" s="53">
        <v>43841</v>
      </c>
      <c r="AB14" s="13" t="s">
        <v>7</v>
      </c>
      <c r="AF14" s="14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</row>
    <row r="15" spans="1:49" x14ac:dyDescent="0.2">
      <c r="A15" s="130"/>
      <c r="B15" s="53">
        <v>44206</v>
      </c>
      <c r="C15" s="48" t="s">
        <v>8</v>
      </c>
      <c r="D15" s="48"/>
      <c r="E15" s="48"/>
      <c r="F15" s="49">
        <v>30690</v>
      </c>
      <c r="G15" s="14">
        <v>0</v>
      </c>
      <c r="H15" s="14">
        <f t="shared" si="0"/>
        <v>30690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Z15" s="128"/>
      <c r="AA15" s="53">
        <v>43842</v>
      </c>
      <c r="AB15" s="13" t="s">
        <v>8</v>
      </c>
      <c r="AF15" s="14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</row>
    <row r="16" spans="1:49" x14ac:dyDescent="0.2">
      <c r="A16" s="124" t="s">
        <v>52</v>
      </c>
      <c r="B16" s="53">
        <v>44207</v>
      </c>
      <c r="C16" s="48" t="s">
        <v>3</v>
      </c>
      <c r="D16" s="13">
        <v>30</v>
      </c>
      <c r="E16" s="13">
        <v>193</v>
      </c>
      <c r="F16" s="47">
        <v>30704.48</v>
      </c>
      <c r="G16" s="14">
        <v>0</v>
      </c>
      <c r="H16" s="14">
        <f t="shared" si="0"/>
        <v>30704.48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Z16" s="126" t="s">
        <v>53</v>
      </c>
      <c r="AA16" s="53">
        <v>43843</v>
      </c>
      <c r="AB16" s="13" t="s">
        <v>3</v>
      </c>
      <c r="AF16" s="14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</row>
    <row r="17" spans="1:49" x14ac:dyDescent="0.2">
      <c r="A17" s="125"/>
      <c r="B17" s="53">
        <v>44208</v>
      </c>
      <c r="C17" s="48" t="s">
        <v>9</v>
      </c>
      <c r="D17" s="13">
        <v>31</v>
      </c>
      <c r="E17" s="13">
        <v>194</v>
      </c>
      <c r="F17" s="49">
        <v>30718.959999999999</v>
      </c>
      <c r="G17" s="14">
        <v>0</v>
      </c>
      <c r="H17" s="14">
        <f t="shared" si="0"/>
        <v>30718.959999999999</v>
      </c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Z17" s="127"/>
      <c r="AA17" s="53">
        <v>43844</v>
      </c>
      <c r="AB17" s="13" t="s">
        <v>9</v>
      </c>
      <c r="AF17" s="14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</row>
    <row r="18" spans="1:49" x14ac:dyDescent="0.2">
      <c r="A18" s="125"/>
      <c r="B18" s="53">
        <v>44209</v>
      </c>
      <c r="C18" s="48" t="s">
        <v>4</v>
      </c>
      <c r="D18" s="13">
        <v>32</v>
      </c>
      <c r="E18" s="13">
        <v>195</v>
      </c>
      <c r="F18" s="47">
        <v>30733.439999999999</v>
      </c>
      <c r="G18" s="14">
        <v>0</v>
      </c>
      <c r="H18" s="14">
        <f t="shared" si="0"/>
        <v>30733.439999999999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Z18" s="127"/>
      <c r="AA18" s="53">
        <v>43845</v>
      </c>
      <c r="AB18" s="13" t="s">
        <v>4</v>
      </c>
      <c r="AF18" s="14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</row>
    <row r="19" spans="1:49" x14ac:dyDescent="0.2">
      <c r="A19" s="125"/>
      <c r="B19" s="53">
        <v>44210</v>
      </c>
      <c r="C19" s="48" t="s">
        <v>5</v>
      </c>
      <c r="D19" s="13">
        <v>33</v>
      </c>
      <c r="E19" s="13">
        <v>196</v>
      </c>
      <c r="F19" s="49">
        <v>30747.919999999998</v>
      </c>
      <c r="G19" s="14">
        <v>0</v>
      </c>
      <c r="H19" s="14">
        <f t="shared" si="0"/>
        <v>30747.919999999998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Z19" s="127"/>
      <c r="AA19" s="53">
        <v>43846</v>
      </c>
      <c r="AB19" s="13" t="s">
        <v>5</v>
      </c>
      <c r="AF19" s="14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</row>
    <row r="20" spans="1:49" x14ac:dyDescent="0.2">
      <c r="A20" s="125"/>
      <c r="B20" s="53">
        <v>44211</v>
      </c>
      <c r="C20" s="48" t="s">
        <v>6</v>
      </c>
      <c r="D20" s="13">
        <v>34</v>
      </c>
      <c r="E20" s="13">
        <v>197</v>
      </c>
      <c r="F20" s="47">
        <v>30762.400000000001</v>
      </c>
      <c r="G20" s="14">
        <v>0</v>
      </c>
      <c r="H20" s="14">
        <f t="shared" si="0"/>
        <v>30762.400000000001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Z20" s="127"/>
      <c r="AA20" s="53">
        <v>43847</v>
      </c>
      <c r="AB20" s="13" t="s">
        <v>6</v>
      </c>
      <c r="AF20" s="14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</row>
    <row r="21" spans="1:49" x14ac:dyDescent="0.2">
      <c r="A21" s="125"/>
      <c r="B21" s="53">
        <v>44212</v>
      </c>
      <c r="C21" s="48" t="s">
        <v>7</v>
      </c>
      <c r="D21" s="13">
        <v>35</v>
      </c>
      <c r="E21" s="13">
        <v>198</v>
      </c>
      <c r="F21" s="49">
        <v>30776.880000000001</v>
      </c>
      <c r="G21" s="14">
        <v>0</v>
      </c>
      <c r="H21" s="14">
        <f t="shared" si="0"/>
        <v>30776.880000000001</v>
      </c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Z21" s="127"/>
      <c r="AA21" s="53">
        <v>43848</v>
      </c>
      <c r="AB21" s="13" t="s">
        <v>7</v>
      </c>
      <c r="AF21" s="14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</row>
    <row r="22" spans="1:49" x14ac:dyDescent="0.2">
      <c r="A22" s="125"/>
      <c r="B22" s="53">
        <v>44213</v>
      </c>
      <c r="C22" s="48" t="s">
        <v>8</v>
      </c>
      <c r="D22" s="13">
        <v>36</v>
      </c>
      <c r="E22" s="13">
        <v>199</v>
      </c>
      <c r="F22" s="47">
        <v>30791.360000000001</v>
      </c>
      <c r="G22" s="14">
        <v>0</v>
      </c>
      <c r="H22" s="14">
        <f t="shared" si="0"/>
        <v>30791.360000000001</v>
      </c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Z22" s="128"/>
      <c r="AA22" s="53">
        <v>43849</v>
      </c>
      <c r="AB22" s="13" t="s">
        <v>8</v>
      </c>
      <c r="AF22" s="14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</row>
    <row r="23" spans="1:49" x14ac:dyDescent="0.2">
      <c r="A23" s="124" t="s">
        <v>53</v>
      </c>
      <c r="B23" s="53">
        <v>44214</v>
      </c>
      <c r="C23" s="52" t="s">
        <v>3</v>
      </c>
      <c r="D23" s="13">
        <v>37</v>
      </c>
      <c r="E23" s="13">
        <v>200</v>
      </c>
      <c r="F23" s="49">
        <v>30805.84</v>
      </c>
      <c r="G23" s="14">
        <v>0</v>
      </c>
      <c r="H23" s="14">
        <f t="shared" si="0"/>
        <v>30805.84</v>
      </c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Z23" s="126" t="s">
        <v>54</v>
      </c>
      <c r="AA23" s="53">
        <v>43850</v>
      </c>
      <c r="AB23" s="13" t="s">
        <v>3</v>
      </c>
      <c r="AF23" s="14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</row>
    <row r="24" spans="1:49" x14ac:dyDescent="0.2">
      <c r="A24" s="125"/>
      <c r="B24" s="53">
        <v>44215</v>
      </c>
      <c r="C24" s="52" t="s">
        <v>9</v>
      </c>
      <c r="D24" s="13">
        <v>38</v>
      </c>
      <c r="E24" s="13">
        <v>201</v>
      </c>
      <c r="F24" s="47">
        <v>30820.32</v>
      </c>
      <c r="G24" s="14">
        <v>0</v>
      </c>
      <c r="H24" s="14">
        <f t="shared" si="0"/>
        <v>30820.32</v>
      </c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Z24" s="127"/>
      <c r="AA24" s="53">
        <v>43851</v>
      </c>
      <c r="AB24" s="13" t="s">
        <v>9</v>
      </c>
      <c r="AF24" s="14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</row>
    <row r="25" spans="1:49" x14ac:dyDescent="0.2">
      <c r="A25" s="125"/>
      <c r="B25" s="53">
        <v>44216</v>
      </c>
      <c r="C25" s="52" t="s">
        <v>4</v>
      </c>
      <c r="D25" s="13">
        <v>39</v>
      </c>
      <c r="E25" s="13">
        <v>202</v>
      </c>
      <c r="F25" s="49">
        <v>30834.799999999999</v>
      </c>
      <c r="G25" s="14">
        <v>0</v>
      </c>
      <c r="H25" s="14">
        <f t="shared" si="0"/>
        <v>30834.799999999999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Z25" s="127"/>
      <c r="AA25" s="53">
        <v>43852</v>
      </c>
      <c r="AB25" s="13" t="s">
        <v>4</v>
      </c>
      <c r="AF25" s="14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</row>
    <row r="26" spans="1:49" x14ac:dyDescent="0.2">
      <c r="A26" s="125"/>
      <c r="B26" s="53">
        <v>44217</v>
      </c>
      <c r="C26" s="52" t="s">
        <v>5</v>
      </c>
      <c r="D26" s="13">
        <v>40</v>
      </c>
      <c r="E26" s="13">
        <v>203</v>
      </c>
      <c r="F26" s="47">
        <v>30849.279999999999</v>
      </c>
      <c r="G26" s="14">
        <v>0</v>
      </c>
      <c r="H26" s="14">
        <f t="shared" si="0"/>
        <v>30849.279999999999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Z26" s="127"/>
      <c r="AA26" s="53">
        <v>43853</v>
      </c>
      <c r="AB26" s="13" t="s">
        <v>5</v>
      </c>
      <c r="AF26" s="14"/>
    </row>
    <row r="27" spans="1:49" x14ac:dyDescent="0.2">
      <c r="A27" s="125"/>
      <c r="B27" s="53">
        <v>44218</v>
      </c>
      <c r="C27" s="52" t="s">
        <v>6</v>
      </c>
      <c r="D27" s="13">
        <v>41</v>
      </c>
      <c r="E27" s="13">
        <v>204</v>
      </c>
      <c r="F27" s="49">
        <v>30863.759999999998</v>
      </c>
      <c r="G27" s="14">
        <v>0</v>
      </c>
      <c r="H27" s="14">
        <f t="shared" si="0"/>
        <v>30863.759999999998</v>
      </c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Z27" s="127"/>
      <c r="AA27" s="53">
        <v>43854</v>
      </c>
      <c r="AB27" s="13" t="s">
        <v>6</v>
      </c>
      <c r="AF27" s="14"/>
    </row>
    <row r="28" spans="1:49" x14ac:dyDescent="0.2">
      <c r="A28" s="125"/>
      <c r="B28" s="53">
        <v>44219</v>
      </c>
      <c r="C28" s="52" t="s">
        <v>7</v>
      </c>
      <c r="D28" s="13">
        <v>42</v>
      </c>
      <c r="E28" s="13">
        <v>205</v>
      </c>
      <c r="F28" s="47">
        <v>30878.240000000002</v>
      </c>
      <c r="G28" s="14">
        <v>0</v>
      </c>
      <c r="H28" s="14">
        <f t="shared" si="0"/>
        <v>30878.240000000002</v>
      </c>
      <c r="Z28" s="127"/>
      <c r="AA28" s="53">
        <v>43855</v>
      </c>
      <c r="AB28" s="13" t="s">
        <v>7</v>
      </c>
      <c r="AF28" s="14"/>
    </row>
    <row r="29" spans="1:49" x14ac:dyDescent="0.2">
      <c r="A29" s="125"/>
      <c r="B29" s="53">
        <v>44220</v>
      </c>
      <c r="C29" s="52" t="s">
        <v>8</v>
      </c>
      <c r="D29" s="13">
        <v>43</v>
      </c>
      <c r="E29" s="13">
        <v>206</v>
      </c>
      <c r="F29" s="49">
        <v>30892.720000000001</v>
      </c>
      <c r="G29" s="14">
        <v>0</v>
      </c>
      <c r="H29" s="14">
        <f t="shared" si="0"/>
        <v>30892.720000000001</v>
      </c>
      <c r="Z29" s="128"/>
      <c r="AA29" s="53">
        <v>43856</v>
      </c>
      <c r="AB29" s="13" t="s">
        <v>8</v>
      </c>
      <c r="AF29" s="14"/>
    </row>
    <row r="30" spans="1:49" x14ac:dyDescent="0.2">
      <c r="A30" s="124" t="s">
        <v>54</v>
      </c>
      <c r="B30" s="53">
        <v>44221</v>
      </c>
      <c r="C30" s="52" t="s">
        <v>3</v>
      </c>
      <c r="D30" s="13">
        <v>44</v>
      </c>
      <c r="E30" s="13">
        <v>207</v>
      </c>
      <c r="F30" s="47">
        <v>30907.200000000001</v>
      </c>
      <c r="G30" s="14">
        <v>0</v>
      </c>
      <c r="H30" s="14">
        <f t="shared" si="0"/>
        <v>30907.200000000001</v>
      </c>
      <c r="Z30" s="126" t="s">
        <v>55</v>
      </c>
      <c r="AA30" s="53">
        <v>43857</v>
      </c>
      <c r="AB30" s="13" t="s">
        <v>3</v>
      </c>
      <c r="AF30" s="14"/>
    </row>
    <row r="31" spans="1:49" x14ac:dyDescent="0.2">
      <c r="A31" s="125"/>
      <c r="B31" s="53">
        <v>44222</v>
      </c>
      <c r="C31" s="52" t="s">
        <v>9</v>
      </c>
      <c r="D31" s="13">
        <v>45</v>
      </c>
      <c r="E31" s="13">
        <v>208</v>
      </c>
      <c r="F31" s="49">
        <v>30921.68</v>
      </c>
      <c r="G31" s="14">
        <v>0</v>
      </c>
      <c r="H31" s="14">
        <f t="shared" si="0"/>
        <v>30921.68</v>
      </c>
      <c r="Z31" s="127"/>
      <c r="AA31" s="53">
        <v>43858</v>
      </c>
      <c r="AB31" s="13" t="s">
        <v>9</v>
      </c>
      <c r="AF31" s="14"/>
    </row>
    <row r="32" spans="1:49" x14ac:dyDescent="0.2">
      <c r="A32" s="125"/>
      <c r="B32" s="53">
        <v>44223</v>
      </c>
      <c r="C32" s="52" t="s">
        <v>4</v>
      </c>
      <c r="D32" s="13">
        <v>46</v>
      </c>
      <c r="E32" s="13">
        <v>209</v>
      </c>
      <c r="F32" s="47">
        <v>30936.16</v>
      </c>
      <c r="G32" s="14">
        <v>0</v>
      </c>
      <c r="H32" s="14">
        <f t="shared" si="0"/>
        <v>30936.16</v>
      </c>
      <c r="Z32" s="127"/>
      <c r="AA32" s="53">
        <v>43859</v>
      </c>
      <c r="AB32" s="13" t="s">
        <v>4</v>
      </c>
      <c r="AF32" s="14"/>
    </row>
    <row r="33" spans="1:32" x14ac:dyDescent="0.2">
      <c r="A33" s="125"/>
      <c r="B33" s="53">
        <v>44224</v>
      </c>
      <c r="C33" s="52" t="s">
        <v>5</v>
      </c>
      <c r="D33" s="13">
        <v>47</v>
      </c>
      <c r="E33" s="13">
        <v>210</v>
      </c>
      <c r="F33" s="49">
        <v>30950.639999999999</v>
      </c>
      <c r="G33" s="14">
        <v>0</v>
      </c>
      <c r="H33" s="14">
        <f t="shared" si="0"/>
        <v>30950.639999999999</v>
      </c>
      <c r="Z33" s="127"/>
      <c r="AA33" s="53">
        <v>43860</v>
      </c>
      <c r="AB33" s="13" t="s">
        <v>5</v>
      </c>
      <c r="AF33" s="14"/>
    </row>
    <row r="34" spans="1:32" x14ac:dyDescent="0.2">
      <c r="A34" s="125"/>
      <c r="B34" s="53">
        <v>44225</v>
      </c>
      <c r="C34" s="52" t="s">
        <v>6</v>
      </c>
      <c r="D34" s="13">
        <v>48</v>
      </c>
      <c r="E34" s="13">
        <v>211</v>
      </c>
      <c r="F34" s="47">
        <v>30965.119999999999</v>
      </c>
      <c r="G34" s="14">
        <v>0</v>
      </c>
      <c r="H34" s="14">
        <f t="shared" si="0"/>
        <v>30965.119999999999</v>
      </c>
      <c r="Z34" s="127"/>
      <c r="AA34" s="53">
        <v>43861</v>
      </c>
      <c r="AB34" s="13" t="s">
        <v>6</v>
      </c>
    </row>
    <row r="35" spans="1:32" x14ac:dyDescent="0.2">
      <c r="A35" s="125"/>
      <c r="B35" s="53">
        <v>44226</v>
      </c>
      <c r="C35" s="52" t="s">
        <v>7</v>
      </c>
      <c r="D35" s="13">
        <v>49</v>
      </c>
      <c r="E35" s="13">
        <v>212</v>
      </c>
      <c r="F35" s="49">
        <v>30979.599999999999</v>
      </c>
      <c r="G35" s="14">
        <v>0</v>
      </c>
      <c r="H35" s="14">
        <f t="shared" si="0"/>
        <v>30979.599999999999</v>
      </c>
      <c r="Z35" s="127"/>
      <c r="AA35" s="53">
        <v>43862</v>
      </c>
      <c r="AB35" s="13" t="s">
        <v>7</v>
      </c>
    </row>
    <row r="36" spans="1:32" x14ac:dyDescent="0.2">
      <c r="A36" s="125"/>
      <c r="B36" s="53">
        <v>44227</v>
      </c>
      <c r="C36" s="52" t="s">
        <v>8</v>
      </c>
      <c r="D36" s="13">
        <v>50</v>
      </c>
      <c r="E36" s="13">
        <v>213</v>
      </c>
      <c r="F36" s="47">
        <v>30994.080000000002</v>
      </c>
      <c r="G36" s="14">
        <v>0</v>
      </c>
      <c r="H36" s="14">
        <f t="shared" si="0"/>
        <v>30994.080000000002</v>
      </c>
      <c r="Z36" s="128"/>
      <c r="AA36" s="53">
        <v>43863</v>
      </c>
      <c r="AB36" s="13" t="s">
        <v>8</v>
      </c>
    </row>
    <row r="37" spans="1:32" x14ac:dyDescent="0.2">
      <c r="A37" s="124" t="s">
        <v>55</v>
      </c>
      <c r="B37" s="53">
        <v>44228</v>
      </c>
      <c r="C37" s="52" t="s">
        <v>3</v>
      </c>
      <c r="D37" s="13">
        <v>51</v>
      </c>
      <c r="E37" s="13">
        <v>214</v>
      </c>
      <c r="F37" s="49">
        <v>31008.560000000001</v>
      </c>
      <c r="G37" s="14">
        <v>0</v>
      </c>
      <c r="H37" s="14">
        <f t="shared" si="0"/>
        <v>31008.560000000001</v>
      </c>
      <c r="Z37" s="126" t="s">
        <v>56</v>
      </c>
      <c r="AA37" s="53">
        <v>43864</v>
      </c>
      <c r="AB37" s="13" t="s">
        <v>3</v>
      </c>
    </row>
    <row r="38" spans="1:32" x14ac:dyDescent="0.2">
      <c r="A38" s="125"/>
      <c r="B38" s="53">
        <v>44229</v>
      </c>
      <c r="C38" s="52" t="s">
        <v>9</v>
      </c>
      <c r="D38" s="13">
        <v>52</v>
      </c>
      <c r="E38" s="13">
        <v>215</v>
      </c>
      <c r="F38" s="47">
        <v>31023.040000000001</v>
      </c>
      <c r="G38" s="14">
        <v>0</v>
      </c>
      <c r="H38" s="14">
        <f t="shared" si="0"/>
        <v>31023.040000000001</v>
      </c>
      <c r="Z38" s="127"/>
      <c r="AA38" s="53">
        <v>43865</v>
      </c>
      <c r="AB38" s="13" t="s">
        <v>9</v>
      </c>
    </row>
    <row r="39" spans="1:32" x14ac:dyDescent="0.2">
      <c r="A39" s="125"/>
      <c r="B39" s="53">
        <v>44230</v>
      </c>
      <c r="C39" s="52" t="s">
        <v>4</v>
      </c>
      <c r="D39" s="13">
        <v>53</v>
      </c>
      <c r="E39" s="13">
        <v>216</v>
      </c>
      <c r="F39" s="49">
        <v>31037.52</v>
      </c>
      <c r="G39" s="14">
        <v>0</v>
      </c>
      <c r="H39" s="14">
        <f t="shared" si="0"/>
        <v>31037.52</v>
      </c>
      <c r="Z39" s="127"/>
      <c r="AA39" s="53">
        <v>43866</v>
      </c>
      <c r="AB39" s="13" t="s">
        <v>4</v>
      </c>
    </row>
    <row r="40" spans="1:32" x14ac:dyDescent="0.2">
      <c r="A40" s="125"/>
      <c r="B40" s="53">
        <v>44231</v>
      </c>
      <c r="C40" s="52" t="s">
        <v>5</v>
      </c>
      <c r="D40" s="13">
        <v>54</v>
      </c>
      <c r="E40" s="13">
        <v>217</v>
      </c>
      <c r="F40" s="47">
        <v>31052</v>
      </c>
      <c r="G40" s="14">
        <v>0</v>
      </c>
      <c r="H40" s="14">
        <f t="shared" si="0"/>
        <v>31052</v>
      </c>
      <c r="Z40" s="127"/>
      <c r="AA40" s="53">
        <v>43867</v>
      </c>
      <c r="AB40" s="13" t="s">
        <v>5</v>
      </c>
    </row>
    <row r="41" spans="1:32" x14ac:dyDescent="0.2">
      <c r="A41" s="125"/>
      <c r="B41" s="53">
        <v>44232</v>
      </c>
      <c r="C41" s="52" t="s">
        <v>6</v>
      </c>
      <c r="D41" s="13">
        <v>55</v>
      </c>
      <c r="E41" s="13">
        <v>218</v>
      </c>
      <c r="F41" s="49">
        <v>31066.48</v>
      </c>
      <c r="G41" s="14">
        <v>0</v>
      </c>
      <c r="H41" s="14">
        <f t="shared" si="0"/>
        <v>31066.48</v>
      </c>
      <c r="Z41" s="127"/>
      <c r="AA41" s="53">
        <v>43868</v>
      </c>
      <c r="AB41" s="13" t="s">
        <v>6</v>
      </c>
    </row>
    <row r="42" spans="1:32" x14ac:dyDescent="0.2">
      <c r="A42" s="125"/>
      <c r="B42" s="53">
        <v>44233</v>
      </c>
      <c r="C42" s="52" t="s">
        <v>7</v>
      </c>
      <c r="D42" s="13">
        <v>56</v>
      </c>
      <c r="E42" s="13">
        <v>219</v>
      </c>
      <c r="F42" s="47">
        <v>31080.959999999999</v>
      </c>
      <c r="G42" s="14">
        <v>0</v>
      </c>
      <c r="H42" s="14">
        <f t="shared" si="0"/>
        <v>31080.959999999999</v>
      </c>
      <c r="Z42" s="127"/>
      <c r="AA42" s="53">
        <v>43869</v>
      </c>
      <c r="AB42" s="13" t="s">
        <v>7</v>
      </c>
    </row>
    <row r="43" spans="1:32" x14ac:dyDescent="0.2">
      <c r="A43" s="125"/>
      <c r="B43" s="53">
        <v>44234</v>
      </c>
      <c r="C43" s="52" t="s">
        <v>8</v>
      </c>
      <c r="D43" s="13">
        <v>57</v>
      </c>
      <c r="E43" s="13">
        <v>220</v>
      </c>
      <c r="F43" s="49">
        <v>31095.439999999999</v>
      </c>
      <c r="G43" s="14">
        <v>0</v>
      </c>
      <c r="H43" s="14">
        <f t="shared" si="0"/>
        <v>31095.439999999999</v>
      </c>
      <c r="Z43" s="128"/>
      <c r="AA43" s="53">
        <v>43870</v>
      </c>
      <c r="AB43" s="13" t="s">
        <v>8</v>
      </c>
    </row>
    <row r="44" spans="1:32" x14ac:dyDescent="0.2">
      <c r="A44" s="124" t="s">
        <v>56</v>
      </c>
      <c r="B44" s="53">
        <v>44235</v>
      </c>
      <c r="C44" s="52" t="s">
        <v>3</v>
      </c>
      <c r="D44" s="13">
        <v>58</v>
      </c>
      <c r="E44" s="13">
        <v>221</v>
      </c>
      <c r="F44" s="47">
        <v>31109.919999999998</v>
      </c>
      <c r="G44" s="14">
        <v>0</v>
      </c>
      <c r="H44" s="14">
        <f t="shared" si="0"/>
        <v>31109.919999999998</v>
      </c>
      <c r="Z44" s="126" t="s">
        <v>57</v>
      </c>
      <c r="AA44" s="53">
        <v>43871</v>
      </c>
      <c r="AB44" s="13" t="s">
        <v>3</v>
      </c>
    </row>
    <row r="45" spans="1:32" x14ac:dyDescent="0.2">
      <c r="A45" s="125"/>
      <c r="B45" s="53">
        <v>44236</v>
      </c>
      <c r="C45" s="52" t="s">
        <v>9</v>
      </c>
      <c r="D45" s="13">
        <v>59</v>
      </c>
      <c r="E45" s="13">
        <v>222</v>
      </c>
      <c r="F45" s="49">
        <v>31124.400000000001</v>
      </c>
      <c r="G45" s="14">
        <v>0</v>
      </c>
      <c r="H45" s="14">
        <f t="shared" si="0"/>
        <v>31124.400000000001</v>
      </c>
      <c r="Z45" s="127"/>
      <c r="AA45" s="53">
        <v>43872</v>
      </c>
      <c r="AB45" s="13" t="s">
        <v>9</v>
      </c>
    </row>
    <row r="46" spans="1:32" x14ac:dyDescent="0.2">
      <c r="A46" s="125"/>
      <c r="B46" s="53">
        <v>44237</v>
      </c>
      <c r="C46" s="52" t="s">
        <v>4</v>
      </c>
      <c r="D46" s="13">
        <v>60</v>
      </c>
      <c r="E46" s="13">
        <v>223</v>
      </c>
      <c r="F46" s="47">
        <v>31138.880000000001</v>
      </c>
      <c r="G46" s="14">
        <v>0</v>
      </c>
      <c r="H46" s="14">
        <f t="shared" si="0"/>
        <v>31138.880000000001</v>
      </c>
      <c r="Z46" s="127"/>
      <c r="AA46" s="53">
        <v>43873</v>
      </c>
      <c r="AB46" s="13" t="s">
        <v>4</v>
      </c>
    </row>
    <row r="47" spans="1:32" x14ac:dyDescent="0.2">
      <c r="A47" s="125"/>
      <c r="B47" s="53">
        <v>44238</v>
      </c>
      <c r="C47" s="52" t="s">
        <v>5</v>
      </c>
      <c r="D47" s="13">
        <v>61</v>
      </c>
      <c r="E47" s="13">
        <v>224</v>
      </c>
      <c r="F47" s="49">
        <v>31153.360000000001</v>
      </c>
      <c r="G47" s="14">
        <v>0</v>
      </c>
      <c r="H47" s="14">
        <f t="shared" si="0"/>
        <v>31153.360000000001</v>
      </c>
      <c r="Z47" s="127"/>
      <c r="AA47" s="53">
        <v>43874</v>
      </c>
      <c r="AB47" s="13" t="s">
        <v>5</v>
      </c>
    </row>
    <row r="48" spans="1:32" x14ac:dyDescent="0.2">
      <c r="A48" s="125"/>
      <c r="B48" s="53">
        <v>44239</v>
      </c>
      <c r="C48" s="52" t="s">
        <v>6</v>
      </c>
      <c r="D48" s="13">
        <v>62</v>
      </c>
      <c r="E48" s="13">
        <v>225</v>
      </c>
      <c r="F48" s="47">
        <v>31167.84</v>
      </c>
      <c r="G48" s="14">
        <v>0</v>
      </c>
      <c r="H48" s="14">
        <f t="shared" si="0"/>
        <v>31167.84</v>
      </c>
      <c r="Z48" s="127"/>
      <c r="AA48" s="53">
        <v>43875</v>
      </c>
      <c r="AB48" s="13" t="s">
        <v>6</v>
      </c>
    </row>
    <row r="49" spans="1:28" x14ac:dyDescent="0.2">
      <c r="A49" s="125"/>
      <c r="B49" s="53">
        <v>44240</v>
      </c>
      <c r="C49" s="52" t="s">
        <v>7</v>
      </c>
      <c r="D49" s="13">
        <v>63</v>
      </c>
      <c r="E49" s="13">
        <v>226</v>
      </c>
      <c r="F49" s="49">
        <v>31182.32</v>
      </c>
      <c r="G49" s="14">
        <v>0</v>
      </c>
      <c r="H49" s="14">
        <f t="shared" si="0"/>
        <v>31182.32</v>
      </c>
      <c r="Z49" s="127"/>
      <c r="AA49" s="53">
        <v>43876</v>
      </c>
      <c r="AB49" s="13" t="s">
        <v>7</v>
      </c>
    </row>
    <row r="50" spans="1:28" x14ac:dyDescent="0.2">
      <c r="A50" s="125"/>
      <c r="B50" s="53">
        <v>44241</v>
      </c>
      <c r="C50" s="52" t="s">
        <v>8</v>
      </c>
      <c r="D50" s="13">
        <v>64</v>
      </c>
      <c r="E50" s="13">
        <v>227</v>
      </c>
      <c r="F50" s="47">
        <v>31196.799999999999</v>
      </c>
      <c r="G50" s="14">
        <v>0</v>
      </c>
      <c r="H50" s="14">
        <f t="shared" si="0"/>
        <v>31196.799999999999</v>
      </c>
      <c r="Z50" s="128"/>
      <c r="AA50" s="53">
        <v>43877</v>
      </c>
      <c r="AB50" s="13" t="s">
        <v>8</v>
      </c>
    </row>
    <row r="51" spans="1:28" x14ac:dyDescent="0.2">
      <c r="A51" s="124" t="s">
        <v>57</v>
      </c>
      <c r="B51" s="53">
        <v>44242</v>
      </c>
      <c r="C51" s="52" t="s">
        <v>3</v>
      </c>
      <c r="D51" s="13">
        <v>65</v>
      </c>
      <c r="E51" s="13">
        <v>228</v>
      </c>
      <c r="F51" s="49">
        <v>31211.279999999999</v>
      </c>
      <c r="G51" s="14">
        <v>0</v>
      </c>
      <c r="H51" s="14">
        <f t="shared" si="0"/>
        <v>31211.279999999999</v>
      </c>
      <c r="Z51" s="126" t="s">
        <v>58</v>
      </c>
      <c r="AA51" s="53">
        <v>43878</v>
      </c>
      <c r="AB51" s="13" t="s">
        <v>3</v>
      </c>
    </row>
    <row r="52" spans="1:28" x14ac:dyDescent="0.2">
      <c r="A52" s="125"/>
      <c r="B52" s="53">
        <v>44243</v>
      </c>
      <c r="C52" s="52" t="s">
        <v>9</v>
      </c>
      <c r="D52" s="13">
        <v>66</v>
      </c>
      <c r="E52" s="13">
        <v>229</v>
      </c>
      <c r="F52" s="47">
        <v>31225.759999999998</v>
      </c>
      <c r="G52" s="14">
        <v>0</v>
      </c>
      <c r="H52" s="14">
        <f t="shared" si="0"/>
        <v>31225.759999999998</v>
      </c>
      <c r="Z52" s="127"/>
      <c r="AA52" s="53">
        <v>43879</v>
      </c>
      <c r="AB52" s="13" t="s">
        <v>9</v>
      </c>
    </row>
    <row r="53" spans="1:28" x14ac:dyDescent="0.2">
      <c r="A53" s="125"/>
      <c r="B53" s="53">
        <v>44244</v>
      </c>
      <c r="C53" s="52" t="s">
        <v>4</v>
      </c>
      <c r="D53" s="13">
        <v>67</v>
      </c>
      <c r="E53" s="13">
        <v>230</v>
      </c>
      <c r="F53" s="49">
        <v>31240.240000000002</v>
      </c>
      <c r="G53" s="14">
        <v>0</v>
      </c>
      <c r="H53" s="14">
        <f t="shared" si="0"/>
        <v>31240.240000000002</v>
      </c>
      <c r="Z53" s="127"/>
      <c r="AA53" s="53">
        <v>43880</v>
      </c>
      <c r="AB53" s="13" t="s">
        <v>4</v>
      </c>
    </row>
    <row r="54" spans="1:28" x14ac:dyDescent="0.2">
      <c r="A54" s="125"/>
      <c r="B54" s="53">
        <v>44245</v>
      </c>
      <c r="C54" s="52" t="s">
        <v>5</v>
      </c>
      <c r="D54" s="13">
        <v>68</v>
      </c>
      <c r="E54" s="13">
        <v>231</v>
      </c>
      <c r="F54" s="47">
        <v>31254.720000000001</v>
      </c>
      <c r="G54" s="14">
        <v>0</v>
      </c>
      <c r="H54" s="14">
        <f t="shared" si="0"/>
        <v>31254.720000000001</v>
      </c>
      <c r="Z54" s="127"/>
      <c r="AA54" s="53">
        <v>43881</v>
      </c>
      <c r="AB54" s="13" t="s">
        <v>5</v>
      </c>
    </row>
    <row r="55" spans="1:28" x14ac:dyDescent="0.2">
      <c r="A55" s="125"/>
      <c r="B55" s="53">
        <v>44246</v>
      </c>
      <c r="C55" s="52" t="s">
        <v>6</v>
      </c>
      <c r="D55" s="13">
        <v>69</v>
      </c>
      <c r="E55" s="13">
        <v>232</v>
      </c>
      <c r="F55" s="49">
        <v>31269.200000000001</v>
      </c>
      <c r="G55" s="14">
        <v>0</v>
      </c>
      <c r="H55" s="14">
        <f t="shared" si="0"/>
        <v>31269.200000000001</v>
      </c>
      <c r="Z55" s="127"/>
      <c r="AA55" s="53">
        <v>43882</v>
      </c>
      <c r="AB55" s="13" t="s">
        <v>6</v>
      </c>
    </row>
    <row r="56" spans="1:28" x14ac:dyDescent="0.2">
      <c r="A56" s="125"/>
      <c r="B56" s="53">
        <v>44247</v>
      </c>
      <c r="C56" s="52" t="s">
        <v>7</v>
      </c>
      <c r="D56" s="13">
        <v>70</v>
      </c>
      <c r="E56" s="13">
        <v>233</v>
      </c>
      <c r="F56" s="47">
        <v>31283.68</v>
      </c>
      <c r="G56" s="14">
        <v>0</v>
      </c>
      <c r="H56" s="14">
        <f t="shared" si="0"/>
        <v>31283.68</v>
      </c>
      <c r="Z56" s="127"/>
      <c r="AA56" s="53">
        <v>43883</v>
      </c>
      <c r="AB56" s="13" t="s">
        <v>7</v>
      </c>
    </row>
    <row r="57" spans="1:28" x14ac:dyDescent="0.2">
      <c r="A57" s="125"/>
      <c r="B57" s="53">
        <v>44248</v>
      </c>
      <c r="C57" s="52" t="s">
        <v>8</v>
      </c>
      <c r="D57" s="13">
        <v>71</v>
      </c>
      <c r="E57" s="13">
        <v>234</v>
      </c>
      <c r="F57" s="49">
        <v>31298.16</v>
      </c>
      <c r="G57" s="14">
        <v>0</v>
      </c>
      <c r="H57" s="14">
        <f t="shared" si="0"/>
        <v>31298.16</v>
      </c>
      <c r="Z57" s="128"/>
      <c r="AA57" s="53">
        <v>43884</v>
      </c>
      <c r="AB57" s="13" t="s">
        <v>8</v>
      </c>
    </row>
    <row r="58" spans="1:28" x14ac:dyDescent="0.2">
      <c r="A58" s="124" t="s">
        <v>58</v>
      </c>
      <c r="B58" s="53">
        <v>44249</v>
      </c>
      <c r="C58" s="52" t="s">
        <v>3</v>
      </c>
      <c r="D58" s="13">
        <v>72</v>
      </c>
      <c r="E58" s="13">
        <v>235</v>
      </c>
      <c r="F58" s="47">
        <v>31312.639999999999</v>
      </c>
      <c r="G58" s="14">
        <v>0</v>
      </c>
      <c r="H58" s="14">
        <f t="shared" si="0"/>
        <v>31312.639999999999</v>
      </c>
      <c r="Z58" s="126" t="s">
        <v>59</v>
      </c>
      <c r="AA58" s="53">
        <v>43885</v>
      </c>
      <c r="AB58" s="13" t="s">
        <v>3</v>
      </c>
    </row>
    <row r="59" spans="1:28" x14ac:dyDescent="0.2">
      <c r="A59" s="125"/>
      <c r="B59" s="53">
        <v>44250</v>
      </c>
      <c r="C59" s="52" t="s">
        <v>9</v>
      </c>
      <c r="D59" s="13">
        <v>73</v>
      </c>
      <c r="E59" s="13">
        <v>236</v>
      </c>
      <c r="F59" s="49">
        <v>31327.119999999999</v>
      </c>
      <c r="G59" s="14">
        <v>0</v>
      </c>
      <c r="H59" s="14">
        <f t="shared" si="0"/>
        <v>31327.119999999999</v>
      </c>
      <c r="Z59" s="127"/>
      <c r="AA59" s="53">
        <v>43886</v>
      </c>
      <c r="AB59" s="13" t="s">
        <v>9</v>
      </c>
    </row>
    <row r="60" spans="1:28" x14ac:dyDescent="0.2">
      <c r="A60" s="125"/>
      <c r="B60" s="53">
        <v>44251</v>
      </c>
      <c r="C60" s="52" t="s">
        <v>4</v>
      </c>
      <c r="D60" s="13">
        <v>74</v>
      </c>
      <c r="E60" s="13">
        <v>237</v>
      </c>
      <c r="F60" s="47">
        <v>31341.599999999999</v>
      </c>
      <c r="G60" s="14">
        <v>0</v>
      </c>
      <c r="H60" s="14">
        <f t="shared" si="0"/>
        <v>31341.599999999999</v>
      </c>
      <c r="Z60" s="127"/>
      <c r="AA60" s="53">
        <v>43887</v>
      </c>
      <c r="AB60" s="13" t="s">
        <v>4</v>
      </c>
    </row>
    <row r="61" spans="1:28" x14ac:dyDescent="0.2">
      <c r="A61" s="125"/>
      <c r="B61" s="53">
        <v>44252</v>
      </c>
      <c r="C61" s="52" t="s">
        <v>5</v>
      </c>
      <c r="D61" s="13">
        <v>75</v>
      </c>
      <c r="E61" s="13">
        <v>238</v>
      </c>
      <c r="F61" s="49">
        <v>31356.080000000002</v>
      </c>
      <c r="G61" s="14">
        <v>0</v>
      </c>
      <c r="H61" s="14">
        <f t="shared" si="0"/>
        <v>31356.080000000002</v>
      </c>
      <c r="Z61" s="127"/>
      <c r="AA61" s="53">
        <v>43888</v>
      </c>
      <c r="AB61" s="13" t="s">
        <v>5</v>
      </c>
    </row>
    <row r="62" spans="1:28" x14ac:dyDescent="0.2">
      <c r="A62" s="125"/>
      <c r="B62" s="53">
        <v>44253</v>
      </c>
      <c r="C62" s="52" t="s">
        <v>6</v>
      </c>
      <c r="D62" s="13">
        <v>76</v>
      </c>
      <c r="E62" s="13">
        <v>239</v>
      </c>
      <c r="F62" s="47">
        <v>31370.560000000001</v>
      </c>
      <c r="G62" s="14">
        <v>0</v>
      </c>
      <c r="H62" s="14">
        <f t="shared" si="0"/>
        <v>31370.560000000001</v>
      </c>
      <c r="Z62" s="127"/>
      <c r="AA62" s="53">
        <v>43889</v>
      </c>
      <c r="AB62" s="13" t="s">
        <v>6</v>
      </c>
    </row>
    <row r="63" spans="1:28" x14ac:dyDescent="0.2">
      <c r="A63" s="125"/>
      <c r="B63" s="53">
        <v>44254</v>
      </c>
      <c r="C63" s="52" t="s">
        <v>7</v>
      </c>
      <c r="D63" s="13">
        <v>77</v>
      </c>
      <c r="E63" s="13">
        <v>240</v>
      </c>
      <c r="F63" s="49">
        <v>31385.040000000001</v>
      </c>
      <c r="G63" s="14">
        <v>0</v>
      </c>
      <c r="H63" s="14">
        <f t="shared" si="0"/>
        <v>31385.040000000001</v>
      </c>
      <c r="Z63" s="127"/>
      <c r="AA63" s="53">
        <v>43890</v>
      </c>
      <c r="AB63" s="13" t="s">
        <v>7</v>
      </c>
    </row>
    <row r="64" spans="1:28" x14ac:dyDescent="0.2">
      <c r="A64" s="125"/>
      <c r="B64" s="53">
        <v>44255</v>
      </c>
      <c r="C64" s="52" t="s">
        <v>8</v>
      </c>
      <c r="D64" s="13">
        <v>78</v>
      </c>
      <c r="E64" s="13">
        <v>241</v>
      </c>
      <c r="F64" s="47">
        <v>31399.52</v>
      </c>
      <c r="G64" s="14">
        <v>0</v>
      </c>
      <c r="H64" s="14">
        <f t="shared" si="0"/>
        <v>31399.52</v>
      </c>
      <c r="Z64" s="128"/>
      <c r="AA64" s="53">
        <v>43891</v>
      </c>
      <c r="AB64" s="13" t="s">
        <v>8</v>
      </c>
    </row>
    <row r="65" spans="1:28" x14ac:dyDescent="0.2">
      <c r="A65" s="124" t="s">
        <v>59</v>
      </c>
      <c r="B65" s="53">
        <v>44256</v>
      </c>
      <c r="C65" s="52" t="s">
        <v>3</v>
      </c>
      <c r="D65" s="13">
        <v>79</v>
      </c>
      <c r="E65" s="13">
        <v>242</v>
      </c>
      <c r="F65" s="49">
        <v>31414</v>
      </c>
      <c r="G65" s="14">
        <v>0</v>
      </c>
      <c r="H65" s="14">
        <f t="shared" si="0"/>
        <v>31414</v>
      </c>
      <c r="Z65" s="126" t="s">
        <v>60</v>
      </c>
      <c r="AA65" s="53">
        <v>43892</v>
      </c>
      <c r="AB65" s="13" t="s">
        <v>3</v>
      </c>
    </row>
    <row r="66" spans="1:28" x14ac:dyDescent="0.2">
      <c r="A66" s="125"/>
      <c r="B66" s="53">
        <v>44257</v>
      </c>
      <c r="C66" s="52" t="s">
        <v>9</v>
      </c>
      <c r="D66" s="13">
        <v>80</v>
      </c>
      <c r="E66" s="13">
        <v>243</v>
      </c>
      <c r="F66" s="47">
        <v>31428.48</v>
      </c>
      <c r="G66" s="14">
        <v>0</v>
      </c>
      <c r="H66" s="14">
        <f t="shared" si="0"/>
        <v>31428.48</v>
      </c>
      <c r="Z66" s="127"/>
      <c r="AA66" s="53">
        <v>43893</v>
      </c>
      <c r="AB66" s="13" t="s">
        <v>9</v>
      </c>
    </row>
    <row r="67" spans="1:28" x14ac:dyDescent="0.2">
      <c r="A67" s="125"/>
      <c r="B67" s="53">
        <v>44258</v>
      </c>
      <c r="C67" s="52" t="s">
        <v>4</v>
      </c>
      <c r="D67" s="13">
        <v>81</v>
      </c>
      <c r="E67" s="13">
        <v>244</v>
      </c>
      <c r="F67" s="49">
        <v>31442.959999999999</v>
      </c>
      <c r="G67" s="14">
        <v>0</v>
      </c>
      <c r="H67" s="14">
        <f t="shared" si="0"/>
        <v>31442.959999999999</v>
      </c>
      <c r="Z67" s="127"/>
      <c r="AA67" s="53">
        <v>43894</v>
      </c>
      <c r="AB67" s="13" t="s">
        <v>4</v>
      </c>
    </row>
    <row r="68" spans="1:28" x14ac:dyDescent="0.2">
      <c r="A68" s="125"/>
      <c r="B68" s="53">
        <v>44259</v>
      </c>
      <c r="C68" s="52" t="s">
        <v>5</v>
      </c>
      <c r="D68" s="13">
        <v>82</v>
      </c>
      <c r="E68" s="13">
        <v>245</v>
      </c>
      <c r="F68" s="47">
        <v>31457.439999999999</v>
      </c>
      <c r="G68" s="14">
        <v>0</v>
      </c>
      <c r="H68" s="14">
        <f t="shared" si="0"/>
        <v>31457.439999999999</v>
      </c>
      <c r="Z68" s="127"/>
      <c r="AA68" s="53">
        <v>43895</v>
      </c>
      <c r="AB68" s="13" t="s">
        <v>5</v>
      </c>
    </row>
    <row r="69" spans="1:28" x14ac:dyDescent="0.2">
      <c r="A69" s="125"/>
      <c r="B69" s="53">
        <v>44260</v>
      </c>
      <c r="C69" s="52" t="s">
        <v>6</v>
      </c>
      <c r="D69" s="13">
        <v>83</v>
      </c>
      <c r="E69" s="13">
        <v>246</v>
      </c>
      <c r="F69" s="49">
        <v>31471.919999999998</v>
      </c>
      <c r="G69" s="14">
        <v>0</v>
      </c>
      <c r="H69" s="14">
        <f t="shared" si="0"/>
        <v>31471.919999999998</v>
      </c>
      <c r="Z69" s="127"/>
      <c r="AA69" s="53">
        <v>43896</v>
      </c>
      <c r="AB69" s="13" t="s">
        <v>6</v>
      </c>
    </row>
    <row r="70" spans="1:28" x14ac:dyDescent="0.2">
      <c r="A70" s="125"/>
      <c r="B70" s="53">
        <v>44261</v>
      </c>
      <c r="C70" s="52" t="s">
        <v>7</v>
      </c>
      <c r="D70" s="13">
        <v>84</v>
      </c>
      <c r="E70" s="13">
        <v>247</v>
      </c>
      <c r="F70" s="47">
        <v>31486.400000000001</v>
      </c>
      <c r="G70" s="14">
        <v>0</v>
      </c>
      <c r="H70" s="14">
        <f t="shared" ref="H70:H133" si="1">F70-G70</f>
        <v>31486.400000000001</v>
      </c>
      <c r="Z70" s="127"/>
      <c r="AA70" s="53">
        <v>43897</v>
      </c>
      <c r="AB70" s="13" t="s">
        <v>7</v>
      </c>
    </row>
    <row r="71" spans="1:28" x14ac:dyDescent="0.2">
      <c r="A71" s="125"/>
      <c r="B71" s="53">
        <v>44262</v>
      </c>
      <c r="C71" s="52" t="s">
        <v>8</v>
      </c>
      <c r="D71" s="13">
        <v>85</v>
      </c>
      <c r="E71" s="13">
        <v>248</v>
      </c>
      <c r="F71" s="49">
        <v>31500.880000000001</v>
      </c>
      <c r="G71" s="14">
        <v>0</v>
      </c>
      <c r="H71" s="14">
        <f t="shared" si="1"/>
        <v>31500.880000000001</v>
      </c>
      <c r="Z71" s="128"/>
      <c r="AA71" s="53">
        <v>43898</v>
      </c>
      <c r="AB71" s="13" t="s">
        <v>8</v>
      </c>
    </row>
    <row r="72" spans="1:28" x14ac:dyDescent="0.2">
      <c r="A72" s="124" t="s">
        <v>60</v>
      </c>
      <c r="B72" s="53">
        <v>44263</v>
      </c>
      <c r="C72" s="52" t="s">
        <v>3</v>
      </c>
      <c r="D72" s="13">
        <v>86</v>
      </c>
      <c r="E72" s="13">
        <v>249</v>
      </c>
      <c r="F72" s="47">
        <v>31515.360000000001</v>
      </c>
      <c r="G72" s="14">
        <v>0</v>
      </c>
      <c r="H72" s="14">
        <f t="shared" si="1"/>
        <v>31515.360000000001</v>
      </c>
      <c r="Z72" s="126" t="s">
        <v>61</v>
      </c>
      <c r="AA72" s="53">
        <v>43899</v>
      </c>
      <c r="AB72" s="13" t="s">
        <v>3</v>
      </c>
    </row>
    <row r="73" spans="1:28" x14ac:dyDescent="0.2">
      <c r="A73" s="125"/>
      <c r="B73" s="53">
        <v>44264</v>
      </c>
      <c r="C73" s="52" t="s">
        <v>9</v>
      </c>
      <c r="D73" s="13">
        <v>87</v>
      </c>
      <c r="E73" s="13">
        <v>250</v>
      </c>
      <c r="F73" s="49">
        <v>31529.84</v>
      </c>
      <c r="G73" s="14">
        <v>0</v>
      </c>
      <c r="H73" s="14">
        <f t="shared" si="1"/>
        <v>31529.84</v>
      </c>
      <c r="Z73" s="127"/>
      <c r="AA73" s="53">
        <v>43900</v>
      </c>
      <c r="AB73" s="13" t="s">
        <v>9</v>
      </c>
    </row>
    <row r="74" spans="1:28" x14ac:dyDescent="0.2">
      <c r="A74" s="125"/>
      <c r="B74" s="53">
        <v>44265</v>
      </c>
      <c r="C74" s="52" t="s">
        <v>4</v>
      </c>
      <c r="D74" s="13">
        <v>88</v>
      </c>
      <c r="E74" s="13">
        <v>251</v>
      </c>
      <c r="F74" s="47">
        <v>31544.32</v>
      </c>
      <c r="G74" s="14">
        <v>0</v>
      </c>
      <c r="H74" s="14">
        <f t="shared" si="1"/>
        <v>31544.32</v>
      </c>
      <c r="Z74" s="127"/>
      <c r="AA74" s="53">
        <v>43901</v>
      </c>
      <c r="AB74" s="13" t="s">
        <v>4</v>
      </c>
    </row>
    <row r="75" spans="1:28" x14ac:dyDescent="0.2">
      <c r="A75" s="125"/>
      <c r="B75" s="53">
        <v>44266</v>
      </c>
      <c r="C75" s="52" t="s">
        <v>5</v>
      </c>
      <c r="D75" s="13">
        <v>89</v>
      </c>
      <c r="E75" s="13">
        <v>252</v>
      </c>
      <c r="F75" s="49">
        <v>31558.799999999999</v>
      </c>
      <c r="G75" s="14">
        <v>0</v>
      </c>
      <c r="H75" s="14">
        <f t="shared" si="1"/>
        <v>31558.799999999999</v>
      </c>
      <c r="Z75" s="127"/>
      <c r="AA75" s="53">
        <v>43902</v>
      </c>
      <c r="AB75" s="13" t="s">
        <v>5</v>
      </c>
    </row>
    <row r="76" spans="1:28" x14ac:dyDescent="0.2">
      <c r="A76" s="125"/>
      <c r="B76" s="53">
        <v>44267</v>
      </c>
      <c r="C76" s="52" t="s">
        <v>6</v>
      </c>
      <c r="D76" s="13">
        <v>90</v>
      </c>
      <c r="E76" s="13">
        <v>253</v>
      </c>
      <c r="F76" s="47">
        <v>31573.279999999999</v>
      </c>
      <c r="G76" s="14">
        <v>0</v>
      </c>
      <c r="H76" s="14">
        <f t="shared" si="1"/>
        <v>31573.279999999999</v>
      </c>
      <c r="Z76" s="127"/>
      <c r="AA76" s="53">
        <v>43903</v>
      </c>
      <c r="AB76" s="13" t="s">
        <v>6</v>
      </c>
    </row>
    <row r="77" spans="1:28" x14ac:dyDescent="0.2">
      <c r="A77" s="125"/>
      <c r="B77" s="53">
        <v>44268</v>
      </c>
      <c r="C77" s="52" t="s">
        <v>7</v>
      </c>
      <c r="D77" s="13">
        <v>91</v>
      </c>
      <c r="E77" s="13">
        <v>254</v>
      </c>
      <c r="F77" s="49">
        <v>31587.759999999998</v>
      </c>
      <c r="G77" s="14">
        <v>0</v>
      </c>
      <c r="H77" s="14">
        <f t="shared" si="1"/>
        <v>31587.759999999998</v>
      </c>
      <c r="Z77" s="127"/>
      <c r="AA77" s="53">
        <v>43904</v>
      </c>
      <c r="AB77" s="13" t="s">
        <v>7</v>
      </c>
    </row>
    <row r="78" spans="1:28" x14ac:dyDescent="0.2">
      <c r="A78" s="125"/>
      <c r="B78" s="53">
        <v>44269</v>
      </c>
      <c r="C78" s="52" t="s">
        <v>8</v>
      </c>
      <c r="D78" s="13">
        <v>92</v>
      </c>
      <c r="E78" s="13">
        <v>255</v>
      </c>
      <c r="F78" s="47">
        <v>31602.240000000002</v>
      </c>
      <c r="G78" s="14">
        <v>0</v>
      </c>
      <c r="H78" s="14">
        <f t="shared" si="1"/>
        <v>31602.240000000002</v>
      </c>
      <c r="Z78" s="128"/>
      <c r="AA78" s="53">
        <v>43905</v>
      </c>
      <c r="AB78" s="13" t="s">
        <v>8</v>
      </c>
    </row>
    <row r="79" spans="1:28" x14ac:dyDescent="0.2">
      <c r="A79" s="124" t="s">
        <v>61</v>
      </c>
      <c r="B79" s="53">
        <v>44270</v>
      </c>
      <c r="C79" s="52" t="s">
        <v>3</v>
      </c>
      <c r="D79" s="13">
        <v>93</v>
      </c>
      <c r="E79" s="13">
        <v>256</v>
      </c>
      <c r="F79" s="49">
        <v>31616.720000000001</v>
      </c>
      <c r="G79" s="14">
        <v>0</v>
      </c>
      <c r="H79" s="14">
        <f t="shared" si="1"/>
        <v>31616.720000000001</v>
      </c>
      <c r="Z79" s="126" t="s">
        <v>62</v>
      </c>
      <c r="AA79" s="53">
        <v>43906</v>
      </c>
      <c r="AB79" s="13" t="s">
        <v>3</v>
      </c>
    </row>
    <row r="80" spans="1:28" x14ac:dyDescent="0.2">
      <c r="A80" s="125"/>
      <c r="B80" s="53">
        <v>44271</v>
      </c>
      <c r="C80" s="52" t="s">
        <v>9</v>
      </c>
      <c r="D80" s="13">
        <v>94</v>
      </c>
      <c r="E80" s="13">
        <v>257</v>
      </c>
      <c r="F80" s="47">
        <v>31631.200000000001</v>
      </c>
      <c r="G80" s="14">
        <v>0</v>
      </c>
      <c r="H80" s="14">
        <f t="shared" si="1"/>
        <v>31631.200000000001</v>
      </c>
      <c r="Z80" s="127"/>
      <c r="AA80" s="53">
        <v>43907</v>
      </c>
      <c r="AB80" s="13" t="s">
        <v>9</v>
      </c>
    </row>
    <row r="81" spans="1:28" x14ac:dyDescent="0.2">
      <c r="A81" s="125"/>
      <c r="B81" s="53">
        <v>44272</v>
      </c>
      <c r="C81" s="52" t="s">
        <v>4</v>
      </c>
      <c r="D81" s="13">
        <v>95</v>
      </c>
      <c r="E81" s="13">
        <v>258</v>
      </c>
      <c r="F81" s="49">
        <v>31645.68</v>
      </c>
      <c r="G81" s="14">
        <v>0</v>
      </c>
      <c r="H81" s="14">
        <f t="shared" si="1"/>
        <v>31645.68</v>
      </c>
      <c r="Z81" s="127"/>
      <c r="AA81" s="53">
        <v>43908</v>
      </c>
      <c r="AB81" s="13" t="s">
        <v>4</v>
      </c>
    </row>
    <row r="82" spans="1:28" x14ac:dyDescent="0.2">
      <c r="A82" s="125"/>
      <c r="B82" s="53">
        <v>44273</v>
      </c>
      <c r="C82" s="52" t="s">
        <v>5</v>
      </c>
      <c r="D82" s="13">
        <v>96</v>
      </c>
      <c r="E82" s="13">
        <v>259</v>
      </c>
      <c r="F82" s="47">
        <v>31660.16</v>
      </c>
      <c r="G82" s="14">
        <v>0</v>
      </c>
      <c r="H82" s="14">
        <f t="shared" si="1"/>
        <v>31660.16</v>
      </c>
      <c r="Z82" s="127"/>
      <c r="AA82" s="53">
        <v>43909</v>
      </c>
      <c r="AB82" s="13" t="s">
        <v>5</v>
      </c>
    </row>
    <row r="83" spans="1:28" x14ac:dyDescent="0.2">
      <c r="A83" s="125"/>
      <c r="B83" s="53">
        <v>44274</v>
      </c>
      <c r="C83" s="52" t="s">
        <v>6</v>
      </c>
      <c r="D83" s="13">
        <v>97</v>
      </c>
      <c r="E83" s="13">
        <v>260</v>
      </c>
      <c r="F83" s="49">
        <v>31674.639999999999</v>
      </c>
      <c r="G83" s="14">
        <v>0</v>
      </c>
      <c r="H83" s="14">
        <f t="shared" si="1"/>
        <v>31674.639999999999</v>
      </c>
      <c r="Z83" s="127"/>
      <c r="AA83" s="53">
        <v>43910</v>
      </c>
      <c r="AB83" s="13" t="s">
        <v>6</v>
      </c>
    </row>
    <row r="84" spans="1:28" x14ac:dyDescent="0.2">
      <c r="A84" s="125"/>
      <c r="B84" s="53">
        <v>44275</v>
      </c>
      <c r="C84" s="52" t="s">
        <v>7</v>
      </c>
      <c r="D84" s="13">
        <v>98</v>
      </c>
      <c r="E84" s="13">
        <v>261</v>
      </c>
      <c r="F84" s="47">
        <v>31689.119999999999</v>
      </c>
      <c r="G84" s="14">
        <v>0</v>
      </c>
      <c r="H84" s="14">
        <f t="shared" si="1"/>
        <v>31689.119999999999</v>
      </c>
      <c r="Z84" s="127"/>
      <c r="AA84" s="53">
        <v>43911</v>
      </c>
      <c r="AB84" s="13" t="s">
        <v>7</v>
      </c>
    </row>
    <row r="85" spans="1:28" x14ac:dyDescent="0.2">
      <c r="A85" s="125"/>
      <c r="B85" s="53">
        <v>44276</v>
      </c>
      <c r="C85" s="52" t="s">
        <v>8</v>
      </c>
      <c r="D85" s="13">
        <v>99</v>
      </c>
      <c r="E85" s="13">
        <v>262</v>
      </c>
      <c r="F85" s="49">
        <v>31703.599999999999</v>
      </c>
      <c r="G85" s="14">
        <v>0</v>
      </c>
      <c r="H85" s="14">
        <f t="shared" si="1"/>
        <v>31703.599999999999</v>
      </c>
      <c r="Z85" s="128"/>
      <c r="AA85" s="53">
        <v>43912</v>
      </c>
      <c r="AB85" s="13" t="s">
        <v>8</v>
      </c>
    </row>
    <row r="86" spans="1:28" x14ac:dyDescent="0.2">
      <c r="A86" s="124" t="s">
        <v>62</v>
      </c>
      <c r="B86" s="53">
        <v>44277</v>
      </c>
      <c r="C86" s="52" t="s">
        <v>3</v>
      </c>
      <c r="D86" s="13">
        <v>100</v>
      </c>
      <c r="E86" s="13">
        <v>263</v>
      </c>
      <c r="F86" s="47">
        <v>31718.080000000002</v>
      </c>
      <c r="G86" s="14">
        <v>0</v>
      </c>
      <c r="H86" s="14">
        <f t="shared" si="1"/>
        <v>31718.080000000002</v>
      </c>
      <c r="Z86" s="126" t="s">
        <v>63</v>
      </c>
      <c r="AA86" s="53">
        <v>43913</v>
      </c>
      <c r="AB86" s="13" t="s">
        <v>3</v>
      </c>
    </row>
    <row r="87" spans="1:28" x14ac:dyDescent="0.2">
      <c r="A87" s="125"/>
      <c r="B87" s="53">
        <v>44278</v>
      </c>
      <c r="C87" s="52" t="s">
        <v>9</v>
      </c>
      <c r="D87" s="13">
        <v>101</v>
      </c>
      <c r="E87" s="13">
        <v>264</v>
      </c>
      <c r="F87" s="49">
        <v>31732.560000000001</v>
      </c>
      <c r="G87" s="14">
        <v>0</v>
      </c>
      <c r="H87" s="14">
        <f t="shared" si="1"/>
        <v>31732.560000000001</v>
      </c>
      <c r="Z87" s="127"/>
      <c r="AA87" s="53">
        <v>43914</v>
      </c>
      <c r="AB87" s="13" t="s">
        <v>9</v>
      </c>
    </row>
    <row r="88" spans="1:28" x14ac:dyDescent="0.2">
      <c r="A88" s="125"/>
      <c r="B88" s="53">
        <v>44279</v>
      </c>
      <c r="C88" s="52" t="s">
        <v>4</v>
      </c>
      <c r="D88" s="13">
        <v>102</v>
      </c>
      <c r="E88" s="13">
        <v>265</v>
      </c>
      <c r="F88" s="47">
        <v>31747.040000000001</v>
      </c>
      <c r="G88" s="14">
        <v>0</v>
      </c>
      <c r="H88" s="14">
        <f t="shared" si="1"/>
        <v>31747.040000000001</v>
      </c>
      <c r="Z88" s="127"/>
      <c r="AA88" s="53">
        <v>43915</v>
      </c>
      <c r="AB88" s="13" t="s">
        <v>4</v>
      </c>
    </row>
    <row r="89" spans="1:28" x14ac:dyDescent="0.2">
      <c r="A89" s="125"/>
      <c r="B89" s="53">
        <v>44280</v>
      </c>
      <c r="C89" s="52" t="s">
        <v>5</v>
      </c>
      <c r="D89" s="13">
        <v>103</v>
      </c>
      <c r="E89" s="13">
        <v>266</v>
      </c>
      <c r="F89" s="49">
        <v>31761.52</v>
      </c>
      <c r="G89" s="14">
        <v>0</v>
      </c>
      <c r="H89" s="14">
        <f t="shared" si="1"/>
        <v>31761.52</v>
      </c>
      <c r="Z89" s="127"/>
      <c r="AA89" s="53">
        <v>43916</v>
      </c>
      <c r="AB89" s="13" t="s">
        <v>5</v>
      </c>
    </row>
    <row r="90" spans="1:28" x14ac:dyDescent="0.2">
      <c r="A90" s="125"/>
      <c r="B90" s="53">
        <v>44281</v>
      </c>
      <c r="C90" s="52" t="s">
        <v>6</v>
      </c>
      <c r="D90" s="13">
        <v>104</v>
      </c>
      <c r="E90" s="13">
        <v>267</v>
      </c>
      <c r="F90" s="47">
        <v>31776</v>
      </c>
      <c r="G90" s="14">
        <v>0</v>
      </c>
      <c r="H90" s="14">
        <f t="shared" si="1"/>
        <v>31776</v>
      </c>
      <c r="Z90" s="127"/>
      <c r="AA90" s="53">
        <v>43917</v>
      </c>
      <c r="AB90" s="13" t="s">
        <v>6</v>
      </c>
    </row>
    <row r="91" spans="1:28" x14ac:dyDescent="0.2">
      <c r="A91" s="125"/>
      <c r="B91" s="53">
        <v>44282</v>
      </c>
      <c r="C91" s="52" t="s">
        <v>7</v>
      </c>
      <c r="D91" s="13">
        <v>105</v>
      </c>
      <c r="E91" s="13">
        <v>268</v>
      </c>
      <c r="F91" s="49">
        <v>31790.48</v>
      </c>
      <c r="G91" s="14">
        <v>0</v>
      </c>
      <c r="H91" s="14">
        <f t="shared" si="1"/>
        <v>31790.48</v>
      </c>
      <c r="Z91" s="127"/>
      <c r="AA91" s="53">
        <v>43918</v>
      </c>
      <c r="AB91" s="13" t="s">
        <v>7</v>
      </c>
    </row>
    <row r="92" spans="1:28" x14ac:dyDescent="0.2">
      <c r="A92" s="125"/>
      <c r="B92" s="53">
        <v>44283</v>
      </c>
      <c r="C92" s="52" t="s">
        <v>8</v>
      </c>
      <c r="D92" s="13">
        <v>106</v>
      </c>
      <c r="E92" s="13">
        <v>269</v>
      </c>
      <c r="F92" s="47">
        <v>31804.959999999999</v>
      </c>
      <c r="G92" s="14">
        <v>0</v>
      </c>
      <c r="H92" s="14">
        <f t="shared" si="1"/>
        <v>31804.959999999999</v>
      </c>
      <c r="Z92" s="128"/>
      <c r="AA92" s="53">
        <v>43919</v>
      </c>
      <c r="AB92" s="13" t="s">
        <v>8</v>
      </c>
    </row>
    <row r="93" spans="1:28" x14ac:dyDescent="0.2">
      <c r="A93" s="124" t="s">
        <v>63</v>
      </c>
      <c r="B93" s="53">
        <v>44284</v>
      </c>
      <c r="C93" s="52" t="s">
        <v>3</v>
      </c>
      <c r="D93" s="13">
        <v>107</v>
      </c>
      <c r="E93" s="13">
        <v>270</v>
      </c>
      <c r="F93" s="49">
        <v>31819.439999999999</v>
      </c>
      <c r="G93" s="14">
        <v>0</v>
      </c>
      <c r="H93" s="14">
        <f t="shared" si="1"/>
        <v>31819.439999999999</v>
      </c>
      <c r="Z93" s="126" t="s">
        <v>64</v>
      </c>
      <c r="AA93" s="53">
        <v>43920</v>
      </c>
      <c r="AB93" s="13" t="s">
        <v>3</v>
      </c>
    </row>
    <row r="94" spans="1:28" x14ac:dyDescent="0.2">
      <c r="A94" s="125"/>
      <c r="B94" s="53">
        <v>44285</v>
      </c>
      <c r="C94" s="52" t="s">
        <v>9</v>
      </c>
      <c r="D94" s="13">
        <v>108</v>
      </c>
      <c r="E94" s="13">
        <v>271</v>
      </c>
      <c r="F94" s="47">
        <v>31833.919999999998</v>
      </c>
      <c r="G94" s="14">
        <v>0</v>
      </c>
      <c r="H94" s="14">
        <f t="shared" si="1"/>
        <v>31833.919999999998</v>
      </c>
      <c r="Z94" s="127"/>
      <c r="AA94" s="53">
        <v>43921</v>
      </c>
      <c r="AB94" s="13" t="s">
        <v>9</v>
      </c>
    </row>
    <row r="95" spans="1:28" x14ac:dyDescent="0.2">
      <c r="A95" s="125"/>
      <c r="B95" s="53">
        <v>44286</v>
      </c>
      <c r="C95" s="52" t="s">
        <v>4</v>
      </c>
      <c r="D95" s="13">
        <v>109</v>
      </c>
      <c r="E95" s="13">
        <v>272</v>
      </c>
      <c r="F95" s="49">
        <v>31848.400000000001</v>
      </c>
      <c r="G95" s="14">
        <v>0</v>
      </c>
      <c r="H95" s="14">
        <f t="shared" si="1"/>
        <v>31848.400000000001</v>
      </c>
      <c r="Z95" s="127"/>
      <c r="AA95" s="53">
        <v>43922</v>
      </c>
      <c r="AB95" s="13" t="s">
        <v>4</v>
      </c>
    </row>
    <row r="96" spans="1:28" x14ac:dyDescent="0.2">
      <c r="A96" s="125"/>
      <c r="B96" s="53">
        <v>44287</v>
      </c>
      <c r="C96" s="52" t="s">
        <v>5</v>
      </c>
      <c r="D96" s="13">
        <v>110</v>
      </c>
      <c r="E96" s="13">
        <v>273</v>
      </c>
      <c r="F96" s="47">
        <v>31862.880000000001</v>
      </c>
      <c r="G96" s="14">
        <v>0</v>
      </c>
      <c r="H96" s="14">
        <f t="shared" si="1"/>
        <v>31862.880000000001</v>
      </c>
      <c r="Z96" s="127"/>
      <c r="AA96" s="53">
        <v>43923</v>
      </c>
      <c r="AB96" s="13" t="s">
        <v>5</v>
      </c>
    </row>
    <row r="97" spans="1:28" x14ac:dyDescent="0.2">
      <c r="A97" s="125"/>
      <c r="B97" s="53">
        <v>44288</v>
      </c>
      <c r="C97" s="52" t="s">
        <v>6</v>
      </c>
      <c r="D97" s="13">
        <v>111</v>
      </c>
      <c r="E97" s="13">
        <v>274</v>
      </c>
      <c r="F97" s="49">
        <v>31877.360000000001</v>
      </c>
      <c r="G97" s="14">
        <v>0</v>
      </c>
      <c r="H97" s="14">
        <f t="shared" si="1"/>
        <v>31877.360000000001</v>
      </c>
      <c r="Z97" s="127"/>
      <c r="AA97" s="53">
        <v>43924</v>
      </c>
      <c r="AB97" s="13" t="s">
        <v>6</v>
      </c>
    </row>
    <row r="98" spans="1:28" x14ac:dyDescent="0.2">
      <c r="A98" s="125"/>
      <c r="B98" s="53">
        <v>44289</v>
      </c>
      <c r="C98" s="52" t="s">
        <v>7</v>
      </c>
      <c r="D98" s="13">
        <v>112</v>
      </c>
      <c r="E98" s="13">
        <v>275</v>
      </c>
      <c r="F98" s="47">
        <v>31891.84</v>
      </c>
      <c r="G98" s="14">
        <v>0</v>
      </c>
      <c r="H98" s="14">
        <f t="shared" si="1"/>
        <v>31891.84</v>
      </c>
      <c r="Z98" s="127"/>
      <c r="AA98" s="53">
        <v>43925</v>
      </c>
      <c r="AB98" s="13" t="s">
        <v>7</v>
      </c>
    </row>
    <row r="99" spans="1:28" x14ac:dyDescent="0.2">
      <c r="A99" s="125"/>
      <c r="B99" s="53">
        <v>44290</v>
      </c>
      <c r="C99" s="52" t="s">
        <v>8</v>
      </c>
      <c r="D99" s="13">
        <v>113</v>
      </c>
      <c r="E99" s="13">
        <v>276</v>
      </c>
      <c r="F99" s="49">
        <v>31906.32</v>
      </c>
      <c r="G99" s="14">
        <v>0</v>
      </c>
      <c r="H99" s="14">
        <f t="shared" si="1"/>
        <v>31906.32</v>
      </c>
      <c r="Z99" s="128"/>
      <c r="AA99" s="53">
        <v>43926</v>
      </c>
      <c r="AB99" s="13" t="s">
        <v>8</v>
      </c>
    </row>
    <row r="100" spans="1:28" x14ac:dyDescent="0.2">
      <c r="A100" s="124" t="s">
        <v>64</v>
      </c>
      <c r="B100" s="53">
        <v>44291</v>
      </c>
      <c r="C100" s="52" t="s">
        <v>3</v>
      </c>
      <c r="D100" s="13">
        <v>114</v>
      </c>
      <c r="E100" s="13">
        <v>277</v>
      </c>
      <c r="F100" s="47">
        <v>31920.799999999999</v>
      </c>
      <c r="G100" s="14">
        <v>0</v>
      </c>
      <c r="H100" s="14">
        <f t="shared" si="1"/>
        <v>31920.799999999999</v>
      </c>
      <c r="Z100" s="126" t="s">
        <v>65</v>
      </c>
      <c r="AA100" s="53">
        <v>43927</v>
      </c>
      <c r="AB100" s="13" t="s">
        <v>3</v>
      </c>
    </row>
    <row r="101" spans="1:28" x14ac:dyDescent="0.2">
      <c r="A101" s="125"/>
      <c r="B101" s="53">
        <v>44292</v>
      </c>
      <c r="C101" s="52" t="s">
        <v>9</v>
      </c>
      <c r="D101" s="13">
        <v>115</v>
      </c>
      <c r="E101" s="13">
        <v>278</v>
      </c>
      <c r="F101" s="49">
        <v>31935.279999999999</v>
      </c>
      <c r="G101" s="14">
        <v>0</v>
      </c>
      <c r="H101" s="14">
        <f t="shared" si="1"/>
        <v>31935.279999999999</v>
      </c>
      <c r="Z101" s="127"/>
      <c r="AA101" s="53">
        <v>43928</v>
      </c>
      <c r="AB101" s="13" t="s">
        <v>9</v>
      </c>
    </row>
    <row r="102" spans="1:28" x14ac:dyDescent="0.2">
      <c r="A102" s="125"/>
      <c r="B102" s="53">
        <v>44293</v>
      </c>
      <c r="C102" s="52" t="s">
        <v>4</v>
      </c>
      <c r="D102" s="13">
        <v>116</v>
      </c>
      <c r="E102" s="13">
        <v>279</v>
      </c>
      <c r="F102" s="47">
        <v>31949.759999999998</v>
      </c>
      <c r="G102" s="14">
        <v>0</v>
      </c>
      <c r="H102" s="14">
        <f t="shared" si="1"/>
        <v>31949.759999999998</v>
      </c>
      <c r="Z102" s="127"/>
      <c r="AA102" s="53">
        <v>43929</v>
      </c>
      <c r="AB102" s="13" t="s">
        <v>4</v>
      </c>
    </row>
    <row r="103" spans="1:28" x14ac:dyDescent="0.2">
      <c r="A103" s="125"/>
      <c r="B103" s="53">
        <v>44294</v>
      </c>
      <c r="C103" s="52" t="s">
        <v>5</v>
      </c>
      <c r="D103" s="13">
        <v>117</v>
      </c>
      <c r="E103" s="13">
        <v>280</v>
      </c>
      <c r="F103" s="49">
        <v>31964.240000000002</v>
      </c>
      <c r="G103" s="14">
        <v>0</v>
      </c>
      <c r="H103" s="14">
        <f t="shared" si="1"/>
        <v>31964.240000000002</v>
      </c>
      <c r="Z103" s="127"/>
      <c r="AA103" s="53">
        <v>43930</v>
      </c>
      <c r="AB103" s="13" t="s">
        <v>5</v>
      </c>
    </row>
    <row r="104" spans="1:28" x14ac:dyDescent="0.2">
      <c r="A104" s="125"/>
      <c r="B104" s="53">
        <v>44295</v>
      </c>
      <c r="C104" s="52" t="s">
        <v>6</v>
      </c>
      <c r="D104" s="13">
        <v>118</v>
      </c>
      <c r="E104" s="13">
        <v>281</v>
      </c>
      <c r="F104" s="47">
        <v>31978.720000000001</v>
      </c>
      <c r="G104" s="14">
        <v>0</v>
      </c>
      <c r="H104" s="14">
        <f t="shared" si="1"/>
        <v>31978.720000000001</v>
      </c>
      <c r="Z104" s="127"/>
      <c r="AA104" s="53">
        <v>43931</v>
      </c>
      <c r="AB104" s="13" t="s">
        <v>6</v>
      </c>
    </row>
    <row r="105" spans="1:28" x14ac:dyDescent="0.2">
      <c r="A105" s="125"/>
      <c r="B105" s="53">
        <v>44296</v>
      </c>
      <c r="C105" s="52" t="s">
        <v>7</v>
      </c>
      <c r="D105" s="13">
        <v>119</v>
      </c>
      <c r="E105" s="13">
        <v>282</v>
      </c>
      <c r="F105" s="49">
        <v>31993.200000000001</v>
      </c>
      <c r="G105" s="14">
        <v>0</v>
      </c>
      <c r="H105" s="14">
        <f t="shared" si="1"/>
        <v>31993.200000000001</v>
      </c>
      <c r="Z105" s="127"/>
      <c r="AA105" s="53">
        <v>43932</v>
      </c>
      <c r="AB105" s="13" t="s">
        <v>7</v>
      </c>
    </row>
    <row r="106" spans="1:28" x14ac:dyDescent="0.2">
      <c r="A106" s="125"/>
      <c r="B106" s="53">
        <v>44297</v>
      </c>
      <c r="C106" s="52" t="s">
        <v>8</v>
      </c>
      <c r="D106" s="13">
        <v>120</v>
      </c>
      <c r="E106" s="13">
        <v>283</v>
      </c>
      <c r="F106" s="47">
        <v>32007.68</v>
      </c>
      <c r="G106" s="14">
        <v>0</v>
      </c>
      <c r="H106" s="14">
        <f t="shared" si="1"/>
        <v>32007.68</v>
      </c>
      <c r="Z106" s="128"/>
      <c r="AA106" s="53">
        <v>43933</v>
      </c>
      <c r="AB106" s="13" t="s">
        <v>8</v>
      </c>
    </row>
    <row r="107" spans="1:28" x14ac:dyDescent="0.2">
      <c r="A107" s="124" t="s">
        <v>65</v>
      </c>
      <c r="B107" s="53">
        <v>44298</v>
      </c>
      <c r="C107" s="52" t="s">
        <v>3</v>
      </c>
      <c r="D107" s="13">
        <v>121</v>
      </c>
      <c r="E107" s="13">
        <v>284</v>
      </c>
      <c r="F107" s="49">
        <v>32022.16</v>
      </c>
      <c r="G107" s="14">
        <v>0</v>
      </c>
      <c r="H107" s="14">
        <f t="shared" si="1"/>
        <v>32022.16</v>
      </c>
      <c r="Z107" s="126" t="s">
        <v>66</v>
      </c>
      <c r="AA107" s="53">
        <v>43934</v>
      </c>
      <c r="AB107" s="13" t="s">
        <v>3</v>
      </c>
    </row>
    <row r="108" spans="1:28" x14ac:dyDescent="0.2">
      <c r="A108" s="125"/>
      <c r="B108" s="53">
        <v>44299</v>
      </c>
      <c r="C108" s="52" t="s">
        <v>9</v>
      </c>
      <c r="D108" s="13">
        <v>122</v>
      </c>
      <c r="E108" s="13">
        <v>285</v>
      </c>
      <c r="F108" s="47">
        <v>32036.639999999999</v>
      </c>
      <c r="G108" s="14">
        <v>0</v>
      </c>
      <c r="H108" s="14">
        <f t="shared" si="1"/>
        <v>32036.639999999999</v>
      </c>
      <c r="Z108" s="127"/>
      <c r="AA108" s="53">
        <v>43935</v>
      </c>
      <c r="AB108" s="13" t="s">
        <v>9</v>
      </c>
    </row>
    <row r="109" spans="1:28" x14ac:dyDescent="0.2">
      <c r="A109" s="125"/>
      <c r="B109" s="53">
        <v>44300</v>
      </c>
      <c r="C109" s="52" t="s">
        <v>4</v>
      </c>
      <c r="D109" s="13">
        <v>123</v>
      </c>
      <c r="E109" s="13">
        <v>286</v>
      </c>
      <c r="F109" s="49">
        <v>32051.119999999999</v>
      </c>
      <c r="G109" s="14">
        <v>0</v>
      </c>
      <c r="H109" s="14">
        <f t="shared" si="1"/>
        <v>32051.119999999999</v>
      </c>
      <c r="Z109" s="127"/>
      <c r="AA109" s="53">
        <v>43936</v>
      </c>
      <c r="AB109" s="13" t="s">
        <v>4</v>
      </c>
    </row>
    <row r="110" spans="1:28" x14ac:dyDescent="0.2">
      <c r="A110" s="125"/>
      <c r="B110" s="53">
        <v>44301</v>
      </c>
      <c r="C110" s="52" t="s">
        <v>5</v>
      </c>
      <c r="D110" s="13">
        <v>124</v>
      </c>
      <c r="E110" s="13">
        <v>287</v>
      </c>
      <c r="F110" s="47">
        <v>32065.599999999999</v>
      </c>
      <c r="G110" s="14">
        <v>0</v>
      </c>
      <c r="H110" s="14">
        <f t="shared" si="1"/>
        <v>32065.599999999999</v>
      </c>
      <c r="Z110" s="127"/>
      <c r="AA110" s="53">
        <v>43937</v>
      </c>
      <c r="AB110" s="13" t="s">
        <v>5</v>
      </c>
    </row>
    <row r="111" spans="1:28" x14ac:dyDescent="0.2">
      <c r="A111" s="125"/>
      <c r="B111" s="53">
        <v>44302</v>
      </c>
      <c r="C111" s="52" t="s">
        <v>6</v>
      </c>
      <c r="D111" s="13">
        <v>125</v>
      </c>
      <c r="E111" s="13">
        <v>288</v>
      </c>
      <c r="F111" s="49">
        <v>32080.080000000002</v>
      </c>
      <c r="G111" s="14">
        <v>0</v>
      </c>
      <c r="H111" s="14">
        <f t="shared" si="1"/>
        <v>32080.080000000002</v>
      </c>
      <c r="Z111" s="127"/>
      <c r="AA111" s="53">
        <v>43938</v>
      </c>
      <c r="AB111" s="13" t="s">
        <v>6</v>
      </c>
    </row>
    <row r="112" spans="1:28" x14ac:dyDescent="0.2">
      <c r="A112" s="125"/>
      <c r="B112" s="53">
        <v>44303</v>
      </c>
      <c r="C112" s="52" t="s">
        <v>7</v>
      </c>
      <c r="D112" s="13">
        <v>126</v>
      </c>
      <c r="E112" s="13">
        <v>289</v>
      </c>
      <c r="F112" s="47">
        <v>32094.560000000001</v>
      </c>
      <c r="G112" s="14">
        <v>0</v>
      </c>
      <c r="H112" s="14">
        <f t="shared" si="1"/>
        <v>32094.560000000001</v>
      </c>
      <c r="Z112" s="127"/>
      <c r="AA112" s="53">
        <v>43939</v>
      </c>
      <c r="AB112" s="13" t="s">
        <v>7</v>
      </c>
    </row>
    <row r="113" spans="1:28" x14ac:dyDescent="0.2">
      <c r="A113" s="125"/>
      <c r="B113" s="53">
        <v>44304</v>
      </c>
      <c r="C113" s="52" t="s">
        <v>8</v>
      </c>
      <c r="D113" s="13">
        <v>127</v>
      </c>
      <c r="E113" s="13">
        <v>290</v>
      </c>
      <c r="F113" s="49">
        <v>32109.040000000001</v>
      </c>
      <c r="G113" s="14">
        <v>0</v>
      </c>
      <c r="H113" s="14">
        <f t="shared" si="1"/>
        <v>32109.040000000001</v>
      </c>
      <c r="Z113" s="128"/>
      <c r="AA113" s="53">
        <v>43940</v>
      </c>
      <c r="AB113" s="13" t="s">
        <v>8</v>
      </c>
    </row>
    <row r="114" spans="1:28" x14ac:dyDescent="0.2">
      <c r="A114" s="124" t="s">
        <v>66</v>
      </c>
      <c r="B114" s="53">
        <v>44305</v>
      </c>
      <c r="C114" s="52" t="s">
        <v>3</v>
      </c>
      <c r="D114" s="13">
        <v>128</v>
      </c>
      <c r="E114" s="13">
        <v>291</v>
      </c>
      <c r="F114" s="47">
        <v>32123.52</v>
      </c>
      <c r="G114" s="14">
        <v>0</v>
      </c>
      <c r="H114" s="14">
        <f t="shared" si="1"/>
        <v>32123.52</v>
      </c>
      <c r="Z114" s="126" t="s">
        <v>67</v>
      </c>
      <c r="AA114" s="53">
        <v>43941</v>
      </c>
      <c r="AB114" s="13" t="s">
        <v>3</v>
      </c>
    </row>
    <row r="115" spans="1:28" x14ac:dyDescent="0.2">
      <c r="A115" s="125"/>
      <c r="B115" s="53">
        <v>44306</v>
      </c>
      <c r="C115" s="52" t="s">
        <v>9</v>
      </c>
      <c r="D115" s="13">
        <v>129</v>
      </c>
      <c r="E115" s="13">
        <v>292</v>
      </c>
      <c r="F115" s="49">
        <v>32138</v>
      </c>
      <c r="G115" s="14">
        <v>0</v>
      </c>
      <c r="H115" s="14">
        <f t="shared" si="1"/>
        <v>32138</v>
      </c>
      <c r="Z115" s="127"/>
      <c r="AA115" s="53">
        <v>43942</v>
      </c>
      <c r="AB115" s="13" t="s">
        <v>9</v>
      </c>
    </row>
    <row r="116" spans="1:28" x14ac:dyDescent="0.2">
      <c r="A116" s="125"/>
      <c r="B116" s="53">
        <v>44307</v>
      </c>
      <c r="C116" s="52" t="s">
        <v>4</v>
      </c>
      <c r="D116" s="13">
        <v>130</v>
      </c>
      <c r="E116" s="13">
        <v>293</v>
      </c>
      <c r="F116" s="47">
        <v>32152.48</v>
      </c>
      <c r="G116" s="14">
        <v>0</v>
      </c>
      <c r="H116" s="14">
        <f t="shared" si="1"/>
        <v>32152.48</v>
      </c>
      <c r="Z116" s="127"/>
      <c r="AA116" s="53">
        <v>43943</v>
      </c>
      <c r="AB116" s="13" t="s">
        <v>4</v>
      </c>
    </row>
    <row r="117" spans="1:28" x14ac:dyDescent="0.2">
      <c r="A117" s="125"/>
      <c r="B117" s="53">
        <v>44308</v>
      </c>
      <c r="C117" s="52" t="s">
        <v>5</v>
      </c>
      <c r="D117" s="13">
        <v>131</v>
      </c>
      <c r="E117" s="13">
        <v>294</v>
      </c>
      <c r="F117" s="49">
        <v>32166.959999999999</v>
      </c>
      <c r="G117" s="14">
        <v>0</v>
      </c>
      <c r="H117" s="14">
        <f t="shared" si="1"/>
        <v>32166.959999999999</v>
      </c>
      <c r="Z117" s="127"/>
      <c r="AA117" s="53">
        <v>43944</v>
      </c>
      <c r="AB117" s="13" t="s">
        <v>5</v>
      </c>
    </row>
    <row r="118" spans="1:28" x14ac:dyDescent="0.2">
      <c r="A118" s="125"/>
      <c r="B118" s="53">
        <v>44309</v>
      </c>
      <c r="C118" s="52" t="s">
        <v>6</v>
      </c>
      <c r="D118" s="13">
        <v>132</v>
      </c>
      <c r="E118" s="13">
        <v>295</v>
      </c>
      <c r="F118" s="47">
        <v>32181.439999999999</v>
      </c>
      <c r="G118" s="14">
        <v>0</v>
      </c>
      <c r="H118" s="14">
        <f t="shared" si="1"/>
        <v>32181.439999999999</v>
      </c>
      <c r="Z118" s="127"/>
      <c r="AA118" s="53">
        <v>43945</v>
      </c>
      <c r="AB118" s="13" t="s">
        <v>6</v>
      </c>
    </row>
    <row r="119" spans="1:28" x14ac:dyDescent="0.2">
      <c r="A119" s="125"/>
      <c r="B119" s="53">
        <v>44310</v>
      </c>
      <c r="C119" s="52" t="s">
        <v>7</v>
      </c>
      <c r="D119" s="13">
        <v>133</v>
      </c>
      <c r="E119" s="13">
        <v>296</v>
      </c>
      <c r="F119" s="49">
        <v>32195.919999999998</v>
      </c>
      <c r="G119" s="14">
        <v>0</v>
      </c>
      <c r="H119" s="14">
        <f t="shared" si="1"/>
        <v>32195.919999999998</v>
      </c>
      <c r="Z119" s="127"/>
      <c r="AA119" s="53">
        <v>43946</v>
      </c>
      <c r="AB119" s="13" t="s">
        <v>7</v>
      </c>
    </row>
    <row r="120" spans="1:28" x14ac:dyDescent="0.2">
      <c r="A120" s="125"/>
      <c r="B120" s="53">
        <v>44311</v>
      </c>
      <c r="C120" s="52" t="s">
        <v>8</v>
      </c>
      <c r="D120" s="13">
        <v>134</v>
      </c>
      <c r="E120" s="13">
        <v>297</v>
      </c>
      <c r="F120" s="47">
        <v>32210.400000000001</v>
      </c>
      <c r="G120" s="14">
        <v>0</v>
      </c>
      <c r="H120" s="14">
        <f t="shared" si="1"/>
        <v>32210.400000000001</v>
      </c>
      <c r="Z120" s="128"/>
      <c r="AA120" s="53">
        <v>43947</v>
      </c>
      <c r="AB120" s="13" t="s">
        <v>8</v>
      </c>
    </row>
    <row r="121" spans="1:28" x14ac:dyDescent="0.2">
      <c r="A121" s="124" t="s">
        <v>67</v>
      </c>
      <c r="B121" s="53">
        <v>44312</v>
      </c>
      <c r="C121" s="52" t="s">
        <v>3</v>
      </c>
      <c r="D121" s="13">
        <v>135</v>
      </c>
      <c r="E121" s="13">
        <v>298</v>
      </c>
      <c r="F121" s="49">
        <v>32224.880000000001</v>
      </c>
      <c r="G121" s="14">
        <v>0</v>
      </c>
      <c r="H121" s="14">
        <f t="shared" si="1"/>
        <v>32224.880000000001</v>
      </c>
      <c r="Z121" s="126" t="s">
        <v>68</v>
      </c>
      <c r="AA121" s="53">
        <v>43948</v>
      </c>
      <c r="AB121" s="13" t="s">
        <v>3</v>
      </c>
    </row>
    <row r="122" spans="1:28" x14ac:dyDescent="0.2">
      <c r="A122" s="125"/>
      <c r="B122" s="53">
        <v>44313</v>
      </c>
      <c r="C122" s="52" t="s">
        <v>9</v>
      </c>
      <c r="D122" s="13">
        <v>136</v>
      </c>
      <c r="E122" s="13">
        <v>299</v>
      </c>
      <c r="F122" s="47">
        <v>32239.359999999899</v>
      </c>
      <c r="G122" s="14">
        <v>0</v>
      </c>
      <c r="H122" s="14">
        <f t="shared" si="1"/>
        <v>32239.359999999899</v>
      </c>
      <c r="Z122" s="127"/>
      <c r="AA122" s="53">
        <v>43949</v>
      </c>
      <c r="AB122" s="13" t="s">
        <v>9</v>
      </c>
    </row>
    <row r="123" spans="1:28" x14ac:dyDescent="0.2">
      <c r="A123" s="125"/>
      <c r="B123" s="53">
        <v>44314</v>
      </c>
      <c r="C123" s="52" t="s">
        <v>4</v>
      </c>
      <c r="D123" s="13">
        <v>137</v>
      </c>
      <c r="E123" s="13">
        <v>300</v>
      </c>
      <c r="F123" s="49">
        <v>32253.839999999898</v>
      </c>
      <c r="G123" s="14">
        <v>0</v>
      </c>
      <c r="H123" s="14">
        <f t="shared" si="1"/>
        <v>32253.839999999898</v>
      </c>
      <c r="Z123" s="127"/>
      <c r="AA123" s="53">
        <v>43950</v>
      </c>
      <c r="AB123" s="13" t="s">
        <v>4</v>
      </c>
    </row>
    <row r="124" spans="1:28" x14ac:dyDescent="0.2">
      <c r="A124" s="125"/>
      <c r="B124" s="53">
        <v>44315</v>
      </c>
      <c r="C124" s="52" t="s">
        <v>5</v>
      </c>
      <c r="D124" s="13">
        <v>138</v>
      </c>
      <c r="E124" s="13">
        <v>301</v>
      </c>
      <c r="F124" s="47">
        <v>32268.319999999901</v>
      </c>
      <c r="G124" s="14">
        <v>0</v>
      </c>
      <c r="H124" s="14">
        <f t="shared" si="1"/>
        <v>32268.319999999901</v>
      </c>
      <c r="Z124" s="127"/>
      <c r="AA124" s="53">
        <v>43951</v>
      </c>
      <c r="AB124" s="13" t="s">
        <v>5</v>
      </c>
    </row>
    <row r="125" spans="1:28" x14ac:dyDescent="0.2">
      <c r="A125" s="125"/>
      <c r="B125" s="53">
        <v>44316</v>
      </c>
      <c r="C125" s="52" t="s">
        <v>6</v>
      </c>
      <c r="D125" s="13">
        <v>139</v>
      </c>
      <c r="E125" s="13">
        <v>302</v>
      </c>
      <c r="F125" s="49">
        <v>32282.799999999999</v>
      </c>
      <c r="G125" s="14">
        <v>0</v>
      </c>
      <c r="H125" s="14">
        <f t="shared" si="1"/>
        <v>32282.799999999999</v>
      </c>
      <c r="Z125" s="127"/>
      <c r="AA125" s="53">
        <v>43952</v>
      </c>
      <c r="AB125" s="13" t="s">
        <v>6</v>
      </c>
    </row>
    <row r="126" spans="1:28" x14ac:dyDescent="0.2">
      <c r="A126" s="125"/>
      <c r="B126" s="53">
        <v>44317</v>
      </c>
      <c r="C126" s="52" t="s">
        <v>7</v>
      </c>
      <c r="D126" s="13">
        <v>140</v>
      </c>
      <c r="E126" s="13">
        <v>303</v>
      </c>
      <c r="F126" s="47">
        <v>32297.279999999999</v>
      </c>
      <c r="G126" s="14">
        <v>0</v>
      </c>
      <c r="H126" s="14">
        <f t="shared" si="1"/>
        <v>32297.279999999999</v>
      </c>
      <c r="Z126" s="127"/>
      <c r="AA126" s="53">
        <v>43953</v>
      </c>
      <c r="AB126" s="13" t="s">
        <v>7</v>
      </c>
    </row>
    <row r="127" spans="1:28" x14ac:dyDescent="0.2">
      <c r="A127" s="125"/>
      <c r="B127" s="53">
        <v>44318</v>
      </c>
      <c r="C127" s="52" t="s">
        <v>8</v>
      </c>
      <c r="D127" s="13">
        <v>141</v>
      </c>
      <c r="E127" s="13">
        <v>304</v>
      </c>
      <c r="F127" s="49">
        <v>32311.759999999998</v>
      </c>
      <c r="G127" s="14">
        <v>0</v>
      </c>
      <c r="H127" s="14">
        <f t="shared" si="1"/>
        <v>32311.759999999998</v>
      </c>
      <c r="Z127" s="128"/>
      <c r="AA127" s="53">
        <v>43954</v>
      </c>
      <c r="AB127" s="13" t="s">
        <v>8</v>
      </c>
    </row>
    <row r="128" spans="1:28" x14ac:dyDescent="0.2">
      <c r="A128" s="124" t="s">
        <v>68</v>
      </c>
      <c r="B128" s="53">
        <v>44319</v>
      </c>
      <c r="C128" s="52" t="s">
        <v>3</v>
      </c>
      <c r="D128" s="13">
        <v>142</v>
      </c>
      <c r="E128" s="13">
        <v>305</v>
      </c>
      <c r="F128" s="47">
        <v>32326.240000000002</v>
      </c>
      <c r="G128" s="14">
        <v>0</v>
      </c>
      <c r="H128" s="14">
        <f t="shared" si="1"/>
        <v>32326.240000000002</v>
      </c>
      <c r="Z128" s="126" t="s">
        <v>69</v>
      </c>
      <c r="AA128" s="53">
        <v>43955</v>
      </c>
      <c r="AB128" s="13" t="s">
        <v>3</v>
      </c>
    </row>
    <row r="129" spans="1:28" x14ac:dyDescent="0.2">
      <c r="A129" s="125"/>
      <c r="B129" s="53">
        <v>44320</v>
      </c>
      <c r="C129" s="52" t="s">
        <v>9</v>
      </c>
      <c r="D129" s="13">
        <v>143</v>
      </c>
      <c r="E129" s="13">
        <v>306</v>
      </c>
      <c r="F129" s="49">
        <v>32340.720000000001</v>
      </c>
      <c r="G129" s="14">
        <v>0</v>
      </c>
      <c r="H129" s="14">
        <f t="shared" si="1"/>
        <v>32340.720000000001</v>
      </c>
      <c r="Z129" s="127"/>
      <c r="AA129" s="53">
        <v>43956</v>
      </c>
      <c r="AB129" s="13" t="s">
        <v>9</v>
      </c>
    </row>
    <row r="130" spans="1:28" x14ac:dyDescent="0.2">
      <c r="A130" s="125"/>
      <c r="B130" s="53">
        <v>44321</v>
      </c>
      <c r="C130" s="52" t="s">
        <v>4</v>
      </c>
      <c r="D130" s="13">
        <v>144</v>
      </c>
      <c r="E130" s="13">
        <v>307</v>
      </c>
      <c r="F130" s="47">
        <v>32355.199999999899</v>
      </c>
      <c r="G130" s="14">
        <v>0</v>
      </c>
      <c r="H130" s="14">
        <f t="shared" si="1"/>
        <v>32355.199999999899</v>
      </c>
      <c r="Z130" s="127"/>
      <c r="AA130" s="53">
        <v>43957</v>
      </c>
      <c r="AB130" s="13" t="s">
        <v>4</v>
      </c>
    </row>
    <row r="131" spans="1:28" x14ac:dyDescent="0.2">
      <c r="A131" s="125"/>
      <c r="B131" s="53">
        <v>44322</v>
      </c>
      <c r="C131" s="52" t="s">
        <v>5</v>
      </c>
      <c r="D131" s="13">
        <v>145</v>
      </c>
      <c r="E131" s="13">
        <v>308</v>
      </c>
      <c r="F131" s="49">
        <v>32369.679999999898</v>
      </c>
      <c r="G131" s="14">
        <v>0</v>
      </c>
      <c r="H131" s="14">
        <f t="shared" si="1"/>
        <v>32369.679999999898</v>
      </c>
      <c r="Z131" s="127"/>
      <c r="AA131" s="53">
        <v>43958</v>
      </c>
      <c r="AB131" s="13" t="s">
        <v>5</v>
      </c>
    </row>
    <row r="132" spans="1:28" x14ac:dyDescent="0.2">
      <c r="A132" s="125"/>
      <c r="B132" s="53">
        <v>44323</v>
      </c>
      <c r="C132" s="52" t="s">
        <v>6</v>
      </c>
      <c r="D132" s="13">
        <v>146</v>
      </c>
      <c r="E132" s="13">
        <v>309</v>
      </c>
      <c r="F132" s="47">
        <v>32384.159999999902</v>
      </c>
      <c r="G132" s="14">
        <v>0</v>
      </c>
      <c r="H132" s="14">
        <f t="shared" si="1"/>
        <v>32384.159999999902</v>
      </c>
      <c r="Z132" s="127"/>
      <c r="AA132" s="53">
        <v>43959</v>
      </c>
      <c r="AB132" s="13" t="s">
        <v>6</v>
      </c>
    </row>
    <row r="133" spans="1:28" x14ac:dyDescent="0.2">
      <c r="A133" s="125"/>
      <c r="B133" s="53">
        <v>44324</v>
      </c>
      <c r="C133" s="52" t="s">
        <v>7</v>
      </c>
      <c r="D133" s="13">
        <v>147</v>
      </c>
      <c r="E133" s="13">
        <v>310</v>
      </c>
      <c r="F133" s="49">
        <v>32398.639999999999</v>
      </c>
      <c r="G133" s="14">
        <v>0</v>
      </c>
      <c r="H133" s="14">
        <f t="shared" si="1"/>
        <v>32398.639999999999</v>
      </c>
      <c r="Z133" s="127"/>
      <c r="AA133" s="53">
        <v>43960</v>
      </c>
      <c r="AB133" s="13" t="s">
        <v>7</v>
      </c>
    </row>
    <row r="134" spans="1:28" x14ac:dyDescent="0.2">
      <c r="A134" s="125"/>
      <c r="B134" s="53">
        <v>44325</v>
      </c>
      <c r="C134" s="52" t="s">
        <v>8</v>
      </c>
      <c r="D134" s="13">
        <v>148</v>
      </c>
      <c r="E134" s="13">
        <v>311</v>
      </c>
      <c r="F134" s="47">
        <v>32413.119999999999</v>
      </c>
      <c r="G134" s="14">
        <v>0</v>
      </c>
      <c r="H134" s="14">
        <f t="shared" ref="H134:H197" si="2">F134-G134</f>
        <v>32413.119999999999</v>
      </c>
      <c r="Z134" s="128"/>
      <c r="AA134" s="53">
        <v>43961</v>
      </c>
      <c r="AB134" s="13" t="s">
        <v>8</v>
      </c>
    </row>
    <row r="135" spans="1:28" x14ac:dyDescent="0.2">
      <c r="A135" s="124" t="s">
        <v>69</v>
      </c>
      <c r="B135" s="53">
        <v>44326</v>
      </c>
      <c r="C135" s="52" t="s">
        <v>3</v>
      </c>
      <c r="D135" s="13">
        <v>149</v>
      </c>
      <c r="E135" s="13">
        <v>312</v>
      </c>
      <c r="F135" s="49">
        <v>32427.599999999999</v>
      </c>
      <c r="G135" s="14">
        <v>0</v>
      </c>
      <c r="H135" s="14">
        <f t="shared" si="2"/>
        <v>32427.599999999999</v>
      </c>
      <c r="Z135" s="126" t="s">
        <v>70</v>
      </c>
      <c r="AA135" s="53">
        <v>43962</v>
      </c>
      <c r="AB135" s="13" t="s">
        <v>3</v>
      </c>
    </row>
    <row r="136" spans="1:28" x14ac:dyDescent="0.2">
      <c r="A136" s="125"/>
      <c r="B136" s="53">
        <v>44327</v>
      </c>
      <c r="C136" s="52" t="s">
        <v>9</v>
      </c>
      <c r="D136" s="13">
        <v>150</v>
      </c>
      <c r="E136" s="13">
        <v>313</v>
      </c>
      <c r="F136" s="47">
        <v>32442.080000000002</v>
      </c>
      <c r="G136" s="14">
        <v>0</v>
      </c>
      <c r="H136" s="14">
        <f t="shared" si="2"/>
        <v>32442.080000000002</v>
      </c>
      <c r="Z136" s="127"/>
      <c r="AA136" s="53">
        <v>43963</v>
      </c>
      <c r="AB136" s="13" t="s">
        <v>9</v>
      </c>
    </row>
    <row r="137" spans="1:28" x14ac:dyDescent="0.2">
      <c r="A137" s="125"/>
      <c r="B137" s="53">
        <v>44328</v>
      </c>
      <c r="C137" s="52" t="s">
        <v>4</v>
      </c>
      <c r="D137" s="13">
        <v>151</v>
      </c>
      <c r="E137" s="13">
        <v>314</v>
      </c>
      <c r="F137" s="49">
        <v>32456.560000000001</v>
      </c>
      <c r="G137" s="14">
        <v>0</v>
      </c>
      <c r="H137" s="14">
        <f t="shared" si="2"/>
        <v>32456.560000000001</v>
      </c>
      <c r="Z137" s="127"/>
      <c r="AA137" s="53">
        <v>43964</v>
      </c>
      <c r="AB137" s="13" t="s">
        <v>4</v>
      </c>
    </row>
    <row r="138" spans="1:28" x14ac:dyDescent="0.2">
      <c r="A138" s="125"/>
      <c r="B138" s="53">
        <v>44329</v>
      </c>
      <c r="C138" s="52" t="s">
        <v>5</v>
      </c>
      <c r="D138" s="13">
        <v>152</v>
      </c>
      <c r="E138" s="13">
        <v>315</v>
      </c>
      <c r="F138" s="47">
        <v>32471.039999999899</v>
      </c>
      <c r="G138" s="14">
        <v>0</v>
      </c>
      <c r="H138" s="14">
        <f t="shared" si="2"/>
        <v>32471.039999999899</v>
      </c>
      <c r="Z138" s="127"/>
      <c r="AA138" s="53">
        <v>43965</v>
      </c>
      <c r="AB138" s="13" t="s">
        <v>5</v>
      </c>
    </row>
    <row r="139" spans="1:28" x14ac:dyDescent="0.2">
      <c r="A139" s="125"/>
      <c r="B139" s="53">
        <v>44330</v>
      </c>
      <c r="C139" s="52" t="s">
        <v>6</v>
      </c>
      <c r="D139" s="13">
        <v>153</v>
      </c>
      <c r="E139" s="13">
        <v>316</v>
      </c>
      <c r="F139" s="49">
        <v>32485.519999999899</v>
      </c>
      <c r="G139" s="14">
        <v>0</v>
      </c>
      <c r="H139" s="14">
        <f t="shared" si="2"/>
        <v>32485.519999999899</v>
      </c>
      <c r="Z139" s="127"/>
      <c r="AA139" s="53">
        <v>43966</v>
      </c>
      <c r="AB139" s="13" t="s">
        <v>6</v>
      </c>
    </row>
    <row r="140" spans="1:28" x14ac:dyDescent="0.2">
      <c r="A140" s="125"/>
      <c r="B140" s="53">
        <v>44331</v>
      </c>
      <c r="C140" s="52" t="s">
        <v>7</v>
      </c>
      <c r="D140" s="13">
        <v>154</v>
      </c>
      <c r="E140" s="13">
        <v>317</v>
      </c>
      <c r="F140" s="47">
        <v>32499.999999999902</v>
      </c>
      <c r="G140" s="14">
        <v>0</v>
      </c>
      <c r="H140" s="14">
        <f t="shared" si="2"/>
        <v>32499.999999999902</v>
      </c>
      <c r="Z140" s="127"/>
      <c r="AA140" s="53">
        <v>43967</v>
      </c>
      <c r="AB140" s="13" t="s">
        <v>7</v>
      </c>
    </row>
    <row r="141" spans="1:28" x14ac:dyDescent="0.2">
      <c r="A141" s="125"/>
      <c r="B141" s="53">
        <v>44332</v>
      </c>
      <c r="C141" s="52" t="s">
        <v>8</v>
      </c>
      <c r="D141" s="13">
        <v>155</v>
      </c>
      <c r="E141" s="13">
        <v>318</v>
      </c>
      <c r="F141" s="49">
        <v>32514.479999999901</v>
      </c>
      <c r="G141" s="14">
        <v>0</v>
      </c>
      <c r="H141" s="14">
        <f t="shared" si="2"/>
        <v>32514.479999999901</v>
      </c>
      <c r="Z141" s="128"/>
      <c r="AA141" s="53">
        <v>43968</v>
      </c>
      <c r="AB141" s="13" t="s">
        <v>8</v>
      </c>
    </row>
    <row r="142" spans="1:28" x14ac:dyDescent="0.2">
      <c r="A142" s="124" t="s">
        <v>70</v>
      </c>
      <c r="B142" s="53">
        <v>44333</v>
      </c>
      <c r="C142" s="52" t="s">
        <v>3</v>
      </c>
      <c r="D142" s="13">
        <v>156</v>
      </c>
      <c r="E142" s="13">
        <v>319</v>
      </c>
      <c r="F142" s="47">
        <v>32528.959999999901</v>
      </c>
      <c r="G142" s="14">
        <v>0</v>
      </c>
      <c r="H142" s="14">
        <f t="shared" si="2"/>
        <v>32528.959999999901</v>
      </c>
      <c r="Z142" s="126" t="s">
        <v>71</v>
      </c>
      <c r="AA142" s="53">
        <v>43969</v>
      </c>
      <c r="AB142" s="13" t="s">
        <v>3</v>
      </c>
    </row>
    <row r="143" spans="1:28" x14ac:dyDescent="0.2">
      <c r="A143" s="125"/>
      <c r="B143" s="53">
        <v>44334</v>
      </c>
      <c r="C143" s="52" t="s">
        <v>9</v>
      </c>
      <c r="D143" s="13">
        <v>157</v>
      </c>
      <c r="E143" s="13">
        <v>320</v>
      </c>
      <c r="F143" s="49">
        <v>32543.4399999999</v>
      </c>
      <c r="G143" s="14">
        <v>0</v>
      </c>
      <c r="H143" s="14">
        <f t="shared" si="2"/>
        <v>32543.4399999999</v>
      </c>
      <c r="Z143" s="127"/>
      <c r="AA143" s="53">
        <v>43970</v>
      </c>
      <c r="AB143" s="13" t="s">
        <v>9</v>
      </c>
    </row>
    <row r="144" spans="1:28" x14ac:dyDescent="0.2">
      <c r="A144" s="125"/>
      <c r="B144" s="53">
        <v>44335</v>
      </c>
      <c r="C144" s="52" t="s">
        <v>4</v>
      </c>
      <c r="D144" s="13">
        <v>158</v>
      </c>
      <c r="E144" s="13">
        <v>321</v>
      </c>
      <c r="F144" s="47">
        <v>32557.9199999999</v>
      </c>
      <c r="G144" s="14">
        <v>0</v>
      </c>
      <c r="H144" s="14">
        <f t="shared" si="2"/>
        <v>32557.9199999999</v>
      </c>
      <c r="Z144" s="127"/>
      <c r="AA144" s="53">
        <v>43971</v>
      </c>
      <c r="AB144" s="13" t="s">
        <v>4</v>
      </c>
    </row>
    <row r="145" spans="1:28" x14ac:dyDescent="0.2">
      <c r="A145" s="125"/>
      <c r="B145" s="53">
        <v>44336</v>
      </c>
      <c r="C145" s="52" t="s">
        <v>5</v>
      </c>
      <c r="D145" s="13">
        <v>159</v>
      </c>
      <c r="E145" s="13">
        <v>322</v>
      </c>
      <c r="F145" s="49">
        <v>32572.3999999999</v>
      </c>
      <c r="G145" s="14">
        <v>0</v>
      </c>
      <c r="H145" s="14">
        <f t="shared" si="2"/>
        <v>32572.3999999999</v>
      </c>
      <c r="Z145" s="127"/>
      <c r="AA145" s="53">
        <v>43972</v>
      </c>
      <c r="AB145" s="13" t="s">
        <v>5</v>
      </c>
    </row>
    <row r="146" spans="1:28" x14ac:dyDescent="0.2">
      <c r="A146" s="125"/>
      <c r="B146" s="53">
        <v>44337</v>
      </c>
      <c r="C146" s="52" t="s">
        <v>6</v>
      </c>
      <c r="D146" s="13">
        <v>160</v>
      </c>
      <c r="E146" s="13">
        <v>323</v>
      </c>
      <c r="F146" s="47">
        <v>32586.879999999899</v>
      </c>
      <c r="G146" s="14">
        <v>0</v>
      </c>
      <c r="H146" s="14">
        <f t="shared" si="2"/>
        <v>32586.879999999899</v>
      </c>
      <c r="Z146" s="127"/>
      <c r="AA146" s="53">
        <v>43973</v>
      </c>
      <c r="AB146" s="13" t="s">
        <v>6</v>
      </c>
    </row>
    <row r="147" spans="1:28" x14ac:dyDescent="0.2">
      <c r="A147" s="125"/>
      <c r="B147" s="53">
        <v>44338</v>
      </c>
      <c r="C147" s="52" t="s">
        <v>7</v>
      </c>
      <c r="D147" s="13">
        <v>161</v>
      </c>
      <c r="E147" s="13">
        <v>324</v>
      </c>
      <c r="F147" s="49">
        <v>32601.359999999899</v>
      </c>
      <c r="G147" s="14">
        <v>0</v>
      </c>
      <c r="H147" s="14">
        <f t="shared" si="2"/>
        <v>32601.359999999899</v>
      </c>
      <c r="Z147" s="127"/>
      <c r="AA147" s="53">
        <v>43974</v>
      </c>
      <c r="AB147" s="13" t="s">
        <v>7</v>
      </c>
    </row>
    <row r="148" spans="1:28" x14ac:dyDescent="0.2">
      <c r="A148" s="125"/>
      <c r="B148" s="53">
        <v>44339</v>
      </c>
      <c r="C148" s="52" t="s">
        <v>8</v>
      </c>
      <c r="D148" s="13">
        <v>162</v>
      </c>
      <c r="E148" s="13">
        <v>325</v>
      </c>
      <c r="F148" s="47">
        <v>32615.839999999898</v>
      </c>
      <c r="G148" s="14">
        <v>0</v>
      </c>
      <c r="H148" s="14">
        <f t="shared" si="2"/>
        <v>32615.839999999898</v>
      </c>
      <c r="Z148" s="128"/>
      <c r="AA148" s="53">
        <v>43975</v>
      </c>
      <c r="AB148" s="13" t="s">
        <v>8</v>
      </c>
    </row>
    <row r="149" spans="1:28" x14ac:dyDescent="0.2">
      <c r="A149" s="124" t="s">
        <v>71</v>
      </c>
      <c r="B149" s="53">
        <v>44340</v>
      </c>
      <c r="C149" s="52" t="s">
        <v>3</v>
      </c>
      <c r="D149" s="13">
        <v>163</v>
      </c>
      <c r="E149" s="13">
        <v>326</v>
      </c>
      <c r="F149" s="49">
        <v>32630.319999999901</v>
      </c>
      <c r="G149" s="14">
        <v>0</v>
      </c>
      <c r="H149" s="14">
        <f t="shared" si="2"/>
        <v>32630.319999999901</v>
      </c>
      <c r="Z149" s="126" t="s">
        <v>72</v>
      </c>
      <c r="AA149" s="53">
        <v>43976</v>
      </c>
      <c r="AB149" s="13" t="s">
        <v>3</v>
      </c>
    </row>
    <row r="150" spans="1:28" x14ac:dyDescent="0.2">
      <c r="A150" s="125"/>
      <c r="B150" s="53">
        <v>44341</v>
      </c>
      <c r="C150" s="52" t="s">
        <v>9</v>
      </c>
      <c r="D150" s="13">
        <v>164</v>
      </c>
      <c r="E150" s="13">
        <v>327</v>
      </c>
      <c r="F150" s="47">
        <v>32644.799999999901</v>
      </c>
      <c r="G150" s="14">
        <v>0</v>
      </c>
      <c r="H150" s="14">
        <f t="shared" si="2"/>
        <v>32644.799999999901</v>
      </c>
      <c r="Z150" s="127"/>
      <c r="AA150" s="53">
        <v>43977</v>
      </c>
      <c r="AB150" s="13" t="s">
        <v>9</v>
      </c>
    </row>
    <row r="151" spans="1:28" x14ac:dyDescent="0.2">
      <c r="A151" s="125"/>
      <c r="B151" s="53">
        <v>44342</v>
      </c>
      <c r="C151" s="52" t="s">
        <v>4</v>
      </c>
      <c r="D151" s="13">
        <v>165</v>
      </c>
      <c r="E151" s="13">
        <v>328</v>
      </c>
      <c r="F151" s="49">
        <v>32659.279999999901</v>
      </c>
      <c r="G151" s="14">
        <v>0</v>
      </c>
      <c r="H151" s="14">
        <f t="shared" si="2"/>
        <v>32659.279999999901</v>
      </c>
      <c r="Z151" s="127"/>
      <c r="AA151" s="53">
        <v>43978</v>
      </c>
      <c r="AB151" s="13" t="s">
        <v>4</v>
      </c>
    </row>
    <row r="152" spans="1:28" x14ac:dyDescent="0.2">
      <c r="A152" s="125"/>
      <c r="B152" s="53">
        <v>44343</v>
      </c>
      <c r="C152" s="52" t="s">
        <v>5</v>
      </c>
      <c r="D152" s="13">
        <v>166</v>
      </c>
      <c r="E152" s="13">
        <v>329</v>
      </c>
      <c r="F152" s="47">
        <v>32673.7599999999</v>
      </c>
      <c r="G152" s="14">
        <v>0</v>
      </c>
      <c r="H152" s="14">
        <f t="shared" si="2"/>
        <v>32673.7599999999</v>
      </c>
      <c r="Z152" s="127"/>
      <c r="AA152" s="53">
        <v>43979</v>
      </c>
      <c r="AB152" s="13" t="s">
        <v>5</v>
      </c>
    </row>
    <row r="153" spans="1:28" x14ac:dyDescent="0.2">
      <c r="A153" s="125"/>
      <c r="B153" s="53">
        <v>44344</v>
      </c>
      <c r="C153" s="52" t="s">
        <v>6</v>
      </c>
      <c r="D153" s="13">
        <v>167</v>
      </c>
      <c r="E153" s="13">
        <v>330</v>
      </c>
      <c r="F153" s="49">
        <v>32688.2399999999</v>
      </c>
      <c r="G153" s="14">
        <v>0</v>
      </c>
      <c r="H153" s="14">
        <f t="shared" si="2"/>
        <v>32688.2399999999</v>
      </c>
      <c r="Z153" s="127"/>
      <c r="AA153" s="53">
        <v>43980</v>
      </c>
      <c r="AB153" s="13" t="s">
        <v>6</v>
      </c>
    </row>
    <row r="154" spans="1:28" x14ac:dyDescent="0.2">
      <c r="A154" s="125"/>
      <c r="B154" s="53">
        <v>44345</v>
      </c>
      <c r="C154" s="52" t="s">
        <v>7</v>
      </c>
      <c r="D154" s="13">
        <v>168</v>
      </c>
      <c r="E154" s="13">
        <v>331</v>
      </c>
      <c r="F154" s="47">
        <v>32702.719999999899</v>
      </c>
      <c r="G154" s="14">
        <v>0</v>
      </c>
      <c r="H154" s="14">
        <f t="shared" si="2"/>
        <v>32702.719999999899</v>
      </c>
      <c r="Z154" s="127"/>
      <c r="AA154" s="53">
        <v>43981</v>
      </c>
      <c r="AB154" s="13" t="s">
        <v>7</v>
      </c>
    </row>
    <row r="155" spans="1:28" x14ac:dyDescent="0.2">
      <c r="A155" s="125"/>
      <c r="B155" s="53">
        <v>44346</v>
      </c>
      <c r="C155" s="52" t="s">
        <v>8</v>
      </c>
      <c r="D155" s="13">
        <v>169</v>
      </c>
      <c r="E155" s="13">
        <v>332</v>
      </c>
      <c r="F155" s="49">
        <v>32717.199999999899</v>
      </c>
      <c r="G155" s="14">
        <v>0</v>
      </c>
      <c r="H155" s="14">
        <f t="shared" si="2"/>
        <v>32717.199999999899</v>
      </c>
      <c r="Z155" s="128"/>
      <c r="AA155" s="53">
        <v>43982</v>
      </c>
      <c r="AB155" s="13" t="s">
        <v>8</v>
      </c>
    </row>
    <row r="156" spans="1:28" x14ac:dyDescent="0.2">
      <c r="A156" s="124" t="s">
        <v>72</v>
      </c>
      <c r="B156" s="53">
        <v>44347</v>
      </c>
      <c r="C156" s="52" t="s">
        <v>3</v>
      </c>
      <c r="D156" s="13">
        <v>170</v>
      </c>
      <c r="E156" s="13">
        <v>333</v>
      </c>
      <c r="F156" s="47">
        <v>32731.679999999898</v>
      </c>
      <c r="G156" s="14">
        <v>0</v>
      </c>
      <c r="H156" s="14">
        <f t="shared" si="2"/>
        <v>32731.679999999898</v>
      </c>
      <c r="Z156" s="126" t="s">
        <v>84</v>
      </c>
      <c r="AA156" s="53">
        <v>43983</v>
      </c>
      <c r="AB156" s="13" t="s">
        <v>3</v>
      </c>
    </row>
    <row r="157" spans="1:28" x14ac:dyDescent="0.2">
      <c r="A157" s="125"/>
      <c r="B157" s="53">
        <v>44348</v>
      </c>
      <c r="C157" s="52" t="s">
        <v>9</v>
      </c>
      <c r="D157" s="13">
        <v>171</v>
      </c>
      <c r="E157" s="13">
        <v>334</v>
      </c>
      <c r="F157" s="49">
        <v>32746.159999999902</v>
      </c>
      <c r="G157" s="14">
        <v>0</v>
      </c>
      <c r="H157" s="14">
        <f t="shared" si="2"/>
        <v>32746.159999999902</v>
      </c>
      <c r="Z157" s="127"/>
      <c r="AA157" s="53">
        <v>43984</v>
      </c>
      <c r="AB157" s="13" t="s">
        <v>9</v>
      </c>
    </row>
    <row r="158" spans="1:28" x14ac:dyDescent="0.2">
      <c r="A158" s="125"/>
      <c r="B158" s="53">
        <v>44349</v>
      </c>
      <c r="C158" s="52" t="s">
        <v>4</v>
      </c>
      <c r="D158" s="13">
        <v>172</v>
      </c>
      <c r="E158" s="13">
        <v>335</v>
      </c>
      <c r="F158" s="47">
        <v>32760.639999999901</v>
      </c>
      <c r="G158" s="14">
        <v>0</v>
      </c>
      <c r="H158" s="14">
        <f t="shared" si="2"/>
        <v>32760.639999999901</v>
      </c>
      <c r="Z158" s="127"/>
      <c r="AA158" s="53">
        <v>43985</v>
      </c>
      <c r="AB158" s="13" t="s">
        <v>4</v>
      </c>
    </row>
    <row r="159" spans="1:28" x14ac:dyDescent="0.2">
      <c r="A159" s="125"/>
      <c r="B159" s="53">
        <v>44350</v>
      </c>
      <c r="C159" s="52" t="s">
        <v>5</v>
      </c>
      <c r="D159" s="13">
        <v>173</v>
      </c>
      <c r="E159" s="13">
        <v>336</v>
      </c>
      <c r="F159" s="49">
        <v>32775.119999999901</v>
      </c>
      <c r="G159" s="14">
        <v>0</v>
      </c>
      <c r="H159" s="14">
        <f t="shared" si="2"/>
        <v>32775.119999999901</v>
      </c>
      <c r="Z159" s="127"/>
      <c r="AA159" s="53">
        <v>43986</v>
      </c>
      <c r="AB159" s="13" t="s">
        <v>5</v>
      </c>
    </row>
    <row r="160" spans="1:28" x14ac:dyDescent="0.2">
      <c r="A160" s="125"/>
      <c r="B160" s="53">
        <v>44351</v>
      </c>
      <c r="C160" s="52" t="s">
        <v>6</v>
      </c>
      <c r="D160" s="13">
        <v>174</v>
      </c>
      <c r="E160" s="13">
        <v>337</v>
      </c>
      <c r="F160" s="47">
        <v>32789.599999999897</v>
      </c>
      <c r="G160" s="14">
        <v>0</v>
      </c>
      <c r="H160" s="14">
        <f t="shared" si="2"/>
        <v>32789.599999999897</v>
      </c>
      <c r="Z160" s="127"/>
      <c r="AA160" s="53">
        <v>43987</v>
      </c>
      <c r="AB160" s="13" t="s">
        <v>6</v>
      </c>
    </row>
    <row r="161" spans="1:28" x14ac:dyDescent="0.2">
      <c r="A161" s="125"/>
      <c r="B161" s="53">
        <v>44352</v>
      </c>
      <c r="C161" s="52" t="s">
        <v>7</v>
      </c>
      <c r="D161" s="13">
        <v>175</v>
      </c>
      <c r="E161" s="13">
        <v>338</v>
      </c>
      <c r="F161" s="49">
        <v>32804.0799999999</v>
      </c>
      <c r="G161" s="14">
        <v>0</v>
      </c>
      <c r="H161" s="14">
        <f t="shared" si="2"/>
        <v>32804.0799999999</v>
      </c>
      <c r="Z161" s="127"/>
      <c r="AA161" s="53">
        <v>43988</v>
      </c>
      <c r="AB161" s="13" t="s">
        <v>7</v>
      </c>
    </row>
    <row r="162" spans="1:28" x14ac:dyDescent="0.2">
      <c r="A162" s="125"/>
      <c r="B162" s="53">
        <v>44353</v>
      </c>
      <c r="C162" s="52" t="s">
        <v>8</v>
      </c>
      <c r="D162" s="13">
        <v>176</v>
      </c>
      <c r="E162" s="13">
        <v>339</v>
      </c>
      <c r="F162" s="47">
        <v>32818.559999999903</v>
      </c>
      <c r="G162" s="14">
        <v>0</v>
      </c>
      <c r="H162" s="14">
        <f t="shared" si="2"/>
        <v>32818.559999999903</v>
      </c>
      <c r="Z162" s="128"/>
      <c r="AA162" s="53">
        <v>43989</v>
      </c>
      <c r="AB162" s="13" t="s">
        <v>8</v>
      </c>
    </row>
    <row r="163" spans="1:28" x14ac:dyDescent="0.2">
      <c r="A163" s="124" t="s">
        <v>84</v>
      </c>
      <c r="B163" s="53">
        <v>44354</v>
      </c>
      <c r="C163" s="52" t="s">
        <v>3</v>
      </c>
      <c r="D163" s="13">
        <v>177</v>
      </c>
      <c r="E163" s="13">
        <v>340</v>
      </c>
      <c r="F163" s="49">
        <v>32833.039999999899</v>
      </c>
      <c r="G163" s="14">
        <v>0</v>
      </c>
      <c r="H163" s="14">
        <f t="shared" si="2"/>
        <v>32833.039999999899</v>
      </c>
      <c r="Z163" s="126" t="s">
        <v>85</v>
      </c>
      <c r="AA163" s="53">
        <v>43990</v>
      </c>
      <c r="AB163" s="13" t="s">
        <v>3</v>
      </c>
    </row>
    <row r="164" spans="1:28" x14ac:dyDescent="0.2">
      <c r="A164" s="125"/>
      <c r="B164" s="53">
        <v>44355</v>
      </c>
      <c r="C164" s="52" t="s">
        <v>9</v>
      </c>
      <c r="D164" s="13">
        <v>178</v>
      </c>
      <c r="E164" s="13">
        <v>341</v>
      </c>
      <c r="F164" s="47">
        <v>32847.519999999902</v>
      </c>
      <c r="G164" s="14">
        <v>0</v>
      </c>
      <c r="H164" s="14">
        <f t="shared" si="2"/>
        <v>32847.519999999902</v>
      </c>
      <c r="Z164" s="127"/>
      <c r="AA164" s="53">
        <v>43991</v>
      </c>
      <c r="AB164" s="13" t="s">
        <v>9</v>
      </c>
    </row>
    <row r="165" spans="1:28" x14ac:dyDescent="0.2">
      <c r="A165" s="125"/>
      <c r="B165" s="53">
        <v>44356</v>
      </c>
      <c r="C165" s="52" t="s">
        <v>4</v>
      </c>
      <c r="D165" s="13">
        <v>179</v>
      </c>
      <c r="E165" s="13">
        <v>342</v>
      </c>
      <c r="F165" s="49">
        <v>32861.999999999898</v>
      </c>
      <c r="G165" s="14">
        <v>0</v>
      </c>
      <c r="H165" s="14">
        <f t="shared" si="2"/>
        <v>32861.999999999898</v>
      </c>
      <c r="Z165" s="127"/>
      <c r="AA165" s="53">
        <v>43992</v>
      </c>
      <c r="AB165" s="13" t="s">
        <v>4</v>
      </c>
    </row>
    <row r="166" spans="1:28" x14ac:dyDescent="0.2">
      <c r="A166" s="125"/>
      <c r="B166" s="53">
        <v>44357</v>
      </c>
      <c r="C166" s="52" t="s">
        <v>5</v>
      </c>
      <c r="D166" s="13">
        <v>180</v>
      </c>
      <c r="E166" s="13">
        <v>343</v>
      </c>
      <c r="F166" s="47">
        <v>32876.479999999901</v>
      </c>
      <c r="G166" s="14">
        <v>0</v>
      </c>
      <c r="H166" s="14">
        <f t="shared" si="2"/>
        <v>32876.479999999901</v>
      </c>
      <c r="Z166" s="127"/>
      <c r="AA166" s="53">
        <v>43993</v>
      </c>
      <c r="AB166" s="13" t="s">
        <v>5</v>
      </c>
    </row>
    <row r="167" spans="1:28" x14ac:dyDescent="0.2">
      <c r="A167" s="125"/>
      <c r="B167" s="53">
        <v>44358</v>
      </c>
      <c r="C167" s="52" t="s">
        <v>6</v>
      </c>
      <c r="D167" s="13">
        <v>181</v>
      </c>
      <c r="E167" s="13">
        <v>344</v>
      </c>
      <c r="F167" s="49">
        <v>32890.959999999897</v>
      </c>
      <c r="G167" s="14">
        <v>0</v>
      </c>
      <c r="H167" s="14">
        <f t="shared" si="2"/>
        <v>32890.959999999897</v>
      </c>
      <c r="Z167" s="127"/>
      <c r="AA167" s="53">
        <v>43994</v>
      </c>
      <c r="AB167" s="13" t="s">
        <v>6</v>
      </c>
    </row>
    <row r="168" spans="1:28" x14ac:dyDescent="0.2">
      <c r="A168" s="125"/>
      <c r="B168" s="53">
        <v>44359</v>
      </c>
      <c r="C168" s="52" t="s">
        <v>7</v>
      </c>
      <c r="D168" s="13">
        <v>182</v>
      </c>
      <c r="E168" s="13">
        <v>345</v>
      </c>
      <c r="F168" s="47">
        <v>32905.4399999999</v>
      </c>
      <c r="G168" s="14">
        <v>0</v>
      </c>
      <c r="H168" s="14">
        <f t="shared" si="2"/>
        <v>32905.4399999999</v>
      </c>
      <c r="Z168" s="127"/>
      <c r="AA168" s="53">
        <v>43995</v>
      </c>
      <c r="AB168" s="13" t="s">
        <v>7</v>
      </c>
    </row>
    <row r="169" spans="1:28" x14ac:dyDescent="0.2">
      <c r="A169" s="125"/>
      <c r="B169" s="53">
        <v>44360</v>
      </c>
      <c r="C169" s="52" t="s">
        <v>8</v>
      </c>
      <c r="D169" s="13">
        <v>183</v>
      </c>
      <c r="E169" s="13">
        <v>346</v>
      </c>
      <c r="F169" s="49">
        <v>32919.919999999896</v>
      </c>
      <c r="G169" s="14">
        <v>0</v>
      </c>
      <c r="H169" s="14">
        <f t="shared" si="2"/>
        <v>32919.919999999896</v>
      </c>
      <c r="Z169" s="128"/>
      <c r="AA169" s="53">
        <v>43996</v>
      </c>
      <c r="AB169" s="13" t="s">
        <v>8</v>
      </c>
    </row>
    <row r="170" spans="1:28" x14ac:dyDescent="0.2">
      <c r="A170" s="124" t="s">
        <v>85</v>
      </c>
      <c r="B170" s="53">
        <v>44361</v>
      </c>
      <c r="C170" s="52" t="s">
        <v>3</v>
      </c>
      <c r="D170" s="13">
        <v>184</v>
      </c>
      <c r="E170" s="13">
        <v>347</v>
      </c>
      <c r="F170" s="47">
        <v>32934.3999999999</v>
      </c>
      <c r="G170" s="14">
        <v>0</v>
      </c>
      <c r="H170" s="14">
        <f t="shared" si="2"/>
        <v>32934.3999999999</v>
      </c>
      <c r="Z170" s="126" t="s">
        <v>86</v>
      </c>
      <c r="AA170" s="53">
        <v>43997</v>
      </c>
      <c r="AB170" s="13" t="s">
        <v>3</v>
      </c>
    </row>
    <row r="171" spans="1:28" x14ac:dyDescent="0.2">
      <c r="A171" s="125"/>
      <c r="B171" s="53">
        <v>44362</v>
      </c>
      <c r="C171" s="52" t="s">
        <v>9</v>
      </c>
      <c r="D171" s="13">
        <v>185</v>
      </c>
      <c r="E171" s="13">
        <v>348</v>
      </c>
      <c r="F171" s="49">
        <v>32948.879999999903</v>
      </c>
      <c r="G171" s="14">
        <v>0</v>
      </c>
      <c r="H171" s="14">
        <f t="shared" si="2"/>
        <v>32948.879999999903</v>
      </c>
      <c r="Z171" s="127"/>
      <c r="AA171" s="53">
        <v>43998</v>
      </c>
      <c r="AB171" s="13" t="s">
        <v>9</v>
      </c>
    </row>
    <row r="172" spans="1:28" x14ac:dyDescent="0.2">
      <c r="A172" s="125"/>
      <c r="B172" s="53">
        <v>44363</v>
      </c>
      <c r="C172" s="52" t="s">
        <v>4</v>
      </c>
      <c r="D172" s="13">
        <v>186</v>
      </c>
      <c r="E172" s="13">
        <v>349</v>
      </c>
      <c r="F172" s="47">
        <v>32963.359999999899</v>
      </c>
      <c r="G172" s="14">
        <v>0</v>
      </c>
      <c r="H172" s="14">
        <f t="shared" si="2"/>
        <v>32963.359999999899</v>
      </c>
      <c r="Z172" s="127"/>
      <c r="AA172" s="53">
        <v>43999</v>
      </c>
      <c r="AB172" s="13" t="s">
        <v>4</v>
      </c>
    </row>
    <row r="173" spans="1:28" x14ac:dyDescent="0.2">
      <c r="A173" s="125"/>
      <c r="B173" s="53">
        <v>44364</v>
      </c>
      <c r="C173" s="52" t="s">
        <v>5</v>
      </c>
      <c r="D173" s="13">
        <v>187</v>
      </c>
      <c r="E173" s="13">
        <v>350</v>
      </c>
      <c r="F173" s="49">
        <v>32977.839999999902</v>
      </c>
      <c r="G173" s="14">
        <v>0</v>
      </c>
      <c r="H173" s="14">
        <f t="shared" si="2"/>
        <v>32977.839999999902</v>
      </c>
      <c r="Y173" s="11"/>
      <c r="Z173" s="127"/>
      <c r="AA173" s="53">
        <v>44000</v>
      </c>
      <c r="AB173" s="13" t="s">
        <v>5</v>
      </c>
    </row>
    <row r="174" spans="1:28" x14ac:dyDescent="0.2">
      <c r="A174" s="125"/>
      <c r="B174" s="53">
        <v>44365</v>
      </c>
      <c r="C174" s="52" t="s">
        <v>6</v>
      </c>
      <c r="D174" s="13">
        <v>188</v>
      </c>
      <c r="E174" s="13">
        <v>351</v>
      </c>
      <c r="F174" s="47">
        <v>32992.319999999898</v>
      </c>
      <c r="G174" s="14">
        <v>0</v>
      </c>
      <c r="H174" s="14">
        <f t="shared" si="2"/>
        <v>32992.319999999898</v>
      </c>
      <c r="Y174" s="11"/>
      <c r="Z174" s="127"/>
      <c r="AA174" s="53">
        <v>44001</v>
      </c>
      <c r="AB174" s="13" t="s">
        <v>6</v>
      </c>
    </row>
    <row r="175" spans="1:28" x14ac:dyDescent="0.2">
      <c r="A175" s="125"/>
      <c r="B175" s="53">
        <v>44366</v>
      </c>
      <c r="C175" s="52" t="s">
        <v>7</v>
      </c>
      <c r="D175" s="13">
        <v>189</v>
      </c>
      <c r="E175" s="13">
        <v>352</v>
      </c>
      <c r="F175" s="49">
        <v>33006.799999999901</v>
      </c>
      <c r="G175" s="14">
        <v>0</v>
      </c>
      <c r="H175" s="14">
        <f t="shared" si="2"/>
        <v>33006.799999999901</v>
      </c>
      <c r="Y175" s="11"/>
      <c r="Z175" s="127"/>
      <c r="AA175" s="53">
        <v>44002</v>
      </c>
      <c r="AB175" s="13" t="s">
        <v>7</v>
      </c>
    </row>
    <row r="176" spans="1:28" x14ac:dyDescent="0.2">
      <c r="A176" s="125"/>
      <c r="B176" s="53">
        <v>44367</v>
      </c>
      <c r="C176" s="52" t="s">
        <v>8</v>
      </c>
      <c r="D176" s="13">
        <v>190</v>
      </c>
      <c r="E176" s="13">
        <v>353</v>
      </c>
      <c r="F176" s="47">
        <v>33021.279999999897</v>
      </c>
      <c r="G176" s="14">
        <v>0</v>
      </c>
      <c r="H176" s="14">
        <f t="shared" si="2"/>
        <v>33021.279999999897</v>
      </c>
      <c r="Y176" s="11"/>
      <c r="Z176" s="128"/>
      <c r="AA176" s="53">
        <v>44003</v>
      </c>
      <c r="AB176" s="13" t="s">
        <v>8</v>
      </c>
    </row>
    <row r="177" spans="1:28" x14ac:dyDescent="0.2">
      <c r="A177" s="124" t="s">
        <v>86</v>
      </c>
      <c r="B177" s="53">
        <v>44368</v>
      </c>
      <c r="C177" s="52" t="s">
        <v>3</v>
      </c>
      <c r="D177" s="13">
        <v>191</v>
      </c>
      <c r="E177" s="13">
        <v>354</v>
      </c>
      <c r="F177" s="49">
        <v>33035.7599999999</v>
      </c>
      <c r="G177" s="14">
        <v>0</v>
      </c>
      <c r="H177" s="14">
        <f t="shared" si="2"/>
        <v>33035.7599999999</v>
      </c>
      <c r="Y177" s="11"/>
      <c r="Z177" s="126" t="s">
        <v>87</v>
      </c>
      <c r="AA177" s="53">
        <v>44004</v>
      </c>
      <c r="AB177" s="13" t="s">
        <v>3</v>
      </c>
    </row>
    <row r="178" spans="1:28" x14ac:dyDescent="0.2">
      <c r="A178" s="125"/>
      <c r="B178" s="53">
        <v>44369</v>
      </c>
      <c r="C178" s="52" t="s">
        <v>9</v>
      </c>
      <c r="D178" s="13">
        <v>192</v>
      </c>
      <c r="E178" s="13">
        <v>355</v>
      </c>
      <c r="F178" s="47">
        <v>33050.239999999903</v>
      </c>
      <c r="G178" s="14">
        <v>0</v>
      </c>
      <c r="H178" s="14">
        <f t="shared" si="2"/>
        <v>33050.239999999903</v>
      </c>
      <c r="Y178" s="11"/>
      <c r="Z178" s="127"/>
      <c r="AA178" s="53">
        <v>44005</v>
      </c>
      <c r="AB178" s="13" t="s">
        <v>9</v>
      </c>
    </row>
    <row r="179" spans="1:28" x14ac:dyDescent="0.2">
      <c r="A179" s="125"/>
      <c r="B179" s="53">
        <v>44370</v>
      </c>
      <c r="C179" s="52" t="s">
        <v>4</v>
      </c>
      <c r="D179" s="13">
        <v>193</v>
      </c>
      <c r="E179" s="13">
        <v>356</v>
      </c>
      <c r="F179" s="49">
        <v>33064.719999999899</v>
      </c>
      <c r="G179" s="14">
        <v>0</v>
      </c>
      <c r="H179" s="14">
        <f t="shared" si="2"/>
        <v>33064.719999999899</v>
      </c>
      <c r="Y179" s="11"/>
      <c r="Z179" s="127"/>
      <c r="AA179" s="53">
        <v>44006</v>
      </c>
      <c r="AB179" s="13" t="s">
        <v>4</v>
      </c>
    </row>
    <row r="180" spans="1:28" x14ac:dyDescent="0.2">
      <c r="A180" s="125"/>
      <c r="B180" s="53">
        <v>44371</v>
      </c>
      <c r="C180" s="52" t="s">
        <v>5</v>
      </c>
      <c r="D180" s="13">
        <v>194</v>
      </c>
      <c r="E180" s="13">
        <v>357</v>
      </c>
      <c r="F180" s="47">
        <v>33079.199999999903</v>
      </c>
      <c r="G180" s="14">
        <v>0</v>
      </c>
      <c r="H180" s="14">
        <f t="shared" si="2"/>
        <v>33079.199999999903</v>
      </c>
      <c r="Y180" s="11"/>
      <c r="Z180" s="127"/>
      <c r="AA180" s="53">
        <v>44007</v>
      </c>
      <c r="AB180" s="13" t="s">
        <v>5</v>
      </c>
    </row>
    <row r="181" spans="1:28" x14ac:dyDescent="0.2">
      <c r="A181" s="125"/>
      <c r="B181" s="53">
        <v>44372</v>
      </c>
      <c r="C181" s="52" t="s">
        <v>6</v>
      </c>
      <c r="D181" s="13">
        <v>195</v>
      </c>
      <c r="E181" s="13">
        <v>358</v>
      </c>
      <c r="F181" s="49">
        <v>33093.679999999898</v>
      </c>
      <c r="G181" s="14">
        <v>0</v>
      </c>
      <c r="H181" s="14">
        <f t="shared" si="2"/>
        <v>33093.679999999898</v>
      </c>
      <c r="Y181" s="11"/>
      <c r="Z181" s="127"/>
      <c r="AA181" s="53">
        <v>44008</v>
      </c>
      <c r="AB181" s="13" t="s">
        <v>6</v>
      </c>
    </row>
    <row r="182" spans="1:28" x14ac:dyDescent="0.2">
      <c r="A182" s="125"/>
      <c r="B182" s="53">
        <v>44373</v>
      </c>
      <c r="C182" s="52" t="s">
        <v>7</v>
      </c>
      <c r="D182" s="13">
        <v>196</v>
      </c>
      <c r="E182" s="13">
        <v>359</v>
      </c>
      <c r="F182" s="47">
        <v>33108.159999999902</v>
      </c>
      <c r="G182" s="14">
        <v>0</v>
      </c>
      <c r="H182" s="14">
        <f t="shared" si="2"/>
        <v>33108.159999999902</v>
      </c>
      <c r="Y182" s="11"/>
      <c r="Z182" s="127"/>
      <c r="AA182" s="53">
        <v>44009</v>
      </c>
      <c r="AB182" s="13" t="s">
        <v>7</v>
      </c>
    </row>
    <row r="183" spans="1:28" x14ac:dyDescent="0.2">
      <c r="A183" s="125"/>
      <c r="B183" s="53">
        <v>44374</v>
      </c>
      <c r="C183" s="52" t="s">
        <v>8</v>
      </c>
      <c r="D183" s="13">
        <v>197</v>
      </c>
      <c r="E183" s="13">
        <v>360</v>
      </c>
      <c r="F183" s="49">
        <v>33122.639999999898</v>
      </c>
      <c r="G183" s="14">
        <v>0</v>
      </c>
      <c r="H183" s="14">
        <f t="shared" si="2"/>
        <v>33122.639999999898</v>
      </c>
      <c r="Y183" s="11"/>
      <c r="Z183" s="128"/>
      <c r="AA183" s="53">
        <v>44010</v>
      </c>
      <c r="AB183" s="13" t="s">
        <v>8</v>
      </c>
    </row>
    <row r="184" spans="1:28" x14ac:dyDescent="0.2">
      <c r="A184" s="124" t="s">
        <v>87</v>
      </c>
      <c r="B184" s="53">
        <v>44375</v>
      </c>
      <c r="C184" s="52" t="s">
        <v>3</v>
      </c>
      <c r="D184" s="13">
        <v>198</v>
      </c>
      <c r="E184" s="13">
        <v>361</v>
      </c>
      <c r="F184" s="47">
        <v>33137.119999999901</v>
      </c>
      <c r="G184" s="14">
        <v>0</v>
      </c>
      <c r="H184" s="14">
        <f t="shared" si="2"/>
        <v>33137.119999999901</v>
      </c>
      <c r="Y184" s="11"/>
      <c r="Z184" s="126" t="s">
        <v>88</v>
      </c>
      <c r="AA184" s="53">
        <v>44011</v>
      </c>
      <c r="AB184" s="13" t="s">
        <v>3</v>
      </c>
    </row>
    <row r="185" spans="1:28" x14ac:dyDescent="0.2">
      <c r="A185" s="125"/>
      <c r="B185" s="53">
        <v>44376</v>
      </c>
      <c r="C185" s="52" t="s">
        <v>9</v>
      </c>
      <c r="D185" s="13">
        <v>199</v>
      </c>
      <c r="E185" s="13">
        <v>362</v>
      </c>
      <c r="F185" s="49">
        <v>33151.599999999897</v>
      </c>
      <c r="G185" s="14">
        <v>0</v>
      </c>
      <c r="H185" s="14">
        <f t="shared" si="2"/>
        <v>33151.599999999897</v>
      </c>
      <c r="Y185" s="11"/>
      <c r="Z185" s="127"/>
      <c r="AA185" s="53">
        <v>44012</v>
      </c>
      <c r="AB185" s="13" t="s">
        <v>9</v>
      </c>
    </row>
    <row r="186" spans="1:28" x14ac:dyDescent="0.2">
      <c r="A186" s="125"/>
      <c r="B186" s="53">
        <v>44377</v>
      </c>
      <c r="C186" s="52" t="s">
        <v>4</v>
      </c>
      <c r="D186" s="13">
        <v>200</v>
      </c>
      <c r="E186" s="13">
        <v>363</v>
      </c>
      <c r="F186" s="47">
        <v>33166.0799999999</v>
      </c>
      <c r="G186" s="14">
        <v>0</v>
      </c>
      <c r="H186" s="14">
        <f t="shared" si="2"/>
        <v>33166.0799999999</v>
      </c>
      <c r="Y186" s="11"/>
      <c r="Z186" s="127"/>
      <c r="AA186" s="53">
        <v>44013</v>
      </c>
      <c r="AB186" s="13" t="s">
        <v>4</v>
      </c>
    </row>
    <row r="187" spans="1:28" x14ac:dyDescent="0.2">
      <c r="A187" s="125"/>
      <c r="B187" s="53">
        <v>44378</v>
      </c>
      <c r="C187" s="52" t="s">
        <v>5</v>
      </c>
      <c r="D187" s="13">
        <v>201</v>
      </c>
      <c r="E187" s="13">
        <v>364</v>
      </c>
      <c r="F187" s="49">
        <v>33180.559999999903</v>
      </c>
      <c r="G187" s="14">
        <v>0</v>
      </c>
      <c r="H187" s="14">
        <f t="shared" si="2"/>
        <v>33180.559999999903</v>
      </c>
      <c r="Y187" s="11"/>
      <c r="Z187" s="127"/>
      <c r="AA187" s="53">
        <v>44014</v>
      </c>
      <c r="AB187" s="13" t="s">
        <v>5</v>
      </c>
    </row>
    <row r="188" spans="1:28" x14ac:dyDescent="0.2">
      <c r="A188" s="125"/>
      <c r="B188" s="53">
        <v>44379</v>
      </c>
      <c r="C188" s="52" t="s">
        <v>6</v>
      </c>
      <c r="D188" s="13">
        <v>202</v>
      </c>
      <c r="E188" s="13">
        <v>365</v>
      </c>
      <c r="F188" s="47">
        <v>33195.039999999899</v>
      </c>
      <c r="G188" s="14">
        <v>0</v>
      </c>
      <c r="H188" s="14">
        <f t="shared" si="2"/>
        <v>33195.039999999899</v>
      </c>
      <c r="Y188" s="11"/>
      <c r="Z188" s="127"/>
      <c r="AA188" s="53">
        <v>44015</v>
      </c>
      <c r="AB188" s="13" t="s">
        <v>6</v>
      </c>
    </row>
    <row r="189" spans="1:28" x14ac:dyDescent="0.2">
      <c r="A189" s="125"/>
      <c r="B189" s="53">
        <v>44380</v>
      </c>
      <c r="C189" s="52" t="s">
        <v>7</v>
      </c>
      <c r="D189" s="13">
        <v>203</v>
      </c>
      <c r="E189" s="13">
        <v>366</v>
      </c>
      <c r="F189" s="49">
        <v>33209.519999999902</v>
      </c>
      <c r="G189" s="14">
        <v>0</v>
      </c>
      <c r="H189" s="14">
        <f t="shared" si="2"/>
        <v>33209.519999999902</v>
      </c>
      <c r="Y189" s="11"/>
      <c r="Z189" s="127"/>
      <c r="AA189" s="53">
        <v>44016</v>
      </c>
      <c r="AB189" s="13" t="s">
        <v>7</v>
      </c>
    </row>
    <row r="190" spans="1:28" x14ac:dyDescent="0.2">
      <c r="A190" s="125"/>
      <c r="B190" s="53">
        <v>44381</v>
      </c>
      <c r="C190" s="52" t="s">
        <v>8</v>
      </c>
      <c r="D190" s="13">
        <v>204</v>
      </c>
      <c r="E190" s="13">
        <v>367</v>
      </c>
      <c r="F190" s="47">
        <v>33223.999999999898</v>
      </c>
      <c r="G190" s="14">
        <v>0</v>
      </c>
      <c r="H190" s="14">
        <f t="shared" si="2"/>
        <v>33223.999999999898</v>
      </c>
      <c r="Y190" s="11"/>
      <c r="Z190" s="128"/>
      <c r="AA190" s="53">
        <v>44017</v>
      </c>
      <c r="AB190" s="13" t="s">
        <v>8</v>
      </c>
    </row>
    <row r="191" spans="1:28" x14ac:dyDescent="0.2">
      <c r="A191" s="124" t="s">
        <v>88</v>
      </c>
      <c r="B191" s="53">
        <v>44382</v>
      </c>
      <c r="C191" s="52" t="s">
        <v>3</v>
      </c>
      <c r="D191" s="13">
        <v>205</v>
      </c>
      <c r="E191" s="13">
        <v>368</v>
      </c>
      <c r="F191" s="49">
        <v>33238.479999999901</v>
      </c>
      <c r="G191" s="14">
        <v>0</v>
      </c>
      <c r="H191" s="14">
        <f t="shared" si="2"/>
        <v>33238.479999999901</v>
      </c>
      <c r="Y191" s="11"/>
      <c r="Z191" s="126" t="s">
        <v>89</v>
      </c>
      <c r="AA191" s="53">
        <v>44018</v>
      </c>
      <c r="AB191" s="13" t="s">
        <v>3</v>
      </c>
    </row>
    <row r="192" spans="1:28" x14ac:dyDescent="0.2">
      <c r="A192" s="125"/>
      <c r="B192" s="53">
        <v>44383</v>
      </c>
      <c r="C192" s="52" t="s">
        <v>9</v>
      </c>
      <c r="D192" s="13">
        <v>206</v>
      </c>
      <c r="E192" s="13">
        <v>369</v>
      </c>
      <c r="F192" s="47">
        <v>33252.959999999897</v>
      </c>
      <c r="G192" s="14">
        <v>0</v>
      </c>
      <c r="H192" s="14">
        <f t="shared" si="2"/>
        <v>33252.959999999897</v>
      </c>
      <c r="Y192" s="11"/>
      <c r="Z192" s="127"/>
      <c r="AA192" s="53">
        <v>44019</v>
      </c>
      <c r="AB192" s="13" t="s">
        <v>9</v>
      </c>
    </row>
    <row r="193" spans="1:28" x14ac:dyDescent="0.2">
      <c r="A193" s="125"/>
      <c r="B193" s="53">
        <v>44384</v>
      </c>
      <c r="C193" s="52" t="s">
        <v>4</v>
      </c>
      <c r="D193" s="13">
        <v>207</v>
      </c>
      <c r="E193" s="13">
        <v>370</v>
      </c>
      <c r="F193" s="49">
        <v>33267.4399999999</v>
      </c>
      <c r="G193" s="14">
        <v>0</v>
      </c>
      <c r="H193" s="14">
        <f t="shared" si="2"/>
        <v>33267.4399999999</v>
      </c>
      <c r="Y193" s="11"/>
      <c r="Z193" s="127"/>
      <c r="AA193" s="53">
        <v>44020</v>
      </c>
      <c r="AB193" s="13" t="s">
        <v>4</v>
      </c>
    </row>
    <row r="194" spans="1:28" x14ac:dyDescent="0.2">
      <c r="A194" s="125"/>
      <c r="B194" s="53">
        <v>44385</v>
      </c>
      <c r="C194" s="52" t="s">
        <v>5</v>
      </c>
      <c r="D194" s="13">
        <v>208</v>
      </c>
      <c r="E194" s="13">
        <v>371</v>
      </c>
      <c r="F194" s="47">
        <v>33281.919999999896</v>
      </c>
      <c r="G194" s="14">
        <v>0</v>
      </c>
      <c r="H194" s="14">
        <f t="shared" si="2"/>
        <v>33281.919999999896</v>
      </c>
      <c r="Y194" s="11"/>
      <c r="Z194" s="127"/>
      <c r="AA194" s="53">
        <v>44021</v>
      </c>
      <c r="AB194" s="13" t="s">
        <v>5</v>
      </c>
    </row>
    <row r="195" spans="1:28" x14ac:dyDescent="0.2">
      <c r="A195" s="125"/>
      <c r="B195" s="53">
        <v>44386</v>
      </c>
      <c r="C195" s="52" t="s">
        <v>6</v>
      </c>
      <c r="D195" s="13">
        <v>209</v>
      </c>
      <c r="E195" s="13">
        <v>372</v>
      </c>
      <c r="F195" s="49">
        <v>33296.3999999999</v>
      </c>
      <c r="G195" s="14">
        <v>0</v>
      </c>
      <c r="H195" s="14">
        <f t="shared" si="2"/>
        <v>33296.3999999999</v>
      </c>
      <c r="Y195" s="11"/>
      <c r="Z195" s="127"/>
      <c r="AA195" s="53">
        <v>44022</v>
      </c>
      <c r="AB195" s="13" t="s">
        <v>6</v>
      </c>
    </row>
    <row r="196" spans="1:28" x14ac:dyDescent="0.2">
      <c r="A196" s="125"/>
      <c r="B196" s="53">
        <v>44387</v>
      </c>
      <c r="C196" s="52" t="s">
        <v>7</v>
      </c>
      <c r="D196" s="13">
        <v>210</v>
      </c>
      <c r="E196" s="13">
        <v>373</v>
      </c>
      <c r="F196" s="47">
        <v>33310.879999999903</v>
      </c>
      <c r="G196" s="14">
        <v>0</v>
      </c>
      <c r="H196" s="14">
        <f t="shared" si="2"/>
        <v>33310.879999999903</v>
      </c>
      <c r="Y196" s="11"/>
      <c r="Z196" s="127"/>
      <c r="AA196" s="53">
        <v>44023</v>
      </c>
      <c r="AB196" s="13" t="s">
        <v>7</v>
      </c>
    </row>
    <row r="197" spans="1:28" x14ac:dyDescent="0.2">
      <c r="A197" s="125"/>
      <c r="B197" s="53">
        <v>44388</v>
      </c>
      <c r="C197" s="52" t="s">
        <v>8</v>
      </c>
      <c r="D197" s="13">
        <v>211</v>
      </c>
      <c r="E197" s="13">
        <v>374</v>
      </c>
      <c r="F197" s="49">
        <v>33325.359999999899</v>
      </c>
      <c r="G197" s="14">
        <v>0</v>
      </c>
      <c r="H197" s="14">
        <f t="shared" si="2"/>
        <v>33325.359999999899</v>
      </c>
      <c r="Y197" s="11"/>
      <c r="Z197" s="128"/>
      <c r="AA197" s="53">
        <v>44024</v>
      </c>
      <c r="AB197" s="13" t="s">
        <v>8</v>
      </c>
    </row>
    <row r="198" spans="1:28" x14ac:dyDescent="0.2">
      <c r="A198" s="124" t="s">
        <v>89</v>
      </c>
      <c r="B198" s="53">
        <v>44389</v>
      </c>
      <c r="C198" s="52" t="s">
        <v>3</v>
      </c>
      <c r="D198" s="13">
        <v>212</v>
      </c>
      <c r="E198" s="13">
        <v>375</v>
      </c>
      <c r="F198" s="47">
        <v>33339.839999999902</v>
      </c>
      <c r="G198" s="14">
        <v>0</v>
      </c>
      <c r="H198" s="14">
        <f t="shared" ref="H198:H248" si="3">F198-G198</f>
        <v>33339.839999999902</v>
      </c>
      <c r="Y198" s="11"/>
      <c r="Z198" s="126" t="s">
        <v>90</v>
      </c>
      <c r="AA198" s="53">
        <v>44025</v>
      </c>
      <c r="AB198" s="13" t="s">
        <v>3</v>
      </c>
    </row>
    <row r="199" spans="1:28" x14ac:dyDescent="0.2">
      <c r="A199" s="125"/>
      <c r="B199" s="53">
        <v>44390</v>
      </c>
      <c r="C199" s="52" t="s">
        <v>9</v>
      </c>
      <c r="D199" s="13">
        <v>213</v>
      </c>
      <c r="E199" s="13">
        <v>376</v>
      </c>
      <c r="F199" s="49">
        <v>33354.319999999898</v>
      </c>
      <c r="G199" s="14">
        <v>0</v>
      </c>
      <c r="H199" s="14">
        <f t="shared" si="3"/>
        <v>33354.319999999898</v>
      </c>
      <c r="Y199" s="11"/>
      <c r="Z199" s="127"/>
      <c r="AA199" s="53">
        <v>44026</v>
      </c>
      <c r="AB199" s="13" t="s">
        <v>9</v>
      </c>
    </row>
    <row r="200" spans="1:28" x14ac:dyDescent="0.2">
      <c r="A200" s="125"/>
      <c r="B200" s="53">
        <v>44391</v>
      </c>
      <c r="C200" s="52" t="s">
        <v>4</v>
      </c>
      <c r="D200" s="13">
        <v>214</v>
      </c>
      <c r="E200" s="13">
        <v>377</v>
      </c>
      <c r="F200" s="47">
        <v>33368.799999999901</v>
      </c>
      <c r="G200" s="14">
        <v>0</v>
      </c>
      <c r="H200" s="14">
        <f t="shared" si="3"/>
        <v>33368.799999999901</v>
      </c>
      <c r="Y200" s="11"/>
      <c r="Z200" s="127"/>
      <c r="AA200" s="53">
        <v>44027</v>
      </c>
      <c r="AB200" s="13" t="s">
        <v>4</v>
      </c>
    </row>
    <row r="201" spans="1:28" x14ac:dyDescent="0.2">
      <c r="A201" s="125"/>
      <c r="B201" s="53">
        <v>44392</v>
      </c>
      <c r="C201" s="52" t="s">
        <v>5</v>
      </c>
      <c r="D201" s="13">
        <v>215</v>
      </c>
      <c r="E201" s="13">
        <v>378</v>
      </c>
      <c r="F201" s="49">
        <v>33383.279999999897</v>
      </c>
      <c r="G201" s="14">
        <v>0</v>
      </c>
      <c r="H201" s="14">
        <f t="shared" si="3"/>
        <v>33383.279999999897</v>
      </c>
      <c r="Y201" s="11"/>
      <c r="Z201" s="127"/>
      <c r="AA201" s="53">
        <v>44028</v>
      </c>
      <c r="AB201" s="13" t="s">
        <v>5</v>
      </c>
    </row>
    <row r="202" spans="1:28" x14ac:dyDescent="0.2">
      <c r="A202" s="125"/>
      <c r="B202" s="53">
        <v>44393</v>
      </c>
      <c r="C202" s="52" t="s">
        <v>6</v>
      </c>
      <c r="D202" s="13">
        <v>216</v>
      </c>
      <c r="E202" s="13">
        <v>379</v>
      </c>
      <c r="F202" s="47">
        <v>33397.7599999999</v>
      </c>
      <c r="G202" s="14">
        <v>0</v>
      </c>
      <c r="H202" s="14">
        <f t="shared" si="3"/>
        <v>33397.7599999999</v>
      </c>
      <c r="Y202" s="11"/>
      <c r="Z202" s="127"/>
      <c r="AA202" s="53">
        <v>44029</v>
      </c>
      <c r="AB202" s="13" t="s">
        <v>6</v>
      </c>
    </row>
    <row r="203" spans="1:28" x14ac:dyDescent="0.2">
      <c r="A203" s="125"/>
      <c r="B203" s="53">
        <v>44394</v>
      </c>
      <c r="C203" s="52" t="s">
        <v>7</v>
      </c>
      <c r="D203" s="13">
        <v>217</v>
      </c>
      <c r="E203" s="13">
        <v>380</v>
      </c>
      <c r="F203" s="49">
        <v>33412.239999999903</v>
      </c>
      <c r="G203" s="14">
        <v>0</v>
      </c>
      <c r="H203" s="14">
        <f t="shared" si="3"/>
        <v>33412.239999999903</v>
      </c>
      <c r="Y203" s="11"/>
      <c r="Z203" s="127"/>
      <c r="AA203" s="53">
        <v>44030</v>
      </c>
      <c r="AB203" s="13" t="s">
        <v>7</v>
      </c>
    </row>
    <row r="204" spans="1:28" x14ac:dyDescent="0.2">
      <c r="A204" s="125"/>
      <c r="B204" s="53">
        <v>44395</v>
      </c>
      <c r="C204" s="52" t="s">
        <v>8</v>
      </c>
      <c r="D204" s="13">
        <v>218</v>
      </c>
      <c r="E204" s="13">
        <v>381</v>
      </c>
      <c r="F204" s="47">
        <v>33426.719999999899</v>
      </c>
      <c r="G204" s="14">
        <v>0</v>
      </c>
      <c r="H204" s="14">
        <f t="shared" si="3"/>
        <v>33426.719999999899</v>
      </c>
      <c r="Y204" s="11"/>
      <c r="Z204" s="128"/>
      <c r="AA204" s="53">
        <v>44031</v>
      </c>
      <c r="AB204" s="13" t="s">
        <v>8</v>
      </c>
    </row>
    <row r="205" spans="1:28" x14ac:dyDescent="0.2">
      <c r="A205" s="124" t="s">
        <v>90</v>
      </c>
      <c r="B205" s="53">
        <v>44396</v>
      </c>
      <c r="C205" s="52" t="s">
        <v>3</v>
      </c>
      <c r="D205" s="13">
        <v>219</v>
      </c>
      <c r="E205" s="13">
        <v>382</v>
      </c>
      <c r="F205" s="49">
        <v>33441.199999999903</v>
      </c>
      <c r="G205" s="14">
        <v>0</v>
      </c>
      <c r="H205" s="14">
        <f t="shared" si="3"/>
        <v>33441.199999999903</v>
      </c>
      <c r="Y205" s="11"/>
      <c r="Z205" s="126" t="s">
        <v>91</v>
      </c>
      <c r="AA205" s="53">
        <v>44032</v>
      </c>
      <c r="AB205" s="13" t="s">
        <v>3</v>
      </c>
    </row>
    <row r="206" spans="1:28" x14ac:dyDescent="0.2">
      <c r="A206" s="125"/>
      <c r="B206" s="53">
        <v>44397</v>
      </c>
      <c r="C206" s="52" t="s">
        <v>9</v>
      </c>
      <c r="D206" s="13">
        <v>220</v>
      </c>
      <c r="E206" s="13">
        <v>383</v>
      </c>
      <c r="F206" s="47">
        <v>33455.679999999898</v>
      </c>
      <c r="G206" s="14">
        <v>0</v>
      </c>
      <c r="H206" s="14">
        <f t="shared" si="3"/>
        <v>33455.679999999898</v>
      </c>
      <c r="Y206" s="11"/>
      <c r="Z206" s="127"/>
      <c r="AA206" s="53">
        <v>44033</v>
      </c>
      <c r="AB206" s="13" t="s">
        <v>9</v>
      </c>
    </row>
    <row r="207" spans="1:28" x14ac:dyDescent="0.2">
      <c r="A207" s="125"/>
      <c r="B207" s="53">
        <v>44398</v>
      </c>
      <c r="C207" s="52" t="s">
        <v>4</v>
      </c>
      <c r="D207" s="13">
        <v>221</v>
      </c>
      <c r="E207" s="13">
        <v>384</v>
      </c>
      <c r="F207" s="49">
        <v>33470.159999999902</v>
      </c>
      <c r="G207" s="14">
        <v>0</v>
      </c>
      <c r="H207" s="14">
        <f t="shared" si="3"/>
        <v>33470.159999999902</v>
      </c>
      <c r="Y207" s="11"/>
      <c r="Z207" s="127"/>
      <c r="AA207" s="53">
        <v>44034</v>
      </c>
      <c r="AB207" s="13" t="s">
        <v>4</v>
      </c>
    </row>
    <row r="208" spans="1:28" x14ac:dyDescent="0.2">
      <c r="A208" s="125"/>
      <c r="B208" s="53">
        <v>44399</v>
      </c>
      <c r="C208" s="52" t="s">
        <v>5</v>
      </c>
      <c r="D208" s="13">
        <v>222</v>
      </c>
      <c r="E208" s="13">
        <v>385</v>
      </c>
      <c r="F208" s="47">
        <v>33484.639999999898</v>
      </c>
      <c r="G208" s="14">
        <v>0</v>
      </c>
      <c r="H208" s="14">
        <f t="shared" si="3"/>
        <v>33484.639999999898</v>
      </c>
      <c r="Y208" s="11"/>
      <c r="Z208" s="127"/>
      <c r="AA208" s="53">
        <v>44035</v>
      </c>
      <c r="AB208" s="13" t="s">
        <v>5</v>
      </c>
    </row>
    <row r="209" spans="1:28" x14ac:dyDescent="0.2">
      <c r="A209" s="125"/>
      <c r="B209" s="53">
        <v>44400</v>
      </c>
      <c r="C209" s="52" t="s">
        <v>6</v>
      </c>
      <c r="D209" s="13">
        <v>223</v>
      </c>
      <c r="E209" s="13">
        <v>386</v>
      </c>
      <c r="F209" s="49">
        <v>33499.119999999901</v>
      </c>
      <c r="G209" s="14">
        <v>0</v>
      </c>
      <c r="H209" s="14">
        <f t="shared" si="3"/>
        <v>33499.119999999901</v>
      </c>
      <c r="Y209" s="11"/>
      <c r="Z209" s="127"/>
      <c r="AA209" s="53">
        <v>44036</v>
      </c>
      <c r="AB209" s="13" t="s">
        <v>6</v>
      </c>
    </row>
    <row r="210" spans="1:28" x14ac:dyDescent="0.2">
      <c r="A210" s="125"/>
      <c r="B210" s="53">
        <v>44401</v>
      </c>
      <c r="C210" s="52" t="s">
        <v>7</v>
      </c>
      <c r="D210" s="13">
        <v>224</v>
      </c>
      <c r="E210" s="13">
        <v>387</v>
      </c>
      <c r="F210" s="47">
        <v>33513.599999999897</v>
      </c>
      <c r="G210" s="14">
        <v>0</v>
      </c>
      <c r="H210" s="14">
        <f t="shared" si="3"/>
        <v>33513.599999999897</v>
      </c>
      <c r="Y210" s="11"/>
      <c r="Z210" s="127"/>
      <c r="AA210" s="53">
        <v>44037</v>
      </c>
      <c r="AB210" s="13" t="s">
        <v>7</v>
      </c>
    </row>
    <row r="211" spans="1:28" x14ac:dyDescent="0.2">
      <c r="A211" s="125"/>
      <c r="B211" s="53">
        <v>44402</v>
      </c>
      <c r="C211" s="52" t="s">
        <v>8</v>
      </c>
      <c r="D211" s="13">
        <v>225</v>
      </c>
      <c r="E211" s="13">
        <v>388</v>
      </c>
      <c r="F211" s="49">
        <v>33528.0799999999</v>
      </c>
      <c r="G211" s="14">
        <v>0</v>
      </c>
      <c r="H211" s="14">
        <f t="shared" si="3"/>
        <v>33528.0799999999</v>
      </c>
      <c r="Y211" s="11"/>
      <c r="Z211" s="128"/>
      <c r="AA211" s="53">
        <v>44038</v>
      </c>
      <c r="AB211" s="13" t="s">
        <v>8</v>
      </c>
    </row>
    <row r="212" spans="1:28" x14ac:dyDescent="0.2">
      <c r="A212" s="124" t="s">
        <v>91</v>
      </c>
      <c r="B212" s="53">
        <v>44403</v>
      </c>
      <c r="C212" s="52" t="s">
        <v>3</v>
      </c>
      <c r="D212" s="13">
        <v>226</v>
      </c>
      <c r="E212" s="13">
        <v>389</v>
      </c>
      <c r="F212" s="47">
        <v>33542.559999999903</v>
      </c>
      <c r="G212" s="14">
        <v>0</v>
      </c>
      <c r="H212" s="14">
        <f t="shared" si="3"/>
        <v>33542.559999999903</v>
      </c>
      <c r="Y212" s="11"/>
      <c r="Z212" s="126" t="s">
        <v>92</v>
      </c>
      <c r="AA212" s="53">
        <v>44039</v>
      </c>
      <c r="AB212" s="13" t="s">
        <v>3</v>
      </c>
    </row>
    <row r="213" spans="1:28" x14ac:dyDescent="0.2">
      <c r="A213" s="125"/>
      <c r="B213" s="53">
        <v>44404</v>
      </c>
      <c r="C213" s="52" t="s">
        <v>9</v>
      </c>
      <c r="D213" s="13">
        <v>227</v>
      </c>
      <c r="E213" s="13">
        <v>390</v>
      </c>
      <c r="F213" s="49">
        <v>33557.039999999899</v>
      </c>
      <c r="G213" s="14">
        <v>0</v>
      </c>
      <c r="H213" s="14">
        <f t="shared" si="3"/>
        <v>33557.039999999899</v>
      </c>
      <c r="Y213" s="11"/>
      <c r="Z213" s="127"/>
      <c r="AA213" s="53">
        <v>44040</v>
      </c>
      <c r="AB213" s="13" t="s">
        <v>9</v>
      </c>
    </row>
    <row r="214" spans="1:28" x14ac:dyDescent="0.2">
      <c r="A214" s="125"/>
      <c r="B214" s="53">
        <v>44405</v>
      </c>
      <c r="C214" s="52" t="s">
        <v>4</v>
      </c>
      <c r="D214" s="13">
        <v>228</v>
      </c>
      <c r="E214" s="13">
        <v>391</v>
      </c>
      <c r="F214" s="47">
        <v>33571.519999999902</v>
      </c>
      <c r="G214" s="14">
        <v>0</v>
      </c>
      <c r="H214" s="14">
        <f t="shared" si="3"/>
        <v>33571.519999999902</v>
      </c>
      <c r="Y214" s="11"/>
      <c r="Z214" s="127"/>
      <c r="AA214" s="53">
        <v>44041</v>
      </c>
      <c r="AB214" s="13" t="s">
        <v>4</v>
      </c>
    </row>
    <row r="215" spans="1:28" x14ac:dyDescent="0.2">
      <c r="A215" s="125"/>
      <c r="B215" s="53">
        <v>44406</v>
      </c>
      <c r="C215" s="52" t="s">
        <v>5</v>
      </c>
      <c r="D215" s="13">
        <v>229</v>
      </c>
      <c r="E215" s="13">
        <v>392</v>
      </c>
      <c r="F215" s="49">
        <v>33585.999999999898</v>
      </c>
      <c r="G215" s="14">
        <v>0</v>
      </c>
      <c r="H215" s="14">
        <f t="shared" si="3"/>
        <v>33585.999999999898</v>
      </c>
      <c r="Y215" s="11"/>
      <c r="Z215" s="127"/>
      <c r="AA215" s="53">
        <v>44042</v>
      </c>
      <c r="AB215" s="13" t="s">
        <v>5</v>
      </c>
    </row>
    <row r="216" spans="1:28" x14ac:dyDescent="0.2">
      <c r="A216" s="125"/>
      <c r="B216" s="53">
        <v>44407</v>
      </c>
      <c r="C216" s="52" t="s">
        <v>6</v>
      </c>
      <c r="D216" s="13">
        <v>230</v>
      </c>
      <c r="E216" s="13">
        <v>393</v>
      </c>
      <c r="F216" s="47">
        <v>33600.479999999901</v>
      </c>
      <c r="G216" s="14">
        <v>0</v>
      </c>
      <c r="H216" s="14">
        <f t="shared" si="3"/>
        <v>33600.479999999901</v>
      </c>
      <c r="Y216" s="11"/>
      <c r="Z216" s="127"/>
      <c r="AA216" s="53">
        <v>44043</v>
      </c>
      <c r="AB216" s="13" t="s">
        <v>6</v>
      </c>
    </row>
    <row r="217" spans="1:28" x14ac:dyDescent="0.2">
      <c r="A217" s="125"/>
      <c r="B217" s="53">
        <v>44408</v>
      </c>
      <c r="C217" s="52" t="s">
        <v>7</v>
      </c>
      <c r="D217" s="13">
        <v>231</v>
      </c>
      <c r="E217" s="13">
        <v>394</v>
      </c>
      <c r="F217" s="49">
        <v>33614.959999999897</v>
      </c>
      <c r="G217" s="14">
        <v>0</v>
      </c>
      <c r="H217" s="14">
        <f t="shared" si="3"/>
        <v>33614.959999999897</v>
      </c>
      <c r="Y217" s="11"/>
      <c r="Z217" s="127"/>
      <c r="AA217" s="53">
        <v>44044</v>
      </c>
      <c r="AB217" s="13" t="s">
        <v>7</v>
      </c>
    </row>
    <row r="218" spans="1:28" x14ac:dyDescent="0.2">
      <c r="A218" s="125"/>
      <c r="B218" s="53">
        <v>44409</v>
      </c>
      <c r="C218" s="52" t="s">
        <v>8</v>
      </c>
      <c r="D218" s="13">
        <v>232</v>
      </c>
      <c r="E218" s="13">
        <v>395</v>
      </c>
      <c r="F218" s="47">
        <v>33629.4399999999</v>
      </c>
      <c r="G218" s="14">
        <v>0</v>
      </c>
      <c r="H218" s="14">
        <f t="shared" si="3"/>
        <v>33629.4399999999</v>
      </c>
      <c r="Y218" s="11"/>
      <c r="Z218" s="128"/>
      <c r="AA218" s="53">
        <v>44045</v>
      </c>
      <c r="AB218" s="13" t="s">
        <v>8</v>
      </c>
    </row>
    <row r="219" spans="1:28" x14ac:dyDescent="0.2">
      <c r="A219" s="124" t="s">
        <v>92</v>
      </c>
      <c r="B219" s="53">
        <v>44410</v>
      </c>
      <c r="C219" s="52" t="s">
        <v>3</v>
      </c>
      <c r="D219" s="13">
        <v>233</v>
      </c>
      <c r="E219" s="13">
        <v>396</v>
      </c>
      <c r="F219" s="49">
        <v>33643.919999999896</v>
      </c>
      <c r="G219" s="14">
        <v>0</v>
      </c>
      <c r="H219" s="14">
        <f t="shared" si="3"/>
        <v>33643.919999999896</v>
      </c>
      <c r="Y219" s="11"/>
      <c r="Z219" s="126" t="s">
        <v>93</v>
      </c>
      <c r="AA219" s="53">
        <v>44046</v>
      </c>
      <c r="AB219" s="13" t="s">
        <v>3</v>
      </c>
    </row>
    <row r="220" spans="1:28" x14ac:dyDescent="0.2">
      <c r="A220" s="125"/>
      <c r="B220" s="53">
        <v>44411</v>
      </c>
      <c r="C220" s="52" t="s">
        <v>9</v>
      </c>
      <c r="D220" s="13">
        <v>234</v>
      </c>
      <c r="E220" s="13">
        <v>397</v>
      </c>
      <c r="F220" s="47">
        <v>33658.3999999999</v>
      </c>
      <c r="G220" s="14">
        <v>0</v>
      </c>
      <c r="H220" s="14">
        <f t="shared" si="3"/>
        <v>33658.3999999999</v>
      </c>
      <c r="Y220" s="11"/>
      <c r="Z220" s="127"/>
      <c r="AA220" s="53">
        <v>44047</v>
      </c>
      <c r="AB220" s="13" t="s">
        <v>9</v>
      </c>
    </row>
    <row r="221" spans="1:28" x14ac:dyDescent="0.2">
      <c r="A221" s="125"/>
      <c r="B221" s="53">
        <v>44412</v>
      </c>
      <c r="C221" s="52" t="s">
        <v>4</v>
      </c>
      <c r="D221" s="13">
        <v>235</v>
      </c>
      <c r="E221" s="13">
        <v>398</v>
      </c>
      <c r="F221" s="49">
        <v>33672.879999999903</v>
      </c>
      <c r="G221" s="14">
        <v>0</v>
      </c>
      <c r="H221" s="14">
        <f t="shared" si="3"/>
        <v>33672.879999999903</v>
      </c>
      <c r="Y221" s="11"/>
      <c r="Z221" s="127"/>
      <c r="AA221" s="53">
        <v>44048</v>
      </c>
      <c r="AB221" s="13" t="s">
        <v>4</v>
      </c>
    </row>
    <row r="222" spans="1:28" x14ac:dyDescent="0.2">
      <c r="A222" s="125"/>
      <c r="B222" s="53">
        <v>44413</v>
      </c>
      <c r="C222" s="52" t="s">
        <v>5</v>
      </c>
      <c r="D222" s="13">
        <v>236</v>
      </c>
      <c r="E222" s="13">
        <v>399</v>
      </c>
      <c r="F222" s="47">
        <v>33687.359999999899</v>
      </c>
      <c r="G222" s="14">
        <v>0</v>
      </c>
      <c r="H222" s="14">
        <f t="shared" si="3"/>
        <v>33687.359999999899</v>
      </c>
      <c r="Y222" s="11"/>
      <c r="Z222" s="127"/>
      <c r="AA222" s="53">
        <v>44049</v>
      </c>
      <c r="AB222" s="13" t="s">
        <v>5</v>
      </c>
    </row>
    <row r="223" spans="1:28" x14ac:dyDescent="0.2">
      <c r="A223" s="125"/>
      <c r="B223" s="53">
        <v>44414</v>
      </c>
      <c r="C223" s="52" t="s">
        <v>6</v>
      </c>
      <c r="D223" s="13">
        <v>237</v>
      </c>
      <c r="E223" s="13">
        <v>400</v>
      </c>
      <c r="F223" s="49">
        <v>33701.839999999902</v>
      </c>
      <c r="G223" s="14">
        <v>0</v>
      </c>
      <c r="H223" s="14">
        <f t="shared" si="3"/>
        <v>33701.839999999902</v>
      </c>
      <c r="Y223" s="11"/>
      <c r="Z223" s="127"/>
      <c r="AA223" s="53">
        <v>44050</v>
      </c>
      <c r="AB223" s="13" t="s">
        <v>6</v>
      </c>
    </row>
    <row r="224" spans="1:28" x14ac:dyDescent="0.2">
      <c r="A224" s="125"/>
      <c r="B224" s="53">
        <v>44415</v>
      </c>
      <c r="C224" s="52" t="s">
        <v>7</v>
      </c>
      <c r="D224" s="13">
        <v>238</v>
      </c>
      <c r="E224" s="13">
        <v>401</v>
      </c>
      <c r="F224" s="47">
        <v>33716.319999999898</v>
      </c>
      <c r="G224" s="14">
        <v>0</v>
      </c>
      <c r="H224" s="14">
        <f t="shared" si="3"/>
        <v>33716.319999999898</v>
      </c>
      <c r="Y224" s="11"/>
      <c r="Z224" s="127"/>
      <c r="AA224" s="53">
        <v>44051</v>
      </c>
      <c r="AB224" s="13" t="s">
        <v>7</v>
      </c>
    </row>
    <row r="225" spans="1:28" x14ac:dyDescent="0.2">
      <c r="A225" s="125"/>
      <c r="B225" s="53">
        <v>44416</v>
      </c>
      <c r="C225" s="52" t="s">
        <v>8</v>
      </c>
      <c r="D225" s="13">
        <v>239</v>
      </c>
      <c r="E225" s="13">
        <v>402</v>
      </c>
      <c r="F225" s="49">
        <v>33730.799999999901</v>
      </c>
      <c r="G225" s="14">
        <v>0</v>
      </c>
      <c r="H225" s="14">
        <f t="shared" si="3"/>
        <v>33730.799999999901</v>
      </c>
      <c r="Y225" s="11"/>
      <c r="Z225" s="128"/>
      <c r="AA225" s="53">
        <v>44052</v>
      </c>
      <c r="AB225" s="13" t="s">
        <v>8</v>
      </c>
    </row>
    <row r="226" spans="1:28" x14ac:dyDescent="0.2">
      <c r="A226" s="124" t="s">
        <v>93</v>
      </c>
      <c r="B226" s="53">
        <v>44417</v>
      </c>
      <c r="C226" s="52" t="s">
        <v>3</v>
      </c>
      <c r="D226" s="13">
        <v>240</v>
      </c>
      <c r="E226" s="13">
        <v>403</v>
      </c>
      <c r="F226" s="47">
        <v>33745.279999999897</v>
      </c>
      <c r="G226" s="14">
        <v>0</v>
      </c>
      <c r="H226" s="14">
        <f t="shared" si="3"/>
        <v>33745.279999999897</v>
      </c>
      <c r="Y226" s="11"/>
      <c r="Z226" s="126" t="s">
        <v>94</v>
      </c>
      <c r="AA226" s="53">
        <v>44053</v>
      </c>
      <c r="AB226" s="13" t="s">
        <v>3</v>
      </c>
    </row>
    <row r="227" spans="1:28" x14ac:dyDescent="0.2">
      <c r="A227" s="125"/>
      <c r="B227" s="53">
        <v>44418</v>
      </c>
      <c r="C227" s="52" t="s">
        <v>9</v>
      </c>
      <c r="D227" s="13">
        <v>241</v>
      </c>
      <c r="E227" s="13">
        <v>404</v>
      </c>
      <c r="F227" s="49">
        <v>33759.7599999999</v>
      </c>
      <c r="G227" s="14">
        <v>0</v>
      </c>
      <c r="H227" s="14">
        <f t="shared" si="3"/>
        <v>33759.7599999999</v>
      </c>
      <c r="Y227" s="11"/>
      <c r="Z227" s="127"/>
      <c r="AA227" s="53">
        <v>44054</v>
      </c>
      <c r="AB227" s="13" t="s">
        <v>9</v>
      </c>
    </row>
    <row r="228" spans="1:28" x14ac:dyDescent="0.2">
      <c r="A228" s="125"/>
      <c r="B228" s="53">
        <v>44419</v>
      </c>
      <c r="C228" s="52" t="s">
        <v>4</v>
      </c>
      <c r="D228" s="13">
        <v>242</v>
      </c>
      <c r="E228" s="13">
        <v>405</v>
      </c>
      <c r="F228" s="47">
        <v>33774.239999999903</v>
      </c>
      <c r="G228" s="14">
        <v>0</v>
      </c>
      <c r="H228" s="14">
        <f t="shared" si="3"/>
        <v>33774.239999999903</v>
      </c>
      <c r="Y228" s="11"/>
      <c r="Z228" s="127"/>
      <c r="AA228" s="53">
        <v>44055</v>
      </c>
      <c r="AB228" s="13" t="s">
        <v>4</v>
      </c>
    </row>
    <row r="229" spans="1:28" x14ac:dyDescent="0.2">
      <c r="A229" s="125"/>
      <c r="B229" s="53">
        <v>44420</v>
      </c>
      <c r="C229" s="52" t="s">
        <v>5</v>
      </c>
      <c r="D229" s="13">
        <v>243</v>
      </c>
      <c r="E229" s="13">
        <v>406</v>
      </c>
      <c r="F229" s="49">
        <v>33788.719999999899</v>
      </c>
      <c r="G229" s="14">
        <v>0</v>
      </c>
      <c r="H229" s="14">
        <f t="shared" si="3"/>
        <v>33788.719999999899</v>
      </c>
      <c r="Y229" s="11"/>
      <c r="Z229" s="127"/>
      <c r="AA229" s="53">
        <v>44056</v>
      </c>
      <c r="AB229" s="13" t="s">
        <v>5</v>
      </c>
    </row>
    <row r="230" spans="1:28" x14ac:dyDescent="0.2">
      <c r="A230" s="125"/>
      <c r="B230" s="53">
        <v>44421</v>
      </c>
      <c r="C230" s="52" t="s">
        <v>6</v>
      </c>
      <c r="D230" s="13">
        <v>244</v>
      </c>
      <c r="E230" s="13">
        <v>407</v>
      </c>
      <c r="F230" s="47">
        <v>33803.199999999903</v>
      </c>
      <c r="G230" s="14">
        <v>0</v>
      </c>
      <c r="H230" s="14">
        <f t="shared" si="3"/>
        <v>33803.199999999903</v>
      </c>
      <c r="Y230" s="11"/>
      <c r="Z230" s="127"/>
      <c r="AA230" s="53">
        <v>44057</v>
      </c>
      <c r="AB230" s="13" t="s">
        <v>6</v>
      </c>
    </row>
    <row r="231" spans="1:28" x14ac:dyDescent="0.2">
      <c r="A231" s="125"/>
      <c r="B231" s="53">
        <v>44422</v>
      </c>
      <c r="C231" s="52" t="s">
        <v>7</v>
      </c>
      <c r="D231" s="13">
        <v>245</v>
      </c>
      <c r="E231" s="13">
        <v>408</v>
      </c>
      <c r="F231" s="49">
        <v>33817.679999999898</v>
      </c>
      <c r="G231" s="14">
        <v>0</v>
      </c>
      <c r="H231" s="14">
        <f t="shared" si="3"/>
        <v>33817.679999999898</v>
      </c>
      <c r="Y231" s="11"/>
      <c r="Z231" s="127"/>
      <c r="AA231" s="53">
        <v>44058</v>
      </c>
      <c r="AB231" s="13" t="s">
        <v>7</v>
      </c>
    </row>
    <row r="232" spans="1:28" x14ac:dyDescent="0.2">
      <c r="A232" s="125"/>
      <c r="B232" s="53">
        <v>44423</v>
      </c>
      <c r="C232" s="52" t="s">
        <v>8</v>
      </c>
      <c r="D232" s="13">
        <v>246</v>
      </c>
      <c r="E232" s="13">
        <v>409</v>
      </c>
      <c r="F232" s="47">
        <v>33832.159999999902</v>
      </c>
      <c r="G232" s="14">
        <v>0</v>
      </c>
      <c r="H232" s="14">
        <f t="shared" si="3"/>
        <v>33832.159999999902</v>
      </c>
      <c r="Y232" s="11"/>
      <c r="Z232" s="128"/>
      <c r="AA232" s="53">
        <v>44059</v>
      </c>
      <c r="AB232" s="13" t="s">
        <v>8</v>
      </c>
    </row>
    <row r="233" spans="1:28" x14ac:dyDescent="0.2">
      <c r="A233" s="124" t="s">
        <v>94</v>
      </c>
      <c r="B233" s="53">
        <v>44424</v>
      </c>
      <c r="C233" s="52" t="s">
        <v>3</v>
      </c>
      <c r="D233" s="13">
        <v>247</v>
      </c>
      <c r="E233" s="13">
        <v>410</v>
      </c>
      <c r="F233" s="49">
        <v>33846.639999999898</v>
      </c>
      <c r="G233" s="14">
        <v>0</v>
      </c>
      <c r="H233" s="14">
        <f t="shared" si="3"/>
        <v>33846.639999999898</v>
      </c>
      <c r="Y233" s="11"/>
      <c r="Z233" s="126" t="s">
        <v>95</v>
      </c>
      <c r="AA233" s="53">
        <v>44060</v>
      </c>
      <c r="AB233" s="13" t="s">
        <v>3</v>
      </c>
    </row>
    <row r="234" spans="1:28" x14ac:dyDescent="0.2">
      <c r="A234" s="125"/>
      <c r="B234" s="53">
        <v>44425</v>
      </c>
      <c r="C234" s="52" t="s">
        <v>9</v>
      </c>
      <c r="D234" s="13">
        <v>248</v>
      </c>
      <c r="E234" s="13">
        <v>411</v>
      </c>
      <c r="F234" s="47">
        <v>33861.119999999901</v>
      </c>
      <c r="G234" s="14">
        <v>0</v>
      </c>
      <c r="H234" s="14">
        <f t="shared" si="3"/>
        <v>33861.119999999901</v>
      </c>
      <c r="Y234" s="11"/>
      <c r="Z234" s="127"/>
      <c r="AA234" s="53">
        <v>44061</v>
      </c>
      <c r="AB234" s="13" t="s">
        <v>9</v>
      </c>
    </row>
    <row r="235" spans="1:28" x14ac:dyDescent="0.2">
      <c r="A235" s="125"/>
      <c r="B235" s="53">
        <v>44426</v>
      </c>
      <c r="C235" s="52" t="s">
        <v>4</v>
      </c>
      <c r="D235" s="13">
        <v>249</v>
      </c>
      <c r="E235" s="13">
        <v>412</v>
      </c>
      <c r="F235" s="49">
        <v>33875.599999999897</v>
      </c>
      <c r="G235" s="14">
        <v>0</v>
      </c>
      <c r="H235" s="14">
        <f t="shared" si="3"/>
        <v>33875.599999999897</v>
      </c>
      <c r="Y235" s="11"/>
      <c r="Z235" s="127"/>
      <c r="AA235" s="53">
        <v>44062</v>
      </c>
      <c r="AB235" s="13" t="s">
        <v>4</v>
      </c>
    </row>
    <row r="236" spans="1:28" x14ac:dyDescent="0.2">
      <c r="A236" s="125"/>
      <c r="B236" s="53">
        <v>44427</v>
      </c>
      <c r="C236" s="52" t="s">
        <v>5</v>
      </c>
      <c r="D236" s="13">
        <v>250</v>
      </c>
      <c r="E236" s="13">
        <v>413</v>
      </c>
      <c r="F236" s="47">
        <v>33890.0799999999</v>
      </c>
      <c r="G236" s="14">
        <v>0</v>
      </c>
      <c r="H236" s="14">
        <f t="shared" si="3"/>
        <v>33890.0799999999</v>
      </c>
      <c r="Y236" s="11"/>
      <c r="Z236" s="127"/>
      <c r="AA236" s="53">
        <v>44063</v>
      </c>
      <c r="AB236" s="13" t="s">
        <v>5</v>
      </c>
    </row>
    <row r="237" spans="1:28" x14ac:dyDescent="0.2">
      <c r="A237" s="125"/>
      <c r="B237" s="53">
        <v>44428</v>
      </c>
      <c r="C237" s="52" t="s">
        <v>6</v>
      </c>
      <c r="D237" s="13">
        <v>251</v>
      </c>
      <c r="E237" s="13">
        <v>414</v>
      </c>
      <c r="F237" s="49">
        <v>33904.559999999903</v>
      </c>
      <c r="G237" s="14">
        <v>0</v>
      </c>
      <c r="H237" s="14">
        <f t="shared" si="3"/>
        <v>33904.559999999903</v>
      </c>
      <c r="Y237" s="11"/>
      <c r="Z237" s="127"/>
      <c r="AA237" s="53">
        <v>44064</v>
      </c>
      <c r="AB237" s="13" t="s">
        <v>6</v>
      </c>
    </row>
    <row r="238" spans="1:28" x14ac:dyDescent="0.2">
      <c r="A238" s="125"/>
      <c r="B238" s="53">
        <v>44429</v>
      </c>
      <c r="C238" s="52" t="s">
        <v>7</v>
      </c>
      <c r="D238" s="13">
        <v>252</v>
      </c>
      <c r="E238" s="13">
        <v>415</v>
      </c>
      <c r="F238" s="47">
        <v>33919.039999999899</v>
      </c>
      <c r="G238" s="14">
        <v>0</v>
      </c>
      <c r="H238" s="14">
        <f t="shared" si="3"/>
        <v>33919.039999999899</v>
      </c>
      <c r="Y238" s="11"/>
      <c r="Z238" s="127"/>
      <c r="AA238" s="53">
        <v>44065</v>
      </c>
      <c r="AB238" s="13" t="s">
        <v>7</v>
      </c>
    </row>
    <row r="239" spans="1:28" x14ac:dyDescent="0.2">
      <c r="A239" s="125"/>
      <c r="B239" s="53">
        <v>44430</v>
      </c>
      <c r="C239" s="52" t="s">
        <v>8</v>
      </c>
      <c r="D239" s="13">
        <v>253</v>
      </c>
      <c r="E239" s="13">
        <v>416</v>
      </c>
      <c r="F239" s="49">
        <v>33933.519999999902</v>
      </c>
      <c r="G239" s="14">
        <v>0</v>
      </c>
      <c r="H239" s="14">
        <f t="shared" si="3"/>
        <v>33933.519999999902</v>
      </c>
      <c r="Y239" s="11"/>
      <c r="Z239" s="128"/>
      <c r="AA239" s="53">
        <v>44066</v>
      </c>
      <c r="AB239" s="13" t="s">
        <v>8</v>
      </c>
    </row>
    <row r="240" spans="1:28" x14ac:dyDescent="0.2">
      <c r="A240" s="124" t="s">
        <v>95</v>
      </c>
      <c r="B240" s="53">
        <v>44431</v>
      </c>
      <c r="C240" s="52" t="s">
        <v>3</v>
      </c>
      <c r="D240" s="13">
        <v>254</v>
      </c>
      <c r="E240" s="13">
        <v>417</v>
      </c>
      <c r="F240" s="47">
        <v>33947.999999999898</v>
      </c>
      <c r="G240" s="14">
        <v>0</v>
      </c>
      <c r="H240" s="14">
        <f t="shared" si="3"/>
        <v>33947.999999999898</v>
      </c>
      <c r="Y240" s="11"/>
      <c r="Z240" s="126" t="s">
        <v>14</v>
      </c>
      <c r="AA240" s="53">
        <v>44067</v>
      </c>
      <c r="AB240" s="13" t="s">
        <v>3</v>
      </c>
    </row>
    <row r="241" spans="1:31" x14ac:dyDescent="0.2">
      <c r="A241" s="125"/>
      <c r="B241" s="53">
        <v>44432</v>
      </c>
      <c r="C241" s="52" t="s">
        <v>9</v>
      </c>
      <c r="D241" s="13">
        <v>255</v>
      </c>
      <c r="E241" s="13">
        <v>418</v>
      </c>
      <c r="F241" s="49">
        <v>33962.479999999901</v>
      </c>
      <c r="G241" s="14">
        <v>0</v>
      </c>
      <c r="H241" s="14">
        <f t="shared" si="3"/>
        <v>33962.479999999901</v>
      </c>
      <c r="Y241" s="11"/>
      <c r="Z241" s="127"/>
      <c r="AA241" s="53">
        <v>44068</v>
      </c>
      <c r="AB241" s="13" t="s">
        <v>9</v>
      </c>
    </row>
    <row r="242" spans="1:31" x14ac:dyDescent="0.2">
      <c r="A242" s="125"/>
      <c r="B242" s="53">
        <v>44433</v>
      </c>
      <c r="C242" s="52" t="s">
        <v>4</v>
      </c>
      <c r="D242" s="13">
        <v>256</v>
      </c>
      <c r="E242" s="13">
        <v>419</v>
      </c>
      <c r="F242" s="47">
        <v>33976.959999999897</v>
      </c>
      <c r="G242" s="14">
        <v>0</v>
      </c>
      <c r="H242" s="14">
        <f t="shared" si="3"/>
        <v>33976.959999999897</v>
      </c>
      <c r="Y242" s="11"/>
      <c r="Z242" s="127"/>
      <c r="AA242" s="53">
        <v>44069</v>
      </c>
      <c r="AB242" s="13" t="s">
        <v>4</v>
      </c>
    </row>
    <row r="243" spans="1:31" x14ac:dyDescent="0.2">
      <c r="A243" s="125"/>
      <c r="B243" s="53">
        <v>44434</v>
      </c>
      <c r="C243" s="52" t="s">
        <v>5</v>
      </c>
      <c r="D243" s="13">
        <v>257</v>
      </c>
      <c r="E243" s="13">
        <v>420</v>
      </c>
      <c r="F243" s="49">
        <v>33991.4399999999</v>
      </c>
      <c r="G243" s="14">
        <v>0</v>
      </c>
      <c r="H243" s="14">
        <f t="shared" si="3"/>
        <v>33991.4399999999</v>
      </c>
      <c r="Y243" s="11"/>
      <c r="Z243" s="127"/>
      <c r="AA243" s="53">
        <v>44070</v>
      </c>
      <c r="AB243" s="13" t="s">
        <v>5</v>
      </c>
    </row>
    <row r="244" spans="1:31" x14ac:dyDescent="0.2">
      <c r="A244" s="125"/>
      <c r="B244" s="53">
        <v>44435</v>
      </c>
      <c r="C244" s="52" t="s">
        <v>6</v>
      </c>
      <c r="D244" s="13">
        <v>258</v>
      </c>
      <c r="E244" s="13">
        <v>421</v>
      </c>
      <c r="F244" s="47">
        <v>34005.919999999896</v>
      </c>
      <c r="G244" s="14">
        <v>0</v>
      </c>
      <c r="H244" s="14">
        <f t="shared" si="3"/>
        <v>34005.919999999896</v>
      </c>
      <c r="Y244" s="11"/>
      <c r="Z244" s="127"/>
      <c r="AA244" s="53">
        <v>44071</v>
      </c>
      <c r="AB244" s="13" t="s">
        <v>6</v>
      </c>
    </row>
    <row r="245" spans="1:31" x14ac:dyDescent="0.2">
      <c r="A245" s="125"/>
      <c r="B245" s="53">
        <v>44436</v>
      </c>
      <c r="C245" s="52" t="s">
        <v>7</v>
      </c>
      <c r="D245" s="13">
        <v>259</v>
      </c>
      <c r="E245" s="13">
        <v>422</v>
      </c>
      <c r="F245" s="49">
        <v>34020.3999999999</v>
      </c>
      <c r="G245" s="14">
        <v>0</v>
      </c>
      <c r="H245" s="14">
        <f t="shared" si="3"/>
        <v>34020.3999999999</v>
      </c>
      <c r="Y245" s="11"/>
      <c r="Z245" s="127"/>
      <c r="AA245" s="53">
        <v>44072</v>
      </c>
      <c r="AB245" s="13" t="s">
        <v>7</v>
      </c>
    </row>
    <row r="246" spans="1:31" x14ac:dyDescent="0.2">
      <c r="A246" s="125"/>
      <c r="B246" s="53">
        <v>44437</v>
      </c>
      <c r="C246" s="52" t="s">
        <v>8</v>
      </c>
      <c r="D246" s="13">
        <v>260</v>
      </c>
      <c r="E246" s="13">
        <v>423</v>
      </c>
      <c r="F246" s="47">
        <v>34034.879999999903</v>
      </c>
      <c r="G246" s="14">
        <v>0</v>
      </c>
      <c r="H246" s="14">
        <f t="shared" si="3"/>
        <v>34034.879999999903</v>
      </c>
      <c r="Y246" s="11"/>
      <c r="Z246" s="128"/>
      <c r="AA246" s="53">
        <v>44073</v>
      </c>
      <c r="AB246" s="13" t="s">
        <v>8</v>
      </c>
    </row>
    <row r="247" spans="1:31" x14ac:dyDescent="0.2">
      <c r="A247" s="124" t="s">
        <v>14</v>
      </c>
      <c r="B247" s="53">
        <v>44438</v>
      </c>
      <c r="C247" s="52" t="s">
        <v>3</v>
      </c>
      <c r="D247" s="13">
        <v>261</v>
      </c>
      <c r="E247" s="13">
        <v>424</v>
      </c>
      <c r="F247" s="49">
        <v>34049.359999999899</v>
      </c>
      <c r="G247" s="14">
        <v>0</v>
      </c>
      <c r="H247" s="14">
        <f t="shared" si="3"/>
        <v>34049.359999999899</v>
      </c>
      <c r="Y247" s="11"/>
      <c r="Z247" s="126" t="s">
        <v>15</v>
      </c>
      <c r="AA247" s="53">
        <v>44074</v>
      </c>
      <c r="AB247" s="13" t="s">
        <v>3</v>
      </c>
    </row>
    <row r="248" spans="1:31" x14ac:dyDescent="0.2">
      <c r="A248" s="125"/>
      <c r="B248" s="53">
        <v>44439</v>
      </c>
      <c r="C248" s="52" t="s">
        <v>9</v>
      </c>
      <c r="D248" s="13">
        <v>262</v>
      </c>
      <c r="E248" s="13">
        <v>425</v>
      </c>
      <c r="F248" s="47">
        <v>34063.839999999902</v>
      </c>
      <c r="G248" s="14">
        <v>0</v>
      </c>
      <c r="H248" s="14">
        <f t="shared" si="3"/>
        <v>34063.839999999902</v>
      </c>
      <c r="Y248" s="11"/>
      <c r="Z248" s="127"/>
      <c r="AA248" s="53">
        <v>44075</v>
      </c>
      <c r="AB248" s="13" t="s">
        <v>9</v>
      </c>
      <c r="AC248" s="13">
        <v>15</v>
      </c>
      <c r="AD248" s="13">
        <v>54</v>
      </c>
      <c r="AE248" s="47">
        <v>29286.29</v>
      </c>
    </row>
    <row r="249" spans="1:31" x14ac:dyDescent="0.2">
      <c r="A249" s="125"/>
      <c r="B249" s="53">
        <v>44440</v>
      </c>
      <c r="C249" s="52" t="s">
        <v>4</v>
      </c>
      <c r="D249" s="13">
        <v>263</v>
      </c>
      <c r="E249" s="13">
        <v>426</v>
      </c>
      <c r="F249" s="49">
        <v>34078.319999999898</v>
      </c>
      <c r="G249" s="14">
        <v>0</v>
      </c>
      <c r="H249" s="14">
        <f t="shared" ref="H249:H267" si="4">F249-G249</f>
        <v>34078.319999999898</v>
      </c>
      <c r="Y249" s="11"/>
      <c r="Z249" s="127"/>
      <c r="AA249" s="53">
        <v>44076</v>
      </c>
      <c r="AB249" s="13" t="s">
        <v>4</v>
      </c>
      <c r="AC249" s="13">
        <v>16</v>
      </c>
      <c r="AD249" s="13">
        <v>55</v>
      </c>
      <c r="AE249" s="47">
        <v>30000</v>
      </c>
    </row>
    <row r="250" spans="1:31" x14ac:dyDescent="0.2">
      <c r="A250" s="125"/>
      <c r="B250" s="53">
        <v>44441</v>
      </c>
      <c r="C250" s="52" t="s">
        <v>5</v>
      </c>
      <c r="D250" s="13">
        <v>264</v>
      </c>
      <c r="E250" s="13">
        <v>427</v>
      </c>
      <c r="F250" s="47">
        <v>34092.799999999901</v>
      </c>
      <c r="G250" s="14">
        <v>0</v>
      </c>
      <c r="H250" s="14">
        <f t="shared" si="4"/>
        <v>34092.799999999901</v>
      </c>
      <c r="Y250" s="11"/>
      <c r="Z250" s="127"/>
      <c r="AA250" s="53">
        <v>44077</v>
      </c>
      <c r="AB250" s="13" t="s">
        <v>5</v>
      </c>
      <c r="AC250" s="13">
        <v>17</v>
      </c>
      <c r="AD250" s="13">
        <v>56</v>
      </c>
      <c r="AE250" s="47">
        <v>30713.71</v>
      </c>
    </row>
    <row r="251" spans="1:31" x14ac:dyDescent="0.2">
      <c r="A251" s="125"/>
      <c r="B251" s="53">
        <v>44442</v>
      </c>
      <c r="C251" s="52" t="s">
        <v>6</v>
      </c>
      <c r="D251" s="13">
        <v>265</v>
      </c>
      <c r="E251" s="13">
        <v>428</v>
      </c>
      <c r="F251" s="49">
        <v>34107.279999999897</v>
      </c>
      <c r="G251" s="14">
        <v>0</v>
      </c>
      <c r="H251" s="14">
        <f t="shared" si="4"/>
        <v>34107.279999999897</v>
      </c>
      <c r="Y251" s="11"/>
      <c r="Z251" s="127"/>
      <c r="AA251" s="53">
        <v>44078</v>
      </c>
      <c r="AB251" s="13" t="s">
        <v>6</v>
      </c>
      <c r="AC251" s="13">
        <v>18</v>
      </c>
      <c r="AD251" s="13">
        <v>57</v>
      </c>
      <c r="AE251" s="47">
        <v>31427.42</v>
      </c>
    </row>
    <row r="252" spans="1:31" x14ac:dyDescent="0.2">
      <c r="A252" s="125"/>
      <c r="B252" s="53">
        <v>44443</v>
      </c>
      <c r="C252" s="52" t="s">
        <v>7</v>
      </c>
      <c r="D252" s="13">
        <v>266</v>
      </c>
      <c r="E252" s="13">
        <v>429</v>
      </c>
      <c r="F252" s="47">
        <v>34121.7599999999</v>
      </c>
      <c r="G252" s="14">
        <v>0</v>
      </c>
      <c r="H252" s="14">
        <f t="shared" si="4"/>
        <v>34121.7599999999</v>
      </c>
      <c r="Y252" s="11"/>
      <c r="Z252" s="127"/>
      <c r="AA252" s="53">
        <v>44079</v>
      </c>
      <c r="AB252" s="13" t="s">
        <v>7</v>
      </c>
      <c r="AC252" s="13">
        <v>19</v>
      </c>
      <c r="AD252" s="13">
        <v>58</v>
      </c>
      <c r="AE252" s="47">
        <v>32141.13</v>
      </c>
    </row>
    <row r="253" spans="1:31" x14ac:dyDescent="0.2">
      <c r="A253" s="125"/>
      <c r="B253" s="53">
        <v>44444</v>
      </c>
      <c r="C253" s="52" t="s">
        <v>8</v>
      </c>
      <c r="D253" s="13">
        <v>267</v>
      </c>
      <c r="E253" s="13">
        <v>430</v>
      </c>
      <c r="F253" s="49">
        <v>34136.239999999903</v>
      </c>
      <c r="G253" s="14">
        <v>0</v>
      </c>
      <c r="H253" s="14">
        <f t="shared" si="4"/>
        <v>34136.239999999903</v>
      </c>
      <c r="Z253" s="128"/>
      <c r="AA253" s="53">
        <v>44080</v>
      </c>
      <c r="AB253" s="13" t="s">
        <v>8</v>
      </c>
      <c r="AC253" s="13">
        <v>20</v>
      </c>
      <c r="AD253" s="13">
        <v>59</v>
      </c>
      <c r="AE253" s="47">
        <v>32854.839999999997</v>
      </c>
    </row>
    <row r="254" spans="1:31" x14ac:dyDescent="0.2">
      <c r="A254" s="124" t="s">
        <v>15</v>
      </c>
      <c r="B254" s="53">
        <v>44445</v>
      </c>
      <c r="C254" s="52" t="s">
        <v>3</v>
      </c>
      <c r="D254" s="13">
        <v>268</v>
      </c>
      <c r="E254" s="13">
        <v>431</v>
      </c>
      <c r="F254" s="47">
        <v>34150.719999999899</v>
      </c>
      <c r="G254" s="14">
        <v>0</v>
      </c>
      <c r="H254" s="14">
        <f t="shared" si="4"/>
        <v>34150.719999999899</v>
      </c>
      <c r="Z254" s="126" t="s">
        <v>16</v>
      </c>
      <c r="AA254" s="53">
        <v>44081</v>
      </c>
      <c r="AB254" s="13" t="s">
        <v>3</v>
      </c>
      <c r="AC254" s="13">
        <v>21</v>
      </c>
      <c r="AD254" s="13">
        <v>60</v>
      </c>
      <c r="AE254" s="47">
        <v>33568.550000000003</v>
      </c>
    </row>
    <row r="255" spans="1:31" x14ac:dyDescent="0.2">
      <c r="A255" s="125"/>
      <c r="B255" s="53">
        <v>44446</v>
      </c>
      <c r="C255" s="52" t="s">
        <v>9</v>
      </c>
      <c r="D255" s="13">
        <v>269</v>
      </c>
      <c r="E255" s="13">
        <v>432</v>
      </c>
      <c r="F255" s="49">
        <v>34165.199999999903</v>
      </c>
      <c r="G255" s="14">
        <v>0</v>
      </c>
      <c r="H255" s="14">
        <f t="shared" si="4"/>
        <v>34165.199999999903</v>
      </c>
      <c r="Z255" s="127"/>
      <c r="AA255" s="53">
        <v>44082</v>
      </c>
      <c r="AB255" s="13" t="s">
        <v>9</v>
      </c>
      <c r="AC255" s="13">
        <v>22</v>
      </c>
      <c r="AD255" s="13">
        <v>61</v>
      </c>
      <c r="AE255" s="47">
        <v>34282.26</v>
      </c>
    </row>
    <row r="256" spans="1:31" x14ac:dyDescent="0.2">
      <c r="A256" s="125"/>
      <c r="B256" s="53">
        <v>44447</v>
      </c>
      <c r="C256" s="52" t="s">
        <v>4</v>
      </c>
      <c r="D256" s="13">
        <v>270</v>
      </c>
      <c r="E256" s="13">
        <v>433</v>
      </c>
      <c r="F256" s="47">
        <v>34179.679999999898</v>
      </c>
      <c r="G256" s="14">
        <v>0</v>
      </c>
      <c r="H256" s="14">
        <f t="shared" si="4"/>
        <v>34179.679999999898</v>
      </c>
      <c r="Z256" s="127"/>
      <c r="AA256" s="53">
        <v>44083</v>
      </c>
      <c r="AB256" s="13" t="s">
        <v>4</v>
      </c>
      <c r="AC256" s="13">
        <v>23</v>
      </c>
      <c r="AD256" s="13">
        <v>62</v>
      </c>
      <c r="AE256" s="47">
        <v>34995.97</v>
      </c>
    </row>
    <row r="257" spans="1:49" x14ac:dyDescent="0.2">
      <c r="A257" s="125"/>
      <c r="B257" s="53">
        <v>44448</v>
      </c>
      <c r="C257" s="52" t="s">
        <v>5</v>
      </c>
      <c r="D257" s="13">
        <v>271</v>
      </c>
      <c r="E257" s="13">
        <v>434</v>
      </c>
      <c r="F257" s="49">
        <v>34194.159999999902</v>
      </c>
      <c r="G257" s="14">
        <v>0</v>
      </c>
      <c r="H257" s="14">
        <f t="shared" si="4"/>
        <v>34194.159999999902</v>
      </c>
      <c r="Z257" s="127"/>
      <c r="AA257" s="53">
        <v>44084</v>
      </c>
      <c r="AB257" s="13" t="s">
        <v>5</v>
      </c>
      <c r="AC257" s="13">
        <v>24</v>
      </c>
      <c r="AD257" s="13">
        <v>63</v>
      </c>
      <c r="AE257" s="47">
        <v>35709.68</v>
      </c>
    </row>
    <row r="258" spans="1:49" x14ac:dyDescent="0.2">
      <c r="A258" s="125"/>
      <c r="B258" s="53">
        <v>44449</v>
      </c>
      <c r="C258" s="52" t="s">
        <v>6</v>
      </c>
      <c r="D258" s="13">
        <v>272</v>
      </c>
      <c r="E258" s="13">
        <v>435</v>
      </c>
      <c r="F258" s="47">
        <v>34208.639999999898</v>
      </c>
      <c r="G258" s="14">
        <v>0</v>
      </c>
      <c r="H258" s="14">
        <f t="shared" si="4"/>
        <v>34208.639999999898</v>
      </c>
      <c r="Z258" s="127"/>
      <c r="AA258" s="53">
        <v>44085</v>
      </c>
      <c r="AB258" s="13" t="s">
        <v>6</v>
      </c>
      <c r="AC258" s="13">
        <v>25</v>
      </c>
      <c r="AD258" s="13">
        <v>64</v>
      </c>
      <c r="AE258" s="47">
        <v>36423.39</v>
      </c>
    </row>
    <row r="259" spans="1:49" x14ac:dyDescent="0.2">
      <c r="A259" s="125"/>
      <c r="B259" s="53">
        <v>44450</v>
      </c>
      <c r="C259" s="52" t="s">
        <v>7</v>
      </c>
      <c r="D259" s="13">
        <v>273</v>
      </c>
      <c r="E259" s="13">
        <v>436</v>
      </c>
      <c r="F259" s="49">
        <v>34223.119999999901</v>
      </c>
      <c r="G259" s="14">
        <v>0</v>
      </c>
      <c r="H259" s="14">
        <f t="shared" si="4"/>
        <v>34223.119999999901</v>
      </c>
      <c r="Z259" s="127"/>
      <c r="AA259" s="53">
        <v>44086</v>
      </c>
      <c r="AB259" s="13" t="s">
        <v>7</v>
      </c>
      <c r="AC259" s="13">
        <v>26</v>
      </c>
      <c r="AD259" s="13">
        <v>65</v>
      </c>
      <c r="AE259" s="47">
        <v>37137.1</v>
      </c>
    </row>
    <row r="260" spans="1:49" x14ac:dyDescent="0.2">
      <c r="A260" s="125"/>
      <c r="B260" s="53">
        <v>44451</v>
      </c>
      <c r="C260" s="52" t="s">
        <v>8</v>
      </c>
      <c r="D260" s="13">
        <v>274</v>
      </c>
      <c r="E260" s="13">
        <v>437</v>
      </c>
      <c r="F260" s="47">
        <v>34237.599999999897</v>
      </c>
      <c r="G260" s="14">
        <v>0</v>
      </c>
      <c r="H260" s="14">
        <f t="shared" si="4"/>
        <v>34237.599999999897</v>
      </c>
      <c r="Z260" s="128"/>
      <c r="AA260" s="53">
        <v>44087</v>
      </c>
      <c r="AB260" s="13" t="s">
        <v>8</v>
      </c>
      <c r="AC260" s="13">
        <v>27</v>
      </c>
      <c r="AD260" s="13">
        <v>66</v>
      </c>
      <c r="AE260" s="47">
        <v>37850.81</v>
      </c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</row>
    <row r="261" spans="1:49" x14ac:dyDescent="0.2">
      <c r="A261" s="124" t="s">
        <v>16</v>
      </c>
      <c r="B261" s="53">
        <v>44452</v>
      </c>
      <c r="C261" s="52" t="s">
        <v>3</v>
      </c>
      <c r="D261" s="13">
        <v>275</v>
      </c>
      <c r="E261" s="13">
        <v>438</v>
      </c>
      <c r="F261" s="49">
        <v>34252.0799999999</v>
      </c>
      <c r="G261" s="14">
        <v>10500</v>
      </c>
      <c r="H261" s="14">
        <f t="shared" si="4"/>
        <v>23752.0799999999</v>
      </c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Z261" s="126" t="s">
        <v>17</v>
      </c>
      <c r="AA261" s="53">
        <v>44088</v>
      </c>
      <c r="AB261" s="13" t="s">
        <v>3</v>
      </c>
      <c r="AC261" s="13">
        <v>28</v>
      </c>
      <c r="AD261" s="13">
        <v>67</v>
      </c>
      <c r="AE261" s="47">
        <v>38564.519999999997</v>
      </c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</row>
    <row r="262" spans="1:49" x14ac:dyDescent="0.2">
      <c r="A262" s="125"/>
      <c r="B262" s="53">
        <v>44453</v>
      </c>
      <c r="C262" s="52" t="s">
        <v>9</v>
      </c>
      <c r="D262" s="13">
        <v>276</v>
      </c>
      <c r="E262" s="13">
        <v>439</v>
      </c>
      <c r="F262" s="47">
        <v>34266.559999999903</v>
      </c>
      <c r="G262" s="14">
        <v>12000</v>
      </c>
      <c r="H262" s="14">
        <f t="shared" si="4"/>
        <v>22266.559999999903</v>
      </c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Z262" s="127"/>
      <c r="AA262" s="53">
        <v>44089</v>
      </c>
      <c r="AB262" s="13" t="s">
        <v>9</v>
      </c>
      <c r="AC262" s="13">
        <v>29</v>
      </c>
      <c r="AD262" s="13">
        <v>68</v>
      </c>
      <c r="AE262" s="47">
        <v>39278.230000000003</v>
      </c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</row>
    <row r="263" spans="1:49" x14ac:dyDescent="0.2">
      <c r="A263" s="125"/>
      <c r="B263" s="53">
        <v>44454</v>
      </c>
      <c r="C263" s="52" t="s">
        <v>4</v>
      </c>
      <c r="D263" s="13">
        <v>277</v>
      </c>
      <c r="E263" s="13">
        <v>440</v>
      </c>
      <c r="F263" s="49">
        <v>34281.039999999899</v>
      </c>
      <c r="G263" s="14">
        <v>13500</v>
      </c>
      <c r="H263" s="14">
        <f t="shared" si="4"/>
        <v>20781.039999999899</v>
      </c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Z263" s="127"/>
      <c r="AA263" s="53">
        <v>44090</v>
      </c>
      <c r="AB263" s="13" t="s">
        <v>4</v>
      </c>
      <c r="AC263" s="13">
        <v>30</v>
      </c>
      <c r="AD263" s="13">
        <v>69</v>
      </c>
      <c r="AE263" s="47">
        <v>39991.94</v>
      </c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</row>
    <row r="264" spans="1:49" x14ac:dyDescent="0.2">
      <c r="A264" s="125"/>
      <c r="B264" s="53">
        <v>44455</v>
      </c>
      <c r="C264" s="52" t="s">
        <v>5</v>
      </c>
      <c r="D264" s="13">
        <v>278</v>
      </c>
      <c r="E264" s="13">
        <v>441</v>
      </c>
      <c r="F264" s="47">
        <v>34295.519999999902</v>
      </c>
      <c r="G264" s="14">
        <v>15000</v>
      </c>
      <c r="H264" s="14">
        <f t="shared" si="4"/>
        <v>19295.519999999902</v>
      </c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Z264" s="127"/>
      <c r="AA264" s="53">
        <v>44091</v>
      </c>
      <c r="AB264" s="13" t="s">
        <v>5</v>
      </c>
      <c r="AC264" s="13">
        <v>31</v>
      </c>
      <c r="AD264" s="13">
        <v>70</v>
      </c>
      <c r="AE264" s="47">
        <v>40705.65</v>
      </c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</row>
    <row r="265" spans="1:49" x14ac:dyDescent="0.2">
      <c r="A265" s="125"/>
      <c r="B265" s="53">
        <v>44456</v>
      </c>
      <c r="C265" s="52" t="s">
        <v>6</v>
      </c>
      <c r="D265" s="13">
        <v>279</v>
      </c>
      <c r="E265" s="13">
        <v>442</v>
      </c>
      <c r="F265" s="49">
        <v>34309.999999999898</v>
      </c>
      <c r="G265" s="14">
        <v>16500</v>
      </c>
      <c r="H265" s="14">
        <f t="shared" si="4"/>
        <v>17809.999999999898</v>
      </c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Z265" s="127"/>
      <c r="AA265" s="53">
        <v>44092</v>
      </c>
      <c r="AB265" s="13" t="s">
        <v>6</v>
      </c>
      <c r="AC265" s="13">
        <v>32</v>
      </c>
      <c r="AD265" s="13">
        <v>71</v>
      </c>
      <c r="AE265" s="47">
        <v>41419.360000000001</v>
      </c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</row>
    <row r="266" spans="1:49" x14ac:dyDescent="0.2">
      <c r="A266" s="125"/>
      <c r="B266" s="53">
        <v>44457</v>
      </c>
      <c r="C266" s="52" t="s">
        <v>7</v>
      </c>
      <c r="D266" s="13">
        <v>280</v>
      </c>
      <c r="E266" s="13">
        <v>443</v>
      </c>
      <c r="F266" s="47">
        <v>34324.479999999901</v>
      </c>
      <c r="G266" s="14">
        <v>18000</v>
      </c>
      <c r="H266" s="14">
        <f>F266-G266</f>
        <v>16324.479999999901</v>
      </c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Z266" s="127"/>
      <c r="AA266" s="53">
        <v>44093</v>
      </c>
      <c r="AB266" s="13" t="s">
        <v>7</v>
      </c>
      <c r="AC266" s="13">
        <v>33</v>
      </c>
      <c r="AD266" s="13">
        <v>72</v>
      </c>
      <c r="AE266" s="47">
        <v>42133.07</v>
      </c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</row>
    <row r="267" spans="1:49" x14ac:dyDescent="0.2">
      <c r="A267" s="125"/>
      <c r="B267" s="53">
        <v>44458</v>
      </c>
      <c r="C267" s="52" t="s">
        <v>8</v>
      </c>
      <c r="D267" s="13">
        <v>281</v>
      </c>
      <c r="E267" s="13">
        <v>444</v>
      </c>
      <c r="F267" s="49">
        <v>34338.959999999897</v>
      </c>
      <c r="G267" s="14">
        <v>19500</v>
      </c>
      <c r="H267" s="14">
        <f t="shared" si="4"/>
        <v>14838.959999999897</v>
      </c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Z267" s="128"/>
      <c r="AA267" s="53">
        <v>44094</v>
      </c>
      <c r="AB267" s="13" t="s">
        <v>8</v>
      </c>
      <c r="AC267" s="13">
        <v>34</v>
      </c>
      <c r="AD267" s="13">
        <v>73</v>
      </c>
      <c r="AE267" s="47">
        <v>42846.78</v>
      </c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</row>
    <row r="268" spans="1:49" x14ac:dyDescent="0.2">
      <c r="A268" s="124" t="s">
        <v>17</v>
      </c>
      <c r="B268" s="53">
        <v>44459</v>
      </c>
      <c r="C268" s="52" t="s">
        <v>3</v>
      </c>
      <c r="D268" s="13">
        <v>282</v>
      </c>
      <c r="E268" s="13">
        <v>445</v>
      </c>
      <c r="F268" s="47">
        <v>34353.4399999999</v>
      </c>
      <c r="G268" s="14">
        <v>21000</v>
      </c>
      <c r="H268" s="14">
        <f>F268-G268</f>
        <v>13353.4399999999</v>
      </c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Z268" s="126" t="s">
        <v>20</v>
      </c>
      <c r="AA268" s="53">
        <v>44095</v>
      </c>
      <c r="AB268" s="13" t="s">
        <v>3</v>
      </c>
      <c r="AC268" s="13">
        <v>35</v>
      </c>
      <c r="AD268" s="13">
        <v>74</v>
      </c>
      <c r="AE268" s="47">
        <v>43560.49</v>
      </c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</row>
    <row r="269" spans="1:49" x14ac:dyDescent="0.2">
      <c r="A269" s="125"/>
      <c r="B269" s="53">
        <v>44460</v>
      </c>
      <c r="C269" s="52" t="s">
        <v>9</v>
      </c>
      <c r="D269" s="13">
        <v>283</v>
      </c>
      <c r="E269" s="13">
        <v>446</v>
      </c>
      <c r="F269" s="49">
        <v>34367.919999999896</v>
      </c>
      <c r="G269" s="14">
        <v>22500</v>
      </c>
      <c r="H269" s="14">
        <f>F269-G269</f>
        <v>11867.919999999896</v>
      </c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Z269" s="127"/>
      <c r="AA269" s="53">
        <v>44096</v>
      </c>
      <c r="AB269" s="13" t="s">
        <v>9</v>
      </c>
      <c r="AC269" s="13">
        <v>36</v>
      </c>
      <c r="AD269" s="13">
        <v>75</v>
      </c>
      <c r="AE269" s="47">
        <v>44274.2</v>
      </c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</row>
    <row r="270" spans="1:49" x14ac:dyDescent="0.2">
      <c r="A270" s="125"/>
      <c r="B270" s="53">
        <v>44461</v>
      </c>
      <c r="C270" s="52" t="s">
        <v>4</v>
      </c>
      <c r="F270" s="47">
        <v>34382.3999999999</v>
      </c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Z270" s="127"/>
      <c r="AA270" s="53">
        <v>44097</v>
      </c>
      <c r="AB270" s="13" t="s">
        <v>4</v>
      </c>
      <c r="AC270" s="13">
        <v>37</v>
      </c>
      <c r="AD270" s="13">
        <v>76</v>
      </c>
      <c r="AE270" s="47">
        <v>44987.91</v>
      </c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</row>
    <row r="271" spans="1:49" x14ac:dyDescent="0.2">
      <c r="A271" s="125"/>
      <c r="B271" s="53">
        <v>44462</v>
      </c>
      <c r="C271" s="52" t="s">
        <v>5</v>
      </c>
      <c r="F271" s="49">
        <v>34396.879999999903</v>
      </c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Z271" s="127"/>
      <c r="AA271" s="53">
        <v>44098</v>
      </c>
      <c r="AB271" s="13" t="s">
        <v>5</v>
      </c>
      <c r="AC271" s="13">
        <v>38</v>
      </c>
      <c r="AD271" s="13">
        <v>77</v>
      </c>
      <c r="AE271" s="47">
        <v>45701.62</v>
      </c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</row>
    <row r="272" spans="1:49" x14ac:dyDescent="0.2">
      <c r="A272" s="125"/>
      <c r="B272" s="53">
        <v>44463</v>
      </c>
      <c r="C272" s="52" t="s">
        <v>6</v>
      </c>
      <c r="F272" s="47">
        <v>34411.359999999899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Z272" s="127"/>
      <c r="AA272" s="53">
        <v>44099</v>
      </c>
      <c r="AB272" s="13" t="s">
        <v>6</v>
      </c>
      <c r="AC272" s="13">
        <v>39</v>
      </c>
      <c r="AD272" s="13">
        <v>78</v>
      </c>
      <c r="AE272" s="47">
        <v>46415.33</v>
      </c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</row>
    <row r="273" spans="1:49" x14ac:dyDescent="0.2">
      <c r="A273" s="125"/>
      <c r="B273" s="53">
        <v>44464</v>
      </c>
      <c r="C273" s="52" t="s">
        <v>7</v>
      </c>
      <c r="F273" s="49">
        <v>34425.839999999902</v>
      </c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Z273" s="127"/>
      <c r="AA273" s="53">
        <v>44100</v>
      </c>
      <c r="AB273" s="13" t="s">
        <v>7</v>
      </c>
      <c r="AC273" s="13">
        <v>40</v>
      </c>
      <c r="AD273" s="13">
        <v>79</v>
      </c>
      <c r="AE273" s="47">
        <v>47129.04</v>
      </c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</row>
    <row r="274" spans="1:49" x14ac:dyDescent="0.2">
      <c r="A274" s="125"/>
      <c r="B274" s="53">
        <v>44465</v>
      </c>
      <c r="C274" s="52" t="s">
        <v>8</v>
      </c>
      <c r="F274" s="47">
        <v>34440.319999999898</v>
      </c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Z274" s="128"/>
      <c r="AA274" s="53">
        <v>44101</v>
      </c>
      <c r="AB274" s="13" t="s">
        <v>8</v>
      </c>
      <c r="AC274" s="13">
        <v>41</v>
      </c>
      <c r="AD274" s="13">
        <v>80</v>
      </c>
      <c r="AE274" s="47">
        <v>47842.75</v>
      </c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</row>
    <row r="275" spans="1:49" x14ac:dyDescent="0.2">
      <c r="A275" s="124" t="s">
        <v>20</v>
      </c>
      <c r="B275" s="53">
        <v>44466</v>
      </c>
      <c r="C275" s="52" t="s">
        <v>3</v>
      </c>
      <c r="F275" s="49">
        <v>34454.799999999901</v>
      </c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Z275" s="126" t="s">
        <v>21</v>
      </c>
      <c r="AA275" s="53">
        <v>44102</v>
      </c>
      <c r="AB275" s="13" t="s">
        <v>3</v>
      </c>
      <c r="AC275" s="13">
        <v>42</v>
      </c>
      <c r="AD275" s="13">
        <v>81</v>
      </c>
      <c r="AE275" s="47">
        <v>48556.46</v>
      </c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</row>
    <row r="276" spans="1:49" x14ac:dyDescent="0.2">
      <c r="A276" s="125"/>
      <c r="B276" s="53">
        <v>44467</v>
      </c>
      <c r="C276" s="52" t="s">
        <v>9</v>
      </c>
      <c r="F276" s="47">
        <v>34469.279999999897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Z276" s="127"/>
      <c r="AA276" s="53">
        <v>44103</v>
      </c>
      <c r="AB276" s="13" t="s">
        <v>9</v>
      </c>
      <c r="AC276" s="13">
        <v>43</v>
      </c>
      <c r="AD276" s="13">
        <v>82</v>
      </c>
      <c r="AE276" s="47">
        <v>49270.17</v>
      </c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</row>
    <row r="277" spans="1:49" x14ac:dyDescent="0.2">
      <c r="A277" s="125"/>
      <c r="B277" s="53">
        <v>44468</v>
      </c>
      <c r="C277" s="52" t="s">
        <v>4</v>
      </c>
      <c r="F277" s="49">
        <v>34483.7599999999</v>
      </c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Z277" s="127"/>
      <c r="AA277" s="53">
        <v>44104</v>
      </c>
      <c r="AB277" s="13" t="s">
        <v>4</v>
      </c>
      <c r="AC277" s="13">
        <v>44</v>
      </c>
      <c r="AD277" s="13">
        <v>83</v>
      </c>
      <c r="AE277" s="47">
        <v>49983.88</v>
      </c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</row>
    <row r="278" spans="1:49" x14ac:dyDescent="0.2">
      <c r="A278" s="125"/>
      <c r="B278" s="53">
        <v>44469</v>
      </c>
      <c r="C278" s="52" t="s">
        <v>5</v>
      </c>
      <c r="F278" s="47">
        <v>34498.239999999903</v>
      </c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Z278" s="127"/>
      <c r="AA278" s="53">
        <v>44105</v>
      </c>
      <c r="AB278" s="13" t="s">
        <v>5</v>
      </c>
      <c r="AC278" s="13">
        <v>45</v>
      </c>
      <c r="AD278" s="13">
        <v>84</v>
      </c>
      <c r="AE278" s="47">
        <v>50697.59</v>
      </c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</row>
    <row r="279" spans="1:49" x14ac:dyDescent="0.2">
      <c r="A279" s="125"/>
      <c r="B279" s="53">
        <v>44470</v>
      </c>
      <c r="C279" s="52" t="s">
        <v>6</v>
      </c>
      <c r="F279" s="49">
        <v>34512.719999999899</v>
      </c>
      <c r="G279" s="14">
        <v>0</v>
      </c>
      <c r="H279" s="14">
        <f>F279-G279</f>
        <v>34512.719999999899</v>
      </c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Z279" s="127"/>
      <c r="AA279" s="53">
        <v>44106</v>
      </c>
      <c r="AB279" s="13" t="s">
        <v>6</v>
      </c>
      <c r="AC279" s="13">
        <v>46</v>
      </c>
      <c r="AD279" s="13">
        <v>85</v>
      </c>
      <c r="AE279" s="47">
        <v>51411.3</v>
      </c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</row>
    <row r="280" spans="1:49" x14ac:dyDescent="0.2">
      <c r="A280" s="125"/>
      <c r="B280" s="53">
        <v>44471</v>
      </c>
      <c r="C280" s="52" t="s">
        <v>7</v>
      </c>
      <c r="F280" s="47">
        <v>34527.199999999903</v>
      </c>
      <c r="G280" s="14">
        <v>0</v>
      </c>
      <c r="H280" s="14">
        <f>F280-G280</f>
        <v>34527.199999999903</v>
      </c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Z280" s="127"/>
      <c r="AA280" s="53">
        <v>44107</v>
      </c>
      <c r="AB280" s="13" t="s">
        <v>7</v>
      </c>
      <c r="AC280" s="13">
        <v>47</v>
      </c>
      <c r="AD280" s="13">
        <v>86</v>
      </c>
      <c r="AE280" s="47">
        <v>52125.01</v>
      </c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</row>
    <row r="281" spans="1:49" x14ac:dyDescent="0.2">
      <c r="A281" s="125"/>
      <c r="B281" s="53">
        <v>44472</v>
      </c>
      <c r="C281" s="52" t="s">
        <v>8</v>
      </c>
      <c r="F281" s="49">
        <v>34541.679999999898</v>
      </c>
      <c r="G281" s="14">
        <v>0</v>
      </c>
      <c r="H281" s="14">
        <f t="shared" ref="H281:H293" si="5">F269-G281</f>
        <v>34367.919999999896</v>
      </c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Z281" s="128"/>
      <c r="AA281" s="53">
        <v>44108</v>
      </c>
      <c r="AB281" s="13" t="s">
        <v>8</v>
      </c>
      <c r="AC281" s="13">
        <v>48</v>
      </c>
      <c r="AD281" s="13">
        <v>87</v>
      </c>
      <c r="AE281" s="47">
        <v>52838.720000000001</v>
      </c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</row>
    <row r="282" spans="1:49" x14ac:dyDescent="0.2">
      <c r="A282" s="124" t="s">
        <v>21</v>
      </c>
      <c r="B282" s="53">
        <v>44473</v>
      </c>
      <c r="C282" s="52" t="s">
        <v>3</v>
      </c>
      <c r="F282" s="47">
        <v>34556.159999999902</v>
      </c>
      <c r="G282" s="14">
        <v>0</v>
      </c>
      <c r="H282" s="14">
        <f t="shared" si="5"/>
        <v>34382.3999999999</v>
      </c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Z282" s="126" t="s">
        <v>22</v>
      </c>
      <c r="AA282" s="53">
        <v>44109</v>
      </c>
      <c r="AB282" s="13" t="s">
        <v>3</v>
      </c>
      <c r="AC282" s="13">
        <v>49</v>
      </c>
      <c r="AD282" s="13">
        <v>88</v>
      </c>
      <c r="AE282" s="47">
        <v>53552.43</v>
      </c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</row>
    <row r="283" spans="1:49" x14ac:dyDescent="0.2">
      <c r="A283" s="125"/>
      <c r="B283" s="53">
        <v>44474</v>
      </c>
      <c r="C283" s="52" t="s">
        <v>9</v>
      </c>
      <c r="F283" s="49">
        <v>34570.639999999898</v>
      </c>
      <c r="G283" s="14">
        <v>0</v>
      </c>
      <c r="H283" s="14">
        <f t="shared" si="5"/>
        <v>34396.879999999903</v>
      </c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Z283" s="127"/>
      <c r="AA283" s="53">
        <v>44110</v>
      </c>
      <c r="AB283" s="13" t="s">
        <v>9</v>
      </c>
      <c r="AC283" s="13">
        <v>50</v>
      </c>
      <c r="AD283" s="13">
        <v>89</v>
      </c>
      <c r="AE283" s="47">
        <v>54266.14</v>
      </c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</row>
    <row r="284" spans="1:49" x14ac:dyDescent="0.2">
      <c r="A284" s="125"/>
      <c r="B284" s="53">
        <v>44475</v>
      </c>
      <c r="C284" s="52" t="s">
        <v>4</v>
      </c>
      <c r="F284" s="47">
        <v>34585.119999999901</v>
      </c>
      <c r="G284" s="14">
        <v>0</v>
      </c>
      <c r="H284" s="14">
        <f t="shared" si="5"/>
        <v>34411.359999999899</v>
      </c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Z284" s="127"/>
      <c r="AA284" s="53">
        <v>44111</v>
      </c>
      <c r="AB284" s="13" t="s">
        <v>4</v>
      </c>
      <c r="AC284" s="13">
        <v>51</v>
      </c>
      <c r="AD284" s="13">
        <v>90</v>
      </c>
      <c r="AE284" s="47">
        <v>54979.85</v>
      </c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</row>
    <row r="285" spans="1:49" x14ac:dyDescent="0.2">
      <c r="A285" s="125"/>
      <c r="B285" s="53">
        <v>44476</v>
      </c>
      <c r="C285" s="52" t="s">
        <v>5</v>
      </c>
      <c r="F285" s="49">
        <v>34599.599999999897</v>
      </c>
      <c r="G285" s="14">
        <v>0</v>
      </c>
      <c r="H285" s="14">
        <f t="shared" si="5"/>
        <v>34425.839999999902</v>
      </c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Z285" s="127"/>
      <c r="AA285" s="53">
        <v>44112</v>
      </c>
      <c r="AB285" s="13" t="s">
        <v>5</v>
      </c>
      <c r="AC285" s="13">
        <v>52</v>
      </c>
      <c r="AD285" s="13">
        <v>91</v>
      </c>
      <c r="AE285" s="47">
        <v>55693.56</v>
      </c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</row>
    <row r="286" spans="1:49" x14ac:dyDescent="0.2">
      <c r="A286" s="125"/>
      <c r="B286" s="53">
        <v>44477</v>
      </c>
      <c r="C286" s="52" t="s">
        <v>6</v>
      </c>
      <c r="F286" s="47">
        <v>34614.0799999999</v>
      </c>
      <c r="G286" s="14">
        <v>0</v>
      </c>
      <c r="H286" s="14">
        <f t="shared" si="5"/>
        <v>34440.319999999898</v>
      </c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Z286" s="127"/>
      <c r="AA286" s="53">
        <v>44113</v>
      </c>
      <c r="AB286" s="13" t="s">
        <v>6</v>
      </c>
      <c r="AC286" s="13">
        <v>53</v>
      </c>
      <c r="AD286" s="13">
        <v>92</v>
      </c>
      <c r="AE286" s="47">
        <v>56407.27</v>
      </c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</row>
    <row r="287" spans="1:49" x14ac:dyDescent="0.2">
      <c r="A287" s="125"/>
      <c r="B287" s="53">
        <v>44478</v>
      </c>
      <c r="C287" s="52" t="s">
        <v>7</v>
      </c>
      <c r="F287" s="49">
        <v>34628.559999999903</v>
      </c>
      <c r="G287" s="14">
        <v>0</v>
      </c>
      <c r="H287" s="14">
        <f t="shared" si="5"/>
        <v>34454.799999999901</v>
      </c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Z287" s="127"/>
      <c r="AA287" s="53">
        <v>44114</v>
      </c>
      <c r="AB287" s="13" t="s">
        <v>7</v>
      </c>
      <c r="AC287" s="13">
        <v>54</v>
      </c>
      <c r="AD287" s="13">
        <v>93</v>
      </c>
      <c r="AE287" s="47">
        <v>57120.98</v>
      </c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</row>
    <row r="288" spans="1:49" x14ac:dyDescent="0.2">
      <c r="A288" s="125"/>
      <c r="B288" s="53">
        <v>44479</v>
      </c>
      <c r="C288" s="52" t="s">
        <v>8</v>
      </c>
      <c r="F288" s="47">
        <v>34643.039999999899</v>
      </c>
      <c r="G288" s="14">
        <v>0</v>
      </c>
      <c r="H288" s="14">
        <f t="shared" si="5"/>
        <v>34469.279999999897</v>
      </c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Z288" s="128"/>
      <c r="AA288" s="53">
        <v>44115</v>
      </c>
      <c r="AB288" s="13" t="s">
        <v>8</v>
      </c>
      <c r="AC288" s="13">
        <v>55</v>
      </c>
      <c r="AD288" s="13">
        <v>94</v>
      </c>
      <c r="AE288" s="47">
        <v>57834.69</v>
      </c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</row>
    <row r="289" spans="1:49" x14ac:dyDescent="0.2">
      <c r="A289" s="124" t="s">
        <v>22</v>
      </c>
      <c r="B289" s="53">
        <v>44480</v>
      </c>
      <c r="C289" s="52" t="s">
        <v>3</v>
      </c>
      <c r="F289" s="49">
        <v>34657.519999999902</v>
      </c>
      <c r="G289" s="14">
        <v>0</v>
      </c>
      <c r="H289" s="14">
        <f t="shared" si="5"/>
        <v>34483.7599999999</v>
      </c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Z289" s="126" t="s">
        <v>23</v>
      </c>
      <c r="AA289" s="53">
        <v>44116</v>
      </c>
      <c r="AB289" s="13" t="s">
        <v>3</v>
      </c>
      <c r="AC289" s="13">
        <v>56</v>
      </c>
      <c r="AD289" s="13">
        <v>95</v>
      </c>
      <c r="AE289" s="47">
        <v>58548.4</v>
      </c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</row>
    <row r="290" spans="1:49" x14ac:dyDescent="0.2">
      <c r="A290" s="125"/>
      <c r="B290" s="53">
        <v>44481</v>
      </c>
      <c r="C290" s="52" t="s">
        <v>9</v>
      </c>
      <c r="G290" s="14">
        <v>0</v>
      </c>
      <c r="H290" s="14">
        <f t="shared" si="5"/>
        <v>34498.239999999903</v>
      </c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Z290" s="127"/>
      <c r="AA290" s="53">
        <v>44117</v>
      </c>
      <c r="AB290" s="13" t="s">
        <v>9</v>
      </c>
      <c r="AC290" s="13">
        <v>57</v>
      </c>
      <c r="AD290" s="13">
        <v>96</v>
      </c>
      <c r="AE290" s="47">
        <v>59262.11</v>
      </c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</row>
    <row r="291" spans="1:49" x14ac:dyDescent="0.2">
      <c r="A291" s="125"/>
      <c r="B291" s="53">
        <v>44482</v>
      </c>
      <c r="C291" s="52" t="s">
        <v>4</v>
      </c>
      <c r="G291" s="14">
        <v>0</v>
      </c>
      <c r="H291" s="14">
        <f t="shared" si="5"/>
        <v>34512.719999999899</v>
      </c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Z291" s="127"/>
      <c r="AA291" s="53">
        <v>44118</v>
      </c>
      <c r="AB291" s="13" t="s">
        <v>4</v>
      </c>
      <c r="AC291" s="13">
        <v>58</v>
      </c>
      <c r="AD291" s="13">
        <v>97</v>
      </c>
      <c r="AE291" s="47">
        <v>59975.82</v>
      </c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</row>
    <row r="292" spans="1:49" x14ac:dyDescent="0.2">
      <c r="A292" s="125"/>
      <c r="B292" s="53">
        <v>44483</v>
      </c>
      <c r="C292" s="52" t="s">
        <v>5</v>
      </c>
      <c r="G292" s="14">
        <v>0</v>
      </c>
      <c r="H292" s="14">
        <f t="shared" si="5"/>
        <v>34527.199999999903</v>
      </c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Z292" s="127"/>
      <c r="AA292" s="53">
        <v>44119</v>
      </c>
      <c r="AB292" s="13" t="s">
        <v>5</v>
      </c>
      <c r="AC292" s="13">
        <v>59</v>
      </c>
      <c r="AD292" s="13">
        <v>98</v>
      </c>
      <c r="AE292" s="47">
        <v>60689.53</v>
      </c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</row>
    <row r="293" spans="1:49" x14ac:dyDescent="0.2">
      <c r="A293" s="125"/>
      <c r="B293" s="53">
        <v>44484</v>
      </c>
      <c r="C293" s="52" t="s">
        <v>6</v>
      </c>
      <c r="G293" s="14">
        <v>0</v>
      </c>
      <c r="H293" s="14">
        <f t="shared" si="5"/>
        <v>34541.679999999898</v>
      </c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Z293" s="127"/>
      <c r="AA293" s="53">
        <v>44120</v>
      </c>
      <c r="AB293" s="13" t="s">
        <v>6</v>
      </c>
      <c r="AC293" s="13">
        <v>60</v>
      </c>
      <c r="AD293" s="13">
        <v>99</v>
      </c>
      <c r="AE293" s="47">
        <v>61403.24</v>
      </c>
    </row>
    <row r="294" spans="1:49" x14ac:dyDescent="0.2">
      <c r="A294" s="125"/>
      <c r="B294" s="53">
        <v>44485</v>
      </c>
      <c r="C294" s="52" t="s">
        <v>7</v>
      </c>
      <c r="Z294" s="127"/>
      <c r="AA294" s="53">
        <v>44121</v>
      </c>
      <c r="AB294" s="13" t="s">
        <v>7</v>
      </c>
      <c r="AC294" s="13">
        <v>61</v>
      </c>
      <c r="AD294" s="13">
        <v>100</v>
      </c>
      <c r="AE294" s="47">
        <v>62116.95</v>
      </c>
    </row>
    <row r="295" spans="1:49" x14ac:dyDescent="0.2">
      <c r="A295" s="125"/>
      <c r="B295" s="53">
        <v>44486</v>
      </c>
      <c r="C295" s="52" t="s">
        <v>8</v>
      </c>
      <c r="Z295" s="128"/>
      <c r="AA295" s="53">
        <v>44122</v>
      </c>
      <c r="AB295" s="13" t="s">
        <v>8</v>
      </c>
      <c r="AC295" s="13">
        <v>62</v>
      </c>
      <c r="AD295" s="13">
        <v>101</v>
      </c>
      <c r="AE295" s="47">
        <v>62830.66</v>
      </c>
    </row>
    <row r="296" spans="1:49" x14ac:dyDescent="0.2">
      <c r="A296" s="124" t="s">
        <v>23</v>
      </c>
      <c r="B296" s="53">
        <v>44487</v>
      </c>
      <c r="C296" s="52" t="s">
        <v>3</v>
      </c>
      <c r="Z296" s="126" t="s">
        <v>24</v>
      </c>
      <c r="AA296" s="53">
        <v>44123</v>
      </c>
      <c r="AB296" s="13" t="s">
        <v>3</v>
      </c>
      <c r="AC296" s="13">
        <v>63</v>
      </c>
      <c r="AD296" s="13">
        <v>102</v>
      </c>
      <c r="AE296" s="47">
        <v>63544.37</v>
      </c>
    </row>
    <row r="297" spans="1:49" x14ac:dyDescent="0.2">
      <c r="A297" s="125"/>
      <c r="B297" s="53">
        <v>44488</v>
      </c>
      <c r="C297" s="52" t="s">
        <v>9</v>
      </c>
      <c r="Z297" s="127"/>
      <c r="AA297" s="53">
        <v>44124</v>
      </c>
      <c r="AB297" s="13" t="s">
        <v>9</v>
      </c>
      <c r="AC297" s="13">
        <v>64</v>
      </c>
      <c r="AD297" s="13">
        <v>103</v>
      </c>
      <c r="AE297" s="47">
        <v>64258.080000000002</v>
      </c>
    </row>
    <row r="298" spans="1:49" x14ac:dyDescent="0.2">
      <c r="A298" s="125"/>
      <c r="B298" s="53">
        <v>44489</v>
      </c>
      <c r="C298" s="52" t="s">
        <v>4</v>
      </c>
      <c r="Z298" s="127"/>
      <c r="AA298" s="53">
        <v>44125</v>
      </c>
      <c r="AB298" s="13" t="s">
        <v>4</v>
      </c>
      <c r="AC298" s="13">
        <v>65</v>
      </c>
      <c r="AD298" s="13">
        <v>104</v>
      </c>
      <c r="AE298" s="47">
        <v>64971.79</v>
      </c>
    </row>
    <row r="299" spans="1:49" x14ac:dyDescent="0.2">
      <c r="A299" s="125"/>
      <c r="B299" s="53">
        <v>44490</v>
      </c>
      <c r="C299" s="52" t="s">
        <v>5</v>
      </c>
      <c r="Z299" s="127"/>
      <c r="AA299" s="53">
        <v>44126</v>
      </c>
      <c r="AB299" s="13" t="s">
        <v>5</v>
      </c>
      <c r="AC299" s="13">
        <v>66</v>
      </c>
      <c r="AD299" s="13">
        <v>105</v>
      </c>
      <c r="AE299" s="47">
        <v>65685.5</v>
      </c>
    </row>
    <row r="300" spans="1:49" x14ac:dyDescent="0.2">
      <c r="A300" s="125"/>
      <c r="B300" s="53">
        <v>44491</v>
      </c>
      <c r="C300" s="52" t="s">
        <v>6</v>
      </c>
      <c r="Z300" s="127"/>
      <c r="AA300" s="53">
        <v>44127</v>
      </c>
      <c r="AB300" s="13" t="s">
        <v>6</v>
      </c>
      <c r="AC300" s="13">
        <v>67</v>
      </c>
      <c r="AD300" s="13">
        <v>106</v>
      </c>
      <c r="AE300" s="47">
        <v>66399.210000000006</v>
      </c>
    </row>
    <row r="301" spans="1:49" x14ac:dyDescent="0.2">
      <c r="A301" s="125"/>
      <c r="B301" s="53">
        <v>44492</v>
      </c>
      <c r="C301" s="52" t="s">
        <v>7</v>
      </c>
      <c r="Z301" s="127"/>
      <c r="AA301" s="53">
        <v>44128</v>
      </c>
      <c r="AB301" s="13" t="s">
        <v>7</v>
      </c>
      <c r="AC301" s="13">
        <v>68</v>
      </c>
      <c r="AD301" s="13">
        <v>107</v>
      </c>
      <c r="AE301" s="47">
        <v>67112.92</v>
      </c>
    </row>
    <row r="302" spans="1:49" x14ac:dyDescent="0.2">
      <c r="A302" s="125"/>
      <c r="B302" s="53">
        <v>44493</v>
      </c>
      <c r="C302" s="52" t="s">
        <v>8</v>
      </c>
      <c r="Z302" s="128"/>
      <c r="AA302" s="53">
        <v>44129</v>
      </c>
      <c r="AB302" s="13" t="s">
        <v>8</v>
      </c>
      <c r="AC302" s="13">
        <v>69</v>
      </c>
      <c r="AD302" s="13">
        <v>108</v>
      </c>
      <c r="AE302" s="47">
        <v>67826.63</v>
      </c>
    </row>
    <row r="303" spans="1:49" x14ac:dyDescent="0.2">
      <c r="A303" s="124" t="s">
        <v>24</v>
      </c>
      <c r="B303" s="53">
        <v>44494</v>
      </c>
      <c r="C303" s="52" t="s">
        <v>3</v>
      </c>
      <c r="Z303" s="126" t="s">
        <v>25</v>
      </c>
      <c r="AA303" s="53">
        <v>44130</v>
      </c>
      <c r="AB303" s="13" t="s">
        <v>3</v>
      </c>
      <c r="AC303" s="13">
        <v>70</v>
      </c>
      <c r="AD303" s="13">
        <v>109</v>
      </c>
      <c r="AE303" s="47">
        <v>68540.34</v>
      </c>
    </row>
    <row r="304" spans="1:49" x14ac:dyDescent="0.2">
      <c r="A304" s="125"/>
      <c r="B304" s="53">
        <v>44495</v>
      </c>
      <c r="C304" s="52" t="s">
        <v>9</v>
      </c>
      <c r="Z304" s="127"/>
      <c r="AA304" s="53">
        <v>44131</v>
      </c>
      <c r="AB304" s="13" t="s">
        <v>9</v>
      </c>
      <c r="AC304" s="13">
        <v>71</v>
      </c>
      <c r="AD304" s="13">
        <v>110</v>
      </c>
      <c r="AE304" s="47">
        <v>69254.05</v>
      </c>
    </row>
    <row r="305" spans="1:31" x14ac:dyDescent="0.2">
      <c r="A305" s="125"/>
      <c r="B305" s="53">
        <v>44496</v>
      </c>
      <c r="C305" s="52" t="s">
        <v>4</v>
      </c>
      <c r="Z305" s="127"/>
      <c r="AA305" s="53">
        <v>44132</v>
      </c>
      <c r="AB305" s="13" t="s">
        <v>4</v>
      </c>
      <c r="AC305" s="13">
        <v>72</v>
      </c>
      <c r="AD305" s="13">
        <v>111</v>
      </c>
      <c r="AE305" s="47">
        <v>69967.759999999995</v>
      </c>
    </row>
    <row r="306" spans="1:31" x14ac:dyDescent="0.2">
      <c r="A306" s="125"/>
      <c r="B306" s="53">
        <v>44497</v>
      </c>
      <c r="C306" s="52" t="s">
        <v>5</v>
      </c>
      <c r="Z306" s="127"/>
      <c r="AA306" s="53">
        <v>44133</v>
      </c>
      <c r="AB306" s="13" t="s">
        <v>5</v>
      </c>
      <c r="AC306" s="13">
        <v>73</v>
      </c>
      <c r="AD306" s="13">
        <v>112</v>
      </c>
      <c r="AE306" s="47">
        <v>70681.469999999899</v>
      </c>
    </row>
    <row r="307" spans="1:31" x14ac:dyDescent="0.2">
      <c r="A307" s="125"/>
      <c r="B307" s="53">
        <v>44498</v>
      </c>
      <c r="C307" s="52" t="s">
        <v>6</v>
      </c>
      <c r="Z307" s="127"/>
      <c r="AA307" s="53">
        <v>44134</v>
      </c>
      <c r="AB307" s="13" t="s">
        <v>6</v>
      </c>
      <c r="AC307" s="13">
        <v>74</v>
      </c>
      <c r="AD307" s="13">
        <v>113</v>
      </c>
      <c r="AE307" s="47">
        <v>71395.179999999906</v>
      </c>
    </row>
    <row r="308" spans="1:31" x14ac:dyDescent="0.2">
      <c r="A308" s="125"/>
      <c r="B308" s="53">
        <v>44499</v>
      </c>
      <c r="C308" s="52" t="s">
        <v>7</v>
      </c>
      <c r="Z308" s="127"/>
      <c r="AA308" s="53">
        <v>44135</v>
      </c>
      <c r="AB308" s="13" t="s">
        <v>7</v>
      </c>
      <c r="AC308" s="13">
        <v>75</v>
      </c>
      <c r="AD308" s="13">
        <v>114</v>
      </c>
      <c r="AE308" s="47">
        <v>72108.889999999898</v>
      </c>
    </row>
    <row r="309" spans="1:31" x14ac:dyDescent="0.2">
      <c r="A309" s="125"/>
      <c r="B309" s="53">
        <v>44500</v>
      </c>
      <c r="C309" s="52" t="s">
        <v>8</v>
      </c>
      <c r="Z309" s="128"/>
      <c r="AA309" s="53">
        <v>44136</v>
      </c>
      <c r="AB309" s="13" t="s">
        <v>8</v>
      </c>
      <c r="AC309" s="13">
        <v>76</v>
      </c>
      <c r="AD309" s="13">
        <v>115</v>
      </c>
      <c r="AE309" s="47">
        <v>72822.599999999904</v>
      </c>
    </row>
    <row r="310" spans="1:31" x14ac:dyDescent="0.2">
      <c r="A310" s="124" t="s">
        <v>25</v>
      </c>
      <c r="B310" s="53">
        <v>44501</v>
      </c>
      <c r="C310" s="52" t="s">
        <v>3</v>
      </c>
      <c r="Z310" s="126" t="s">
        <v>26</v>
      </c>
      <c r="AA310" s="53">
        <v>44137</v>
      </c>
      <c r="AB310" s="13" t="s">
        <v>3</v>
      </c>
      <c r="AC310" s="13">
        <v>77</v>
      </c>
      <c r="AD310" s="13">
        <v>116</v>
      </c>
      <c r="AE310" s="47">
        <v>73536.309999999896</v>
      </c>
    </row>
    <row r="311" spans="1:31" x14ac:dyDescent="0.2">
      <c r="A311" s="125"/>
      <c r="B311" s="53">
        <v>44502</v>
      </c>
      <c r="C311" s="52" t="s">
        <v>9</v>
      </c>
      <c r="Z311" s="127"/>
      <c r="AA311" s="53">
        <v>44138</v>
      </c>
      <c r="AB311" s="13" t="s">
        <v>9</v>
      </c>
      <c r="AC311" s="13">
        <v>78</v>
      </c>
      <c r="AD311" s="13">
        <v>117</v>
      </c>
      <c r="AE311" s="47">
        <v>74250.019999999902</v>
      </c>
    </row>
    <row r="312" spans="1:31" x14ac:dyDescent="0.2">
      <c r="A312" s="125"/>
      <c r="B312" s="53">
        <v>44503</v>
      </c>
      <c r="C312" s="52" t="s">
        <v>4</v>
      </c>
      <c r="Z312" s="127"/>
      <c r="AA312" s="53">
        <v>44139</v>
      </c>
      <c r="AB312" s="13" t="s">
        <v>4</v>
      </c>
      <c r="AC312" s="13">
        <v>79</v>
      </c>
      <c r="AD312" s="13">
        <v>118</v>
      </c>
      <c r="AE312" s="47">
        <v>74963.729999999894</v>
      </c>
    </row>
    <row r="313" spans="1:31" x14ac:dyDescent="0.2">
      <c r="A313" s="125"/>
      <c r="B313" s="53">
        <v>44504</v>
      </c>
      <c r="C313" s="52" t="s">
        <v>5</v>
      </c>
      <c r="Z313" s="127"/>
      <c r="AA313" s="53">
        <v>44140</v>
      </c>
      <c r="AB313" s="13" t="s">
        <v>5</v>
      </c>
      <c r="AC313" s="13">
        <v>80</v>
      </c>
      <c r="AD313" s="13">
        <v>119</v>
      </c>
      <c r="AE313" s="47">
        <v>75677.4399999999</v>
      </c>
    </row>
    <row r="314" spans="1:31" x14ac:dyDescent="0.2">
      <c r="A314" s="125"/>
      <c r="B314" s="53">
        <v>44505</v>
      </c>
      <c r="C314" s="52" t="s">
        <v>6</v>
      </c>
      <c r="Z314" s="127"/>
      <c r="AA314" s="53">
        <v>44141</v>
      </c>
      <c r="AB314" s="13" t="s">
        <v>6</v>
      </c>
      <c r="AC314" s="13">
        <v>81</v>
      </c>
      <c r="AD314" s="13">
        <v>120</v>
      </c>
      <c r="AE314" s="47">
        <v>76391.149999999907</v>
      </c>
    </row>
    <row r="315" spans="1:31" x14ac:dyDescent="0.2">
      <c r="A315" s="125"/>
      <c r="B315" s="53">
        <v>44506</v>
      </c>
      <c r="C315" s="52" t="s">
        <v>7</v>
      </c>
      <c r="Z315" s="127"/>
      <c r="AA315" s="53">
        <v>44142</v>
      </c>
      <c r="AB315" s="13" t="s">
        <v>7</v>
      </c>
      <c r="AC315" s="13">
        <v>82</v>
      </c>
      <c r="AD315" s="13">
        <v>121</v>
      </c>
      <c r="AE315" s="47">
        <v>77104.859999999899</v>
      </c>
    </row>
    <row r="316" spans="1:31" x14ac:dyDescent="0.2">
      <c r="A316" s="125"/>
      <c r="B316" s="53">
        <v>44507</v>
      </c>
      <c r="C316" s="52" t="s">
        <v>8</v>
      </c>
      <c r="Z316" s="128"/>
      <c r="AA316" s="53">
        <v>44143</v>
      </c>
      <c r="AB316" s="13" t="s">
        <v>8</v>
      </c>
      <c r="AC316" s="13">
        <v>83</v>
      </c>
      <c r="AD316" s="13">
        <v>122</v>
      </c>
      <c r="AE316" s="47">
        <v>77818.569999999905</v>
      </c>
    </row>
    <row r="317" spans="1:31" x14ac:dyDescent="0.2">
      <c r="A317" s="124" t="s">
        <v>26</v>
      </c>
      <c r="B317" s="53">
        <v>44508</v>
      </c>
      <c r="C317" s="52" t="s">
        <v>3</v>
      </c>
      <c r="Z317" s="126" t="s">
        <v>27</v>
      </c>
      <c r="AA317" s="53">
        <v>44144</v>
      </c>
      <c r="AB317" s="13" t="s">
        <v>3</v>
      </c>
      <c r="AC317" s="13">
        <v>84</v>
      </c>
      <c r="AD317" s="13">
        <v>123</v>
      </c>
      <c r="AE317" s="47">
        <v>78532.279999999897</v>
      </c>
    </row>
    <row r="318" spans="1:31" x14ac:dyDescent="0.2">
      <c r="A318" s="125"/>
      <c r="B318" s="53">
        <v>44509</v>
      </c>
      <c r="C318" s="52" t="s">
        <v>9</v>
      </c>
      <c r="Z318" s="127"/>
      <c r="AA318" s="53">
        <v>44145</v>
      </c>
      <c r="AB318" s="13" t="s">
        <v>9</v>
      </c>
      <c r="AC318" s="13">
        <v>85</v>
      </c>
      <c r="AD318" s="13">
        <v>124</v>
      </c>
      <c r="AE318" s="47">
        <v>79245.989999999903</v>
      </c>
    </row>
    <row r="319" spans="1:31" x14ac:dyDescent="0.2">
      <c r="A319" s="125"/>
      <c r="B319" s="53">
        <v>44510</v>
      </c>
      <c r="C319" s="52" t="s">
        <v>4</v>
      </c>
      <c r="Z319" s="127"/>
      <c r="AA319" s="53">
        <v>44146</v>
      </c>
      <c r="AB319" s="13" t="s">
        <v>4</v>
      </c>
      <c r="AC319" s="13">
        <v>86</v>
      </c>
      <c r="AD319" s="13">
        <v>125</v>
      </c>
      <c r="AE319" s="47">
        <v>79959.699999999895</v>
      </c>
    </row>
    <row r="320" spans="1:31" x14ac:dyDescent="0.2">
      <c r="A320" s="125"/>
      <c r="B320" s="53">
        <v>44511</v>
      </c>
      <c r="C320" s="52" t="s">
        <v>5</v>
      </c>
      <c r="Z320" s="127"/>
      <c r="AA320" s="53">
        <v>44147</v>
      </c>
      <c r="AB320" s="13" t="s">
        <v>5</v>
      </c>
      <c r="AC320" s="13">
        <v>87</v>
      </c>
      <c r="AD320" s="13">
        <v>126</v>
      </c>
      <c r="AE320" s="47">
        <v>80673.409999999902</v>
      </c>
    </row>
    <row r="321" spans="1:31" x14ac:dyDescent="0.2">
      <c r="A321" s="125"/>
      <c r="B321" s="53">
        <v>44512</v>
      </c>
      <c r="C321" s="52" t="s">
        <v>6</v>
      </c>
      <c r="Z321" s="127"/>
      <c r="AA321" s="53">
        <v>44148</v>
      </c>
      <c r="AB321" s="13" t="s">
        <v>6</v>
      </c>
      <c r="AC321" s="13">
        <v>88</v>
      </c>
      <c r="AD321" s="13">
        <v>127</v>
      </c>
      <c r="AE321" s="47">
        <v>81387.119999999893</v>
      </c>
    </row>
    <row r="322" spans="1:31" x14ac:dyDescent="0.2">
      <c r="A322" s="125"/>
      <c r="B322" s="53">
        <v>44513</v>
      </c>
      <c r="C322" s="52" t="s">
        <v>7</v>
      </c>
      <c r="Z322" s="127"/>
      <c r="AA322" s="53">
        <v>44149</v>
      </c>
      <c r="AB322" s="13" t="s">
        <v>7</v>
      </c>
      <c r="AC322" s="13">
        <v>89</v>
      </c>
      <c r="AD322" s="13">
        <v>128</v>
      </c>
      <c r="AE322" s="47">
        <v>82100.8299999999</v>
      </c>
    </row>
    <row r="323" spans="1:31" x14ac:dyDescent="0.2">
      <c r="A323" s="125"/>
      <c r="B323" s="53">
        <v>44514</v>
      </c>
      <c r="C323" s="52" t="s">
        <v>8</v>
      </c>
      <c r="Z323" s="128"/>
      <c r="AA323" s="53">
        <v>44150</v>
      </c>
      <c r="AB323" s="13" t="s">
        <v>8</v>
      </c>
      <c r="AC323" s="13">
        <v>90</v>
      </c>
      <c r="AD323" s="13">
        <v>129</v>
      </c>
      <c r="AE323" s="47">
        <v>82814.539999999906</v>
      </c>
    </row>
    <row r="324" spans="1:31" x14ac:dyDescent="0.2">
      <c r="A324" s="124" t="s">
        <v>27</v>
      </c>
      <c r="B324" s="53">
        <v>44515</v>
      </c>
      <c r="C324" s="52" t="s">
        <v>3</v>
      </c>
      <c r="Z324" s="126" t="s">
        <v>28</v>
      </c>
      <c r="AA324" s="53">
        <v>44151</v>
      </c>
      <c r="AB324" s="13" t="s">
        <v>3</v>
      </c>
      <c r="AC324" s="13">
        <v>91</v>
      </c>
      <c r="AD324" s="13">
        <v>130</v>
      </c>
      <c r="AE324" s="47">
        <v>83528.249999999898</v>
      </c>
    </row>
    <row r="325" spans="1:31" x14ac:dyDescent="0.2">
      <c r="A325" s="125"/>
      <c r="B325" s="53">
        <v>44516</v>
      </c>
      <c r="C325" s="52" t="s">
        <v>9</v>
      </c>
      <c r="Z325" s="127"/>
      <c r="AA325" s="53">
        <v>44152</v>
      </c>
      <c r="AB325" s="13" t="s">
        <v>9</v>
      </c>
      <c r="AC325" s="13">
        <v>92</v>
      </c>
      <c r="AD325" s="13">
        <v>131</v>
      </c>
      <c r="AE325" s="47">
        <v>84241.959999999905</v>
      </c>
    </row>
    <row r="326" spans="1:31" x14ac:dyDescent="0.2">
      <c r="A326" s="125"/>
      <c r="B326" s="53">
        <v>44517</v>
      </c>
      <c r="C326" s="52" t="s">
        <v>4</v>
      </c>
      <c r="Z326" s="127"/>
      <c r="AA326" s="53">
        <v>44153</v>
      </c>
      <c r="AB326" s="13" t="s">
        <v>4</v>
      </c>
      <c r="AC326" s="13">
        <v>93</v>
      </c>
      <c r="AD326" s="13">
        <v>132</v>
      </c>
      <c r="AE326" s="47">
        <v>84955.669999999896</v>
      </c>
    </row>
    <row r="327" spans="1:31" x14ac:dyDescent="0.2">
      <c r="A327" s="125"/>
      <c r="B327" s="53">
        <v>44518</v>
      </c>
      <c r="C327" s="52" t="s">
        <v>5</v>
      </c>
      <c r="Z327" s="127"/>
      <c r="AA327" s="53">
        <v>44154</v>
      </c>
      <c r="AB327" s="13" t="s">
        <v>5</v>
      </c>
      <c r="AC327" s="13">
        <v>94</v>
      </c>
      <c r="AD327" s="13">
        <v>133</v>
      </c>
      <c r="AE327" s="47">
        <v>85669.379999999903</v>
      </c>
    </row>
    <row r="328" spans="1:31" x14ac:dyDescent="0.2">
      <c r="A328" s="125"/>
      <c r="B328" s="53">
        <v>44519</v>
      </c>
      <c r="C328" s="52" t="s">
        <v>6</v>
      </c>
      <c r="Z328" s="127"/>
      <c r="AA328" s="53">
        <v>44155</v>
      </c>
      <c r="AB328" s="13" t="s">
        <v>6</v>
      </c>
      <c r="AC328" s="13">
        <v>95</v>
      </c>
      <c r="AD328" s="13">
        <v>134</v>
      </c>
      <c r="AE328" s="47">
        <v>86383.089999999895</v>
      </c>
    </row>
    <row r="329" spans="1:31" x14ac:dyDescent="0.2">
      <c r="A329" s="125"/>
      <c r="B329" s="53">
        <v>44520</v>
      </c>
      <c r="C329" s="52" t="s">
        <v>7</v>
      </c>
      <c r="Z329" s="127"/>
      <c r="AA329" s="53">
        <v>44156</v>
      </c>
      <c r="AB329" s="13" t="s">
        <v>7</v>
      </c>
      <c r="AC329" s="13">
        <v>96</v>
      </c>
      <c r="AD329" s="13">
        <v>135</v>
      </c>
      <c r="AE329" s="47">
        <v>87096.799999999901</v>
      </c>
    </row>
    <row r="330" spans="1:31" x14ac:dyDescent="0.2">
      <c r="A330" s="125"/>
      <c r="B330" s="53">
        <v>44521</v>
      </c>
      <c r="C330" s="52" t="s">
        <v>8</v>
      </c>
      <c r="Z330" s="128"/>
      <c r="AA330" s="53">
        <v>44157</v>
      </c>
      <c r="AB330" s="13" t="s">
        <v>8</v>
      </c>
      <c r="AC330" s="13">
        <v>97</v>
      </c>
      <c r="AD330" s="13">
        <v>136</v>
      </c>
      <c r="AE330" s="47">
        <v>87810.509999999893</v>
      </c>
    </row>
    <row r="331" spans="1:31" x14ac:dyDescent="0.2">
      <c r="A331" s="124" t="s">
        <v>28</v>
      </c>
      <c r="B331" s="53">
        <v>44522</v>
      </c>
      <c r="C331" s="52" t="s">
        <v>3</v>
      </c>
      <c r="Z331" s="126" t="s">
        <v>29</v>
      </c>
      <c r="AA331" s="53">
        <v>44158</v>
      </c>
      <c r="AB331" s="13" t="s">
        <v>3</v>
      </c>
      <c r="AC331" s="13">
        <v>98</v>
      </c>
      <c r="AD331" s="13">
        <v>137</v>
      </c>
      <c r="AE331" s="47">
        <v>88524.219999999899</v>
      </c>
    </row>
    <row r="332" spans="1:31" x14ac:dyDescent="0.2">
      <c r="A332" s="125"/>
      <c r="B332" s="53">
        <v>44523</v>
      </c>
      <c r="C332" s="52" t="s">
        <v>9</v>
      </c>
      <c r="Z332" s="127"/>
      <c r="AA332" s="53">
        <v>44159</v>
      </c>
      <c r="AB332" s="13" t="s">
        <v>9</v>
      </c>
      <c r="AC332" s="13">
        <v>99</v>
      </c>
      <c r="AD332" s="13">
        <v>138</v>
      </c>
      <c r="AE332" s="47">
        <v>89237.929999999906</v>
      </c>
    </row>
    <row r="333" spans="1:31" x14ac:dyDescent="0.2">
      <c r="A333" s="125"/>
      <c r="B333" s="53">
        <v>44524</v>
      </c>
      <c r="C333" s="52" t="s">
        <v>4</v>
      </c>
      <c r="Z333" s="127"/>
      <c r="AA333" s="53">
        <v>44160</v>
      </c>
      <c r="AB333" s="13" t="s">
        <v>4</v>
      </c>
      <c r="AC333" s="13">
        <v>100</v>
      </c>
      <c r="AD333" s="13">
        <v>139</v>
      </c>
      <c r="AE333" s="47">
        <v>89951.639999999898</v>
      </c>
    </row>
    <row r="334" spans="1:31" x14ac:dyDescent="0.2">
      <c r="A334" s="125"/>
      <c r="B334" s="53">
        <v>44525</v>
      </c>
      <c r="C334" s="52" t="s">
        <v>5</v>
      </c>
      <c r="Z334" s="127"/>
      <c r="AA334" s="53">
        <v>44161</v>
      </c>
      <c r="AB334" s="13" t="s">
        <v>5</v>
      </c>
      <c r="AC334" s="13">
        <v>101</v>
      </c>
      <c r="AD334" s="13">
        <v>140</v>
      </c>
      <c r="AE334" s="47">
        <v>90665.349999999904</v>
      </c>
    </row>
    <row r="335" spans="1:31" x14ac:dyDescent="0.2">
      <c r="A335" s="125"/>
      <c r="B335" s="53">
        <v>44526</v>
      </c>
      <c r="C335" s="52" t="s">
        <v>6</v>
      </c>
      <c r="Z335" s="127"/>
      <c r="AA335" s="53">
        <v>44162</v>
      </c>
      <c r="AB335" s="13" t="s">
        <v>6</v>
      </c>
      <c r="AC335" s="13">
        <v>102</v>
      </c>
      <c r="AD335" s="13">
        <v>141</v>
      </c>
      <c r="AE335" s="47">
        <v>91379.059999999896</v>
      </c>
    </row>
    <row r="336" spans="1:31" x14ac:dyDescent="0.2">
      <c r="A336" s="125"/>
      <c r="B336" s="53">
        <v>44527</v>
      </c>
      <c r="C336" s="52" t="s">
        <v>7</v>
      </c>
      <c r="Z336" s="127"/>
      <c r="AA336" s="53">
        <v>44163</v>
      </c>
      <c r="AB336" s="13" t="s">
        <v>7</v>
      </c>
      <c r="AC336" s="13">
        <v>103</v>
      </c>
      <c r="AD336" s="13">
        <v>142</v>
      </c>
      <c r="AE336" s="47">
        <v>92092.769999999902</v>
      </c>
    </row>
    <row r="337" spans="1:31" x14ac:dyDescent="0.2">
      <c r="A337" s="125"/>
      <c r="B337" s="53">
        <v>44528</v>
      </c>
      <c r="C337" s="52" t="s">
        <v>8</v>
      </c>
      <c r="Z337" s="128"/>
      <c r="AA337" s="53">
        <v>44164</v>
      </c>
      <c r="AB337" s="13" t="s">
        <v>8</v>
      </c>
      <c r="AC337" s="13">
        <v>104</v>
      </c>
      <c r="AD337" s="13">
        <v>143</v>
      </c>
      <c r="AE337" s="47">
        <v>92806.479999999894</v>
      </c>
    </row>
    <row r="338" spans="1:31" x14ac:dyDescent="0.2">
      <c r="A338" s="124" t="s">
        <v>29</v>
      </c>
      <c r="B338" s="53">
        <v>44529</v>
      </c>
      <c r="C338" s="52" t="s">
        <v>3</v>
      </c>
      <c r="Z338" s="126" t="s">
        <v>30</v>
      </c>
      <c r="AA338" s="53">
        <v>44165</v>
      </c>
      <c r="AB338" s="13" t="s">
        <v>3</v>
      </c>
      <c r="AC338" s="13">
        <v>105</v>
      </c>
      <c r="AD338" s="13">
        <v>144</v>
      </c>
      <c r="AE338" s="47">
        <v>93520.1899999999</v>
      </c>
    </row>
    <row r="339" spans="1:31" x14ac:dyDescent="0.2">
      <c r="A339" s="125"/>
      <c r="B339" s="53">
        <v>44530</v>
      </c>
      <c r="C339" s="52" t="s">
        <v>9</v>
      </c>
      <c r="Z339" s="127"/>
      <c r="AA339" s="53">
        <v>44166</v>
      </c>
      <c r="AB339" s="13" t="s">
        <v>9</v>
      </c>
      <c r="AC339" s="13">
        <v>106</v>
      </c>
      <c r="AD339" s="13">
        <v>145</v>
      </c>
      <c r="AE339" s="47">
        <v>94233.899999999907</v>
      </c>
    </row>
    <row r="340" spans="1:31" x14ac:dyDescent="0.2">
      <c r="A340" s="125"/>
      <c r="B340" s="53">
        <v>44531</v>
      </c>
      <c r="C340" s="52" t="s">
        <v>4</v>
      </c>
      <c r="Z340" s="127"/>
      <c r="AA340" s="53">
        <v>44167</v>
      </c>
      <c r="AB340" s="13" t="s">
        <v>4</v>
      </c>
      <c r="AC340" s="13">
        <v>107</v>
      </c>
      <c r="AD340" s="13">
        <v>146</v>
      </c>
      <c r="AE340" s="47">
        <v>94947.609999999899</v>
      </c>
    </row>
    <row r="341" spans="1:31" x14ac:dyDescent="0.2">
      <c r="A341" s="125"/>
      <c r="B341" s="53">
        <v>44532</v>
      </c>
      <c r="C341" s="52" t="s">
        <v>5</v>
      </c>
      <c r="Z341" s="127"/>
      <c r="AA341" s="53">
        <v>44168</v>
      </c>
      <c r="AB341" s="13" t="s">
        <v>5</v>
      </c>
      <c r="AC341" s="13">
        <v>108</v>
      </c>
      <c r="AD341" s="13">
        <v>147</v>
      </c>
      <c r="AE341" s="47">
        <v>95661.319999999905</v>
      </c>
    </row>
    <row r="342" spans="1:31" x14ac:dyDescent="0.2">
      <c r="A342" s="125"/>
      <c r="B342" s="53">
        <v>44533</v>
      </c>
      <c r="C342" s="52" t="s">
        <v>6</v>
      </c>
      <c r="Z342" s="127"/>
      <c r="AA342" s="53">
        <v>44169</v>
      </c>
      <c r="AB342" s="13" t="s">
        <v>6</v>
      </c>
      <c r="AC342" s="13">
        <v>109</v>
      </c>
      <c r="AD342" s="13">
        <v>148</v>
      </c>
      <c r="AE342" s="47">
        <v>96375.029999999897</v>
      </c>
    </row>
    <row r="343" spans="1:31" x14ac:dyDescent="0.2">
      <c r="A343" s="125"/>
      <c r="B343" s="53">
        <v>44534</v>
      </c>
      <c r="C343" s="52" t="s">
        <v>7</v>
      </c>
      <c r="Z343" s="127"/>
      <c r="AA343" s="53">
        <v>44170</v>
      </c>
      <c r="AB343" s="13" t="s">
        <v>7</v>
      </c>
      <c r="AC343" s="13">
        <v>110</v>
      </c>
      <c r="AD343" s="13">
        <v>149</v>
      </c>
      <c r="AE343" s="47">
        <v>97088.739999999903</v>
      </c>
    </row>
    <row r="344" spans="1:31" x14ac:dyDescent="0.2">
      <c r="A344" s="125"/>
      <c r="B344" s="53">
        <v>44535</v>
      </c>
      <c r="C344" s="52" t="s">
        <v>8</v>
      </c>
      <c r="Z344" s="128"/>
      <c r="AA344" s="53">
        <v>44171</v>
      </c>
      <c r="AB344" s="13" t="s">
        <v>8</v>
      </c>
      <c r="AC344" s="13">
        <v>111</v>
      </c>
      <c r="AD344" s="13">
        <v>150</v>
      </c>
      <c r="AE344" s="47">
        <v>97802.449999999895</v>
      </c>
    </row>
    <row r="345" spans="1:31" x14ac:dyDescent="0.2">
      <c r="A345" s="124" t="s">
        <v>30</v>
      </c>
      <c r="B345" s="53">
        <v>44536</v>
      </c>
      <c r="C345" s="52" t="s">
        <v>3</v>
      </c>
      <c r="Z345" s="126" t="s">
        <v>31</v>
      </c>
      <c r="AA345" s="53">
        <v>44172</v>
      </c>
      <c r="AB345" s="13" t="s">
        <v>3</v>
      </c>
      <c r="AC345" s="13">
        <v>112</v>
      </c>
      <c r="AD345" s="13">
        <v>151</v>
      </c>
      <c r="AE345" s="47">
        <v>98516.159999999902</v>
      </c>
    </row>
    <row r="346" spans="1:31" x14ac:dyDescent="0.2">
      <c r="A346" s="125"/>
      <c r="B346" s="53">
        <v>44537</v>
      </c>
      <c r="C346" s="52" t="s">
        <v>9</v>
      </c>
      <c r="Z346" s="127"/>
      <c r="AA346" s="53">
        <v>44173</v>
      </c>
      <c r="AB346" s="13" t="s">
        <v>9</v>
      </c>
      <c r="AC346" s="13">
        <v>113</v>
      </c>
      <c r="AD346" s="13">
        <v>152</v>
      </c>
      <c r="AE346" s="47">
        <v>99229.869999999893</v>
      </c>
    </row>
    <row r="347" spans="1:31" x14ac:dyDescent="0.2">
      <c r="A347" s="125"/>
      <c r="B347" s="53">
        <v>44538</v>
      </c>
      <c r="C347" s="52" t="s">
        <v>4</v>
      </c>
      <c r="Z347" s="127"/>
      <c r="AA347" s="53">
        <v>44174</v>
      </c>
      <c r="AB347" s="13" t="s">
        <v>4</v>
      </c>
      <c r="AC347" s="13">
        <v>114</v>
      </c>
      <c r="AD347" s="13">
        <v>153</v>
      </c>
      <c r="AE347" s="47">
        <v>99943.5799999999</v>
      </c>
    </row>
    <row r="348" spans="1:31" x14ac:dyDescent="0.2">
      <c r="A348" s="125"/>
      <c r="B348" s="53">
        <v>44539</v>
      </c>
      <c r="C348" s="52" t="s">
        <v>5</v>
      </c>
      <c r="Z348" s="127"/>
      <c r="AA348" s="53">
        <v>44175</v>
      </c>
      <c r="AB348" s="13" t="s">
        <v>5</v>
      </c>
      <c r="AC348" s="13">
        <v>115</v>
      </c>
      <c r="AD348" s="13">
        <v>154</v>
      </c>
      <c r="AE348" s="47">
        <v>100657.29</v>
      </c>
    </row>
    <row r="349" spans="1:31" x14ac:dyDescent="0.2">
      <c r="A349" s="125"/>
      <c r="B349" s="53">
        <v>44540</v>
      </c>
      <c r="C349" s="52" t="s">
        <v>6</v>
      </c>
      <c r="Z349" s="127"/>
      <c r="AA349" s="53">
        <v>44176</v>
      </c>
      <c r="AB349" s="13" t="s">
        <v>6</v>
      </c>
      <c r="AC349" s="13">
        <v>116</v>
      </c>
      <c r="AD349" s="13">
        <v>155</v>
      </c>
      <c r="AE349" s="47">
        <v>101371</v>
      </c>
    </row>
    <row r="350" spans="1:31" x14ac:dyDescent="0.2">
      <c r="A350" s="125"/>
      <c r="B350" s="53">
        <v>44541</v>
      </c>
      <c r="C350" s="52" t="s">
        <v>7</v>
      </c>
      <c r="Z350" s="127"/>
      <c r="AA350" s="53">
        <v>44177</v>
      </c>
      <c r="AB350" s="13" t="s">
        <v>7</v>
      </c>
      <c r="AC350" s="13">
        <v>117</v>
      </c>
      <c r="AD350" s="13">
        <v>156</v>
      </c>
      <c r="AE350" s="47">
        <v>102084.71</v>
      </c>
    </row>
    <row r="351" spans="1:31" x14ac:dyDescent="0.2">
      <c r="A351" s="125"/>
      <c r="B351" s="53">
        <v>44542</v>
      </c>
      <c r="C351" s="52" t="s">
        <v>8</v>
      </c>
      <c r="Z351" s="128"/>
      <c r="AA351" s="53">
        <v>44178</v>
      </c>
      <c r="AB351" s="13" t="s">
        <v>8</v>
      </c>
      <c r="AC351" s="13">
        <v>118</v>
      </c>
      <c r="AD351" s="13">
        <v>157</v>
      </c>
      <c r="AE351" s="47">
        <v>102798.42</v>
      </c>
    </row>
    <row r="352" spans="1:31" x14ac:dyDescent="0.2">
      <c r="A352" s="124" t="s">
        <v>31</v>
      </c>
      <c r="B352" s="53">
        <v>44543</v>
      </c>
      <c r="C352" s="52" t="s">
        <v>3</v>
      </c>
      <c r="Z352" s="126" t="s">
        <v>32</v>
      </c>
      <c r="AA352" s="53">
        <v>44179</v>
      </c>
      <c r="AB352" s="13" t="s">
        <v>3</v>
      </c>
      <c r="AC352" s="13">
        <v>119</v>
      </c>
      <c r="AD352" s="13">
        <v>158</v>
      </c>
      <c r="AE352" s="47">
        <v>103512.13</v>
      </c>
    </row>
    <row r="353" spans="1:31" x14ac:dyDescent="0.2">
      <c r="A353" s="125"/>
      <c r="B353" s="53">
        <v>44544</v>
      </c>
      <c r="C353" s="52" t="s">
        <v>9</v>
      </c>
      <c r="Z353" s="127"/>
      <c r="AA353" s="53">
        <v>44180</v>
      </c>
      <c r="AB353" s="13" t="s">
        <v>9</v>
      </c>
      <c r="AC353" s="13">
        <v>120</v>
      </c>
      <c r="AD353" s="13">
        <v>159</v>
      </c>
      <c r="AE353" s="47">
        <v>104225.84</v>
      </c>
    </row>
    <row r="354" spans="1:31" x14ac:dyDescent="0.2">
      <c r="A354" s="125"/>
      <c r="B354" s="53">
        <v>44545</v>
      </c>
      <c r="C354" s="52" t="s">
        <v>4</v>
      </c>
      <c r="Z354" s="127"/>
      <c r="AA354" s="53">
        <v>44181</v>
      </c>
      <c r="AB354" s="13" t="s">
        <v>4</v>
      </c>
      <c r="AC354" s="13">
        <v>121</v>
      </c>
      <c r="AD354" s="13">
        <v>160</v>
      </c>
      <c r="AE354" s="47">
        <v>104939.55</v>
      </c>
    </row>
    <row r="355" spans="1:31" x14ac:dyDescent="0.2">
      <c r="A355" s="125"/>
      <c r="B355" s="53">
        <v>44546</v>
      </c>
      <c r="C355" s="52" t="s">
        <v>5</v>
      </c>
      <c r="Z355" s="127"/>
      <c r="AA355" s="53">
        <v>44182</v>
      </c>
      <c r="AB355" s="13" t="s">
        <v>5</v>
      </c>
      <c r="AC355" s="13">
        <v>122</v>
      </c>
      <c r="AD355" s="13">
        <v>161</v>
      </c>
      <c r="AE355" s="47">
        <v>105653.26</v>
      </c>
    </row>
    <row r="356" spans="1:31" x14ac:dyDescent="0.2">
      <c r="A356" s="125"/>
      <c r="B356" s="53">
        <v>44547</v>
      </c>
      <c r="C356" s="52" t="s">
        <v>6</v>
      </c>
      <c r="Z356" s="127"/>
      <c r="AA356" s="53">
        <v>44183</v>
      </c>
      <c r="AB356" s="13" t="s">
        <v>6</v>
      </c>
      <c r="AC356" s="13">
        <v>123</v>
      </c>
      <c r="AD356" s="13">
        <v>162</v>
      </c>
      <c r="AE356" s="47">
        <v>106366.97</v>
      </c>
    </row>
    <row r="357" spans="1:31" x14ac:dyDescent="0.2">
      <c r="A357" s="125"/>
      <c r="B357" s="53">
        <v>44548</v>
      </c>
      <c r="C357" s="52" t="s">
        <v>7</v>
      </c>
      <c r="Z357" s="127"/>
      <c r="AA357" s="53">
        <v>44184</v>
      </c>
      <c r="AB357" s="13" t="s">
        <v>7</v>
      </c>
      <c r="AC357" s="13">
        <v>124</v>
      </c>
      <c r="AD357" s="13">
        <v>163</v>
      </c>
      <c r="AE357" s="47">
        <v>107080.68</v>
      </c>
    </row>
    <row r="358" spans="1:31" x14ac:dyDescent="0.2">
      <c r="A358" s="125"/>
      <c r="B358" s="53">
        <v>44549</v>
      </c>
      <c r="C358" s="52" t="s">
        <v>8</v>
      </c>
      <c r="Z358" s="128"/>
      <c r="AA358" s="53">
        <v>44185</v>
      </c>
      <c r="AB358" s="13" t="s">
        <v>8</v>
      </c>
      <c r="AC358" s="13">
        <v>125</v>
      </c>
      <c r="AD358" s="13">
        <v>164</v>
      </c>
      <c r="AE358" s="47">
        <v>107794.39</v>
      </c>
    </row>
    <row r="359" spans="1:31" x14ac:dyDescent="0.2">
      <c r="A359" s="124" t="s">
        <v>32</v>
      </c>
      <c r="B359" s="53">
        <v>44550</v>
      </c>
      <c r="C359" s="52" t="s">
        <v>3</v>
      </c>
      <c r="Z359" s="126" t="s">
        <v>33</v>
      </c>
      <c r="AA359" s="53">
        <v>44186</v>
      </c>
      <c r="AB359" s="13" t="s">
        <v>3</v>
      </c>
      <c r="AC359" s="13">
        <v>126</v>
      </c>
      <c r="AD359" s="13">
        <v>165</v>
      </c>
      <c r="AE359" s="47">
        <v>108508.1</v>
      </c>
    </row>
    <row r="360" spans="1:31" x14ac:dyDescent="0.2">
      <c r="A360" s="125"/>
      <c r="B360" s="53">
        <v>44551</v>
      </c>
      <c r="C360" s="52" t="s">
        <v>9</v>
      </c>
      <c r="Z360" s="127"/>
      <c r="AA360" s="53">
        <v>44187</v>
      </c>
      <c r="AB360" s="13" t="s">
        <v>9</v>
      </c>
      <c r="AC360" s="13">
        <v>127</v>
      </c>
      <c r="AD360" s="13">
        <v>166</v>
      </c>
      <c r="AE360" s="47">
        <v>109221.81</v>
      </c>
    </row>
    <row r="361" spans="1:31" x14ac:dyDescent="0.2">
      <c r="A361" s="125"/>
      <c r="B361" s="53">
        <v>44552</v>
      </c>
      <c r="C361" s="52" t="s">
        <v>4</v>
      </c>
      <c r="Z361" s="127"/>
      <c r="AA361" s="53">
        <v>44188</v>
      </c>
      <c r="AB361" s="13" t="s">
        <v>4</v>
      </c>
      <c r="AC361" s="13">
        <v>128</v>
      </c>
      <c r="AD361" s="13">
        <v>167</v>
      </c>
      <c r="AE361" s="47">
        <v>109935.52</v>
      </c>
    </row>
    <row r="362" spans="1:31" x14ac:dyDescent="0.2">
      <c r="A362" s="125"/>
      <c r="B362" s="53">
        <v>44553</v>
      </c>
      <c r="C362" s="52" t="s">
        <v>5</v>
      </c>
      <c r="Z362" s="127"/>
      <c r="AA362" s="53">
        <v>44189</v>
      </c>
      <c r="AB362" s="13" t="s">
        <v>5</v>
      </c>
      <c r="AC362" s="13">
        <v>129</v>
      </c>
      <c r="AD362" s="13">
        <v>168</v>
      </c>
      <c r="AE362" s="47">
        <v>110649.23</v>
      </c>
    </row>
    <row r="363" spans="1:31" x14ac:dyDescent="0.2">
      <c r="A363" s="125"/>
      <c r="B363" s="53">
        <v>44554</v>
      </c>
      <c r="C363" s="52" t="s">
        <v>6</v>
      </c>
      <c r="Z363" s="127"/>
      <c r="AA363" s="53">
        <v>44190</v>
      </c>
      <c r="AB363" s="13" t="s">
        <v>6</v>
      </c>
      <c r="AC363" s="13">
        <v>130</v>
      </c>
      <c r="AD363" s="13">
        <v>169</v>
      </c>
      <c r="AE363" s="47">
        <v>111362.94</v>
      </c>
    </row>
    <row r="364" spans="1:31" x14ac:dyDescent="0.2">
      <c r="A364" s="125"/>
      <c r="B364" s="53">
        <v>44555</v>
      </c>
      <c r="C364" s="52" t="s">
        <v>7</v>
      </c>
      <c r="Z364" s="127"/>
      <c r="AA364" s="53">
        <v>44191</v>
      </c>
      <c r="AB364" s="13" t="s">
        <v>7</v>
      </c>
      <c r="AC364" s="13">
        <v>131</v>
      </c>
      <c r="AD364" s="13">
        <v>170</v>
      </c>
      <c r="AE364" s="47">
        <v>112076.65</v>
      </c>
    </row>
    <row r="365" spans="1:31" x14ac:dyDescent="0.2">
      <c r="A365" s="125"/>
      <c r="B365" s="53">
        <v>44556</v>
      </c>
      <c r="C365" s="52" t="s">
        <v>8</v>
      </c>
      <c r="Z365" s="128"/>
      <c r="AA365" s="53">
        <v>44192</v>
      </c>
      <c r="AB365" s="13" t="s">
        <v>8</v>
      </c>
      <c r="AC365" s="13">
        <v>132</v>
      </c>
      <c r="AD365" s="13">
        <v>171</v>
      </c>
      <c r="AE365" s="47">
        <v>112790.36</v>
      </c>
    </row>
    <row r="366" spans="1:31" x14ac:dyDescent="0.2">
      <c r="A366" s="124" t="s">
        <v>33</v>
      </c>
      <c r="B366" s="53">
        <v>44557</v>
      </c>
      <c r="C366" s="52" t="s">
        <v>3</v>
      </c>
      <c r="Z366" s="126" t="s">
        <v>44</v>
      </c>
      <c r="AA366" s="53">
        <v>44193</v>
      </c>
      <c r="AB366" s="13" t="s">
        <v>3</v>
      </c>
      <c r="AC366" s="13">
        <v>133</v>
      </c>
      <c r="AD366" s="13">
        <v>172</v>
      </c>
      <c r="AE366" s="47">
        <v>113504.07</v>
      </c>
    </row>
    <row r="367" spans="1:31" x14ac:dyDescent="0.2">
      <c r="A367" s="125"/>
      <c r="B367" s="53">
        <v>44558</v>
      </c>
      <c r="C367" s="52" t="s">
        <v>9</v>
      </c>
      <c r="Z367" s="127"/>
      <c r="AA367" s="53">
        <v>44194</v>
      </c>
      <c r="AB367" s="13" t="s">
        <v>9</v>
      </c>
      <c r="AC367" s="13">
        <v>134</v>
      </c>
      <c r="AD367" s="13">
        <v>173</v>
      </c>
      <c r="AE367" s="47">
        <v>114217.78</v>
      </c>
    </row>
    <row r="368" spans="1:31" x14ac:dyDescent="0.2">
      <c r="A368" s="125"/>
      <c r="B368" s="53">
        <v>44559</v>
      </c>
      <c r="C368" s="52" t="s">
        <v>4</v>
      </c>
      <c r="Z368" s="127"/>
      <c r="AA368" s="53">
        <v>44195</v>
      </c>
      <c r="AB368" s="13" t="s">
        <v>4</v>
      </c>
      <c r="AC368" s="13">
        <v>135</v>
      </c>
      <c r="AD368" s="13">
        <v>174</v>
      </c>
      <c r="AE368" s="47">
        <v>114931.49</v>
      </c>
    </row>
    <row r="369" spans="1:31" x14ac:dyDescent="0.2">
      <c r="A369" s="125"/>
      <c r="B369" s="53">
        <v>44560</v>
      </c>
      <c r="C369" s="52" t="s">
        <v>5</v>
      </c>
      <c r="Z369" s="128"/>
      <c r="AA369" s="53">
        <v>44196</v>
      </c>
      <c r="AB369" s="13" t="s">
        <v>5</v>
      </c>
      <c r="AC369" s="13">
        <v>136</v>
      </c>
      <c r="AD369" s="13">
        <v>175</v>
      </c>
      <c r="AE369" s="47">
        <v>115645.2</v>
      </c>
    </row>
    <row r="370" spans="1:31" x14ac:dyDescent="0.2">
      <c r="A370" s="125"/>
      <c r="B370" s="53">
        <v>44561</v>
      </c>
      <c r="C370" s="52" t="s">
        <v>6</v>
      </c>
    </row>
    <row r="371" spans="1:31" x14ac:dyDescent="0.2">
      <c r="A371" s="125"/>
    </row>
    <row r="372" spans="1:31" x14ac:dyDescent="0.2">
      <c r="A372" s="125"/>
    </row>
    <row r="374" spans="1:31" x14ac:dyDescent="0.2">
      <c r="AA374" s="71"/>
      <c r="AB374" s="72"/>
      <c r="AC374" s="72"/>
      <c r="AD374" s="72"/>
    </row>
    <row r="375" spans="1:31" x14ac:dyDescent="0.2">
      <c r="AA375" s="71"/>
      <c r="AB375" s="72"/>
      <c r="AC375" s="72"/>
      <c r="AD375" s="72"/>
    </row>
    <row r="376" spans="1:31" x14ac:dyDescent="0.2">
      <c r="AA376" s="71"/>
      <c r="AB376" s="72"/>
      <c r="AC376" s="72"/>
      <c r="AD376" s="72"/>
    </row>
    <row r="377" spans="1:31" x14ac:dyDescent="0.2">
      <c r="AA377" s="71"/>
      <c r="AB377" s="72"/>
      <c r="AC377" s="72"/>
      <c r="AD377" s="72"/>
    </row>
    <row r="378" spans="1:31" x14ac:dyDescent="0.2">
      <c r="AA378" s="71"/>
      <c r="AB378" s="72"/>
      <c r="AC378" s="72"/>
      <c r="AD378" s="72"/>
    </row>
    <row r="379" spans="1:31" x14ac:dyDescent="0.2">
      <c r="AA379" s="71"/>
      <c r="AB379" s="72"/>
      <c r="AC379" s="72"/>
      <c r="AD379" s="72"/>
    </row>
    <row r="380" spans="1:31" x14ac:dyDescent="0.2">
      <c r="AA380" s="71"/>
      <c r="AB380" s="72"/>
      <c r="AC380" s="72"/>
      <c r="AD380" s="72"/>
    </row>
    <row r="381" spans="1:31" x14ac:dyDescent="0.2">
      <c r="AA381" s="71"/>
      <c r="AB381" s="72"/>
      <c r="AC381" s="72"/>
      <c r="AD381" s="72"/>
    </row>
    <row r="382" spans="1:31" x14ac:dyDescent="0.2">
      <c r="AA382" s="71"/>
      <c r="AB382" s="72"/>
      <c r="AC382" s="72"/>
      <c r="AD382" s="72"/>
    </row>
    <row r="383" spans="1:31" x14ac:dyDescent="0.2">
      <c r="AA383" s="71"/>
      <c r="AB383" s="72"/>
      <c r="AC383" s="72"/>
      <c r="AD383" s="72"/>
    </row>
    <row r="384" spans="1:31" x14ac:dyDescent="0.2">
      <c r="AA384" s="71"/>
      <c r="AB384" s="72"/>
      <c r="AC384" s="72"/>
      <c r="AD384" s="72"/>
    </row>
    <row r="385" spans="27:30" x14ac:dyDescent="0.2">
      <c r="AA385" s="71"/>
      <c r="AB385" s="72"/>
      <c r="AC385" s="72"/>
      <c r="AD385" s="72"/>
    </row>
    <row r="386" spans="27:30" x14ac:dyDescent="0.2">
      <c r="AA386" s="71"/>
      <c r="AB386" s="72"/>
      <c r="AC386" s="72"/>
      <c r="AD386" s="72"/>
    </row>
    <row r="387" spans="27:30" x14ac:dyDescent="0.2">
      <c r="AA387" s="71"/>
      <c r="AB387" s="72"/>
      <c r="AC387" s="72"/>
      <c r="AD387" s="72"/>
    </row>
    <row r="388" spans="27:30" x14ac:dyDescent="0.2">
      <c r="AA388" s="71"/>
      <c r="AB388" s="72"/>
      <c r="AC388" s="72"/>
      <c r="AD388" s="72"/>
    </row>
    <row r="389" spans="27:30" x14ac:dyDescent="0.2">
      <c r="AA389" s="71"/>
      <c r="AB389" s="72"/>
      <c r="AC389" s="72"/>
      <c r="AD389" s="72"/>
    </row>
    <row r="390" spans="27:30" x14ac:dyDescent="0.2">
      <c r="AA390" s="71"/>
      <c r="AB390" s="72"/>
      <c r="AC390" s="72"/>
      <c r="AD390" s="72"/>
    </row>
    <row r="391" spans="27:30" x14ac:dyDescent="0.2">
      <c r="AA391" s="71"/>
      <c r="AB391" s="72"/>
      <c r="AC391" s="72"/>
      <c r="AD391" s="72"/>
    </row>
    <row r="392" spans="27:30" x14ac:dyDescent="0.2">
      <c r="AA392" s="71"/>
      <c r="AB392" s="72"/>
      <c r="AC392" s="72"/>
      <c r="AD392" s="72"/>
    </row>
    <row r="393" spans="27:30" x14ac:dyDescent="0.2">
      <c r="AA393" s="71"/>
      <c r="AB393" s="72"/>
      <c r="AC393" s="72"/>
      <c r="AD393" s="72"/>
    </row>
    <row r="394" spans="27:30" x14ac:dyDescent="0.2">
      <c r="AA394" s="71"/>
      <c r="AB394" s="72"/>
      <c r="AC394" s="72"/>
      <c r="AD394" s="72"/>
    </row>
    <row r="395" spans="27:30" x14ac:dyDescent="0.2">
      <c r="AA395" s="71"/>
      <c r="AB395" s="72"/>
      <c r="AC395" s="72"/>
      <c r="AD395" s="72"/>
    </row>
    <row r="396" spans="27:30" x14ac:dyDescent="0.2">
      <c r="AA396" s="71"/>
      <c r="AB396" s="72"/>
      <c r="AC396" s="72"/>
      <c r="AD396" s="72"/>
    </row>
    <row r="397" spans="27:30" x14ac:dyDescent="0.2">
      <c r="AA397" s="71"/>
      <c r="AB397" s="72"/>
      <c r="AC397" s="72"/>
      <c r="AD397" s="72"/>
    </row>
    <row r="398" spans="27:30" x14ac:dyDescent="0.2">
      <c r="AA398" s="71"/>
      <c r="AB398" s="72"/>
      <c r="AC398" s="72"/>
      <c r="AD398" s="72"/>
    </row>
    <row r="399" spans="27:30" x14ac:dyDescent="0.2">
      <c r="AA399" s="71"/>
      <c r="AB399" s="72"/>
      <c r="AC399" s="72"/>
      <c r="AD399" s="72"/>
    </row>
    <row r="400" spans="27:30" x14ac:dyDescent="0.2">
      <c r="AA400" s="71"/>
      <c r="AB400" s="72"/>
      <c r="AC400" s="72"/>
      <c r="AD400" s="72"/>
    </row>
    <row r="401" spans="27:30" x14ac:dyDescent="0.2">
      <c r="AA401" s="71"/>
      <c r="AB401" s="72"/>
      <c r="AC401" s="72"/>
      <c r="AD401" s="72"/>
    </row>
    <row r="402" spans="27:30" x14ac:dyDescent="0.2">
      <c r="AA402" s="71"/>
      <c r="AB402" s="72"/>
      <c r="AC402" s="72"/>
      <c r="AD402" s="72"/>
    </row>
    <row r="403" spans="27:30" x14ac:dyDescent="0.2">
      <c r="AA403" s="71"/>
      <c r="AB403" s="72"/>
      <c r="AC403" s="72"/>
      <c r="AD403" s="72"/>
    </row>
    <row r="404" spans="27:30" x14ac:dyDescent="0.2">
      <c r="AA404" s="71"/>
      <c r="AB404" s="72"/>
      <c r="AC404" s="72"/>
      <c r="AD404" s="72"/>
    </row>
    <row r="405" spans="27:30" x14ac:dyDescent="0.2">
      <c r="AA405" s="71"/>
      <c r="AB405" s="72"/>
      <c r="AC405" s="72"/>
      <c r="AD405" s="72"/>
    </row>
    <row r="406" spans="27:30" x14ac:dyDescent="0.2">
      <c r="AA406" s="71"/>
      <c r="AB406" s="72"/>
      <c r="AC406" s="72"/>
      <c r="AD406" s="72"/>
    </row>
    <row r="407" spans="27:30" x14ac:dyDescent="0.2">
      <c r="AA407" s="71"/>
      <c r="AB407" s="72"/>
      <c r="AC407" s="72"/>
      <c r="AD407" s="72"/>
    </row>
    <row r="408" spans="27:30" x14ac:dyDescent="0.2">
      <c r="AA408" s="71"/>
      <c r="AB408" s="72"/>
      <c r="AC408" s="72"/>
      <c r="AD408" s="72"/>
    </row>
    <row r="409" spans="27:30" x14ac:dyDescent="0.2">
      <c r="AA409" s="71"/>
      <c r="AB409" s="72"/>
      <c r="AC409" s="72"/>
      <c r="AD409" s="72"/>
    </row>
    <row r="410" spans="27:30" x14ac:dyDescent="0.2">
      <c r="AA410" s="71"/>
      <c r="AB410" s="72"/>
      <c r="AC410" s="72"/>
      <c r="AD410" s="72"/>
    </row>
    <row r="411" spans="27:30" x14ac:dyDescent="0.2">
      <c r="AA411" s="71"/>
      <c r="AB411" s="72"/>
      <c r="AC411" s="72"/>
      <c r="AD411" s="72"/>
    </row>
    <row r="412" spans="27:30" x14ac:dyDescent="0.2">
      <c r="AA412" s="71"/>
      <c r="AB412" s="72"/>
      <c r="AC412" s="72"/>
      <c r="AD412" s="72"/>
    </row>
    <row r="413" spans="27:30" x14ac:dyDescent="0.2">
      <c r="AA413" s="71"/>
      <c r="AB413" s="72"/>
      <c r="AC413" s="72"/>
      <c r="AD413" s="72"/>
    </row>
    <row r="414" spans="27:30" x14ac:dyDescent="0.2">
      <c r="AA414" s="71"/>
      <c r="AB414" s="72"/>
      <c r="AC414" s="72"/>
      <c r="AD414" s="72"/>
    </row>
    <row r="415" spans="27:30" x14ac:dyDescent="0.2">
      <c r="AA415" s="71"/>
      <c r="AB415" s="72"/>
      <c r="AC415" s="72"/>
      <c r="AD415" s="72"/>
    </row>
    <row r="416" spans="27:30" x14ac:dyDescent="0.2">
      <c r="AA416" s="71"/>
      <c r="AB416" s="72"/>
      <c r="AC416" s="72"/>
      <c r="AD416" s="72"/>
    </row>
    <row r="417" spans="27:30" x14ac:dyDescent="0.2">
      <c r="AA417" s="71"/>
      <c r="AB417" s="72"/>
      <c r="AC417" s="72"/>
      <c r="AD417" s="72"/>
    </row>
    <row r="418" spans="27:30" x14ac:dyDescent="0.2">
      <c r="AA418" s="71"/>
      <c r="AB418" s="72"/>
      <c r="AC418" s="72"/>
      <c r="AD418" s="72"/>
    </row>
    <row r="419" spans="27:30" x14ac:dyDescent="0.2">
      <c r="AA419" s="71"/>
      <c r="AB419" s="72"/>
      <c r="AC419" s="72"/>
      <c r="AD419" s="72"/>
    </row>
    <row r="420" spans="27:30" x14ac:dyDescent="0.2">
      <c r="AA420" s="71"/>
      <c r="AB420" s="72"/>
      <c r="AC420" s="72"/>
      <c r="AD420" s="72"/>
    </row>
    <row r="421" spans="27:30" x14ac:dyDescent="0.2">
      <c r="AA421" s="71"/>
      <c r="AB421" s="72"/>
      <c r="AC421" s="72"/>
      <c r="AD421" s="72"/>
    </row>
    <row r="422" spans="27:30" x14ac:dyDescent="0.2">
      <c r="AA422" s="71"/>
      <c r="AB422" s="72"/>
      <c r="AC422" s="72"/>
      <c r="AD422" s="72"/>
    </row>
    <row r="423" spans="27:30" x14ac:dyDescent="0.2">
      <c r="AA423" s="71"/>
      <c r="AB423" s="72"/>
      <c r="AC423" s="72"/>
      <c r="AD423" s="72"/>
    </row>
    <row r="424" spans="27:30" x14ac:dyDescent="0.2">
      <c r="AA424" s="71"/>
      <c r="AB424" s="72"/>
      <c r="AC424" s="72"/>
      <c r="AD424" s="72"/>
    </row>
    <row r="425" spans="27:30" x14ac:dyDescent="0.2">
      <c r="AA425" s="71"/>
      <c r="AB425" s="72"/>
      <c r="AC425" s="72"/>
      <c r="AD425" s="72"/>
    </row>
    <row r="426" spans="27:30" x14ac:dyDescent="0.2">
      <c r="AA426" s="71"/>
      <c r="AB426" s="72"/>
      <c r="AC426" s="72"/>
      <c r="AD426" s="72"/>
    </row>
    <row r="427" spans="27:30" x14ac:dyDescent="0.2">
      <c r="AA427" s="71"/>
      <c r="AB427" s="72"/>
      <c r="AC427" s="72"/>
      <c r="AD427" s="72"/>
    </row>
    <row r="428" spans="27:30" x14ac:dyDescent="0.2">
      <c r="AA428" s="71"/>
      <c r="AB428" s="72"/>
      <c r="AC428" s="72"/>
      <c r="AD428" s="72"/>
    </row>
    <row r="429" spans="27:30" x14ac:dyDescent="0.2">
      <c r="AA429" s="71"/>
      <c r="AB429" s="72"/>
      <c r="AC429" s="72"/>
      <c r="AD429" s="72"/>
    </row>
    <row r="430" spans="27:30" x14ac:dyDescent="0.2">
      <c r="AA430" s="71"/>
      <c r="AB430" s="72"/>
      <c r="AC430" s="72"/>
      <c r="AD430" s="72"/>
    </row>
    <row r="431" spans="27:30" x14ac:dyDescent="0.2">
      <c r="AA431" s="71"/>
      <c r="AB431" s="72"/>
      <c r="AC431" s="72"/>
      <c r="AD431" s="72"/>
    </row>
    <row r="432" spans="27:30" x14ac:dyDescent="0.2">
      <c r="AA432" s="71"/>
      <c r="AB432" s="72"/>
      <c r="AC432" s="72"/>
      <c r="AD432" s="72"/>
    </row>
    <row r="433" spans="27:30" x14ac:dyDescent="0.2">
      <c r="AA433" s="71"/>
      <c r="AB433" s="72"/>
      <c r="AC433" s="72"/>
      <c r="AD433" s="72"/>
    </row>
    <row r="434" spans="27:30" x14ac:dyDescent="0.2">
      <c r="AA434" s="71"/>
      <c r="AB434" s="72"/>
      <c r="AC434" s="72"/>
      <c r="AD434" s="72"/>
    </row>
    <row r="435" spans="27:30" x14ac:dyDescent="0.2">
      <c r="AA435" s="71"/>
      <c r="AB435" s="72"/>
      <c r="AC435" s="72"/>
      <c r="AD435" s="72"/>
    </row>
    <row r="436" spans="27:30" x14ac:dyDescent="0.2">
      <c r="AA436" s="71"/>
      <c r="AB436" s="72"/>
      <c r="AC436" s="72"/>
      <c r="AD436" s="72"/>
    </row>
    <row r="437" spans="27:30" x14ac:dyDescent="0.2">
      <c r="AA437" s="71"/>
      <c r="AB437" s="72"/>
      <c r="AC437" s="72"/>
      <c r="AD437" s="72"/>
    </row>
    <row r="438" spans="27:30" x14ac:dyDescent="0.2">
      <c r="AA438" s="71"/>
      <c r="AB438" s="72"/>
      <c r="AC438" s="72"/>
      <c r="AD438" s="72"/>
    </row>
    <row r="439" spans="27:30" x14ac:dyDescent="0.2">
      <c r="AA439" s="71"/>
      <c r="AB439" s="72"/>
      <c r="AC439" s="72"/>
      <c r="AD439" s="72"/>
    </row>
    <row r="440" spans="27:30" x14ac:dyDescent="0.2">
      <c r="AA440" s="71"/>
      <c r="AB440" s="72"/>
      <c r="AC440" s="72"/>
      <c r="AD440" s="72"/>
    </row>
    <row r="441" spans="27:30" x14ac:dyDescent="0.2">
      <c r="AA441" s="71"/>
      <c r="AB441" s="72"/>
      <c r="AC441" s="72"/>
      <c r="AD441" s="72"/>
    </row>
    <row r="442" spans="27:30" x14ac:dyDescent="0.2">
      <c r="AA442" s="71"/>
      <c r="AB442" s="72"/>
      <c r="AC442" s="72"/>
      <c r="AD442" s="72"/>
    </row>
    <row r="443" spans="27:30" x14ac:dyDescent="0.2">
      <c r="AA443" s="71"/>
      <c r="AB443" s="72"/>
      <c r="AC443" s="72"/>
      <c r="AD443" s="72"/>
    </row>
    <row r="444" spans="27:30" x14ac:dyDescent="0.2">
      <c r="AA444" s="71"/>
      <c r="AB444" s="72"/>
      <c r="AC444" s="72"/>
      <c r="AD444" s="72"/>
    </row>
    <row r="445" spans="27:30" x14ac:dyDescent="0.2">
      <c r="AA445" s="71"/>
      <c r="AB445" s="72"/>
      <c r="AC445" s="72"/>
      <c r="AD445" s="72"/>
    </row>
    <row r="446" spans="27:30" x14ac:dyDescent="0.2">
      <c r="AA446" s="71"/>
      <c r="AB446" s="72"/>
      <c r="AC446" s="72"/>
      <c r="AD446" s="72"/>
    </row>
    <row r="447" spans="27:30" x14ac:dyDescent="0.2">
      <c r="AA447" s="71"/>
      <c r="AB447" s="72"/>
      <c r="AC447" s="72"/>
      <c r="AD447" s="72"/>
    </row>
    <row r="448" spans="27:30" x14ac:dyDescent="0.2">
      <c r="AA448" s="71"/>
      <c r="AB448" s="72"/>
      <c r="AC448" s="72"/>
      <c r="AD448" s="72"/>
    </row>
    <row r="449" spans="27:30" x14ac:dyDescent="0.2">
      <c r="AA449" s="71"/>
      <c r="AB449" s="72"/>
      <c r="AC449" s="72"/>
      <c r="AD449" s="72"/>
    </row>
    <row r="450" spans="27:30" x14ac:dyDescent="0.2">
      <c r="AA450" s="71"/>
      <c r="AB450" s="72"/>
      <c r="AC450" s="72"/>
      <c r="AD450" s="72"/>
    </row>
    <row r="451" spans="27:30" x14ac:dyDescent="0.2">
      <c r="AA451" s="71"/>
      <c r="AB451" s="72"/>
      <c r="AC451" s="72"/>
      <c r="AD451" s="72"/>
    </row>
    <row r="452" spans="27:30" x14ac:dyDescent="0.2">
      <c r="AA452" s="71"/>
      <c r="AB452" s="72"/>
      <c r="AC452" s="72"/>
      <c r="AD452" s="72"/>
    </row>
    <row r="453" spans="27:30" x14ac:dyDescent="0.2">
      <c r="AA453" s="71"/>
      <c r="AB453" s="72"/>
      <c r="AC453" s="72"/>
      <c r="AD453" s="72"/>
    </row>
    <row r="454" spans="27:30" x14ac:dyDescent="0.2">
      <c r="AA454" s="71"/>
      <c r="AB454" s="72"/>
      <c r="AC454" s="72"/>
      <c r="AD454" s="72"/>
    </row>
    <row r="455" spans="27:30" x14ac:dyDescent="0.2">
      <c r="AA455" s="71"/>
      <c r="AB455" s="72"/>
      <c r="AC455" s="72"/>
      <c r="AD455" s="72"/>
    </row>
    <row r="456" spans="27:30" x14ac:dyDescent="0.2">
      <c r="AA456" s="71"/>
      <c r="AB456" s="72"/>
      <c r="AC456" s="72"/>
      <c r="AD456" s="72"/>
    </row>
    <row r="457" spans="27:30" x14ac:dyDescent="0.2">
      <c r="AA457" s="71"/>
      <c r="AB457" s="72"/>
      <c r="AC457" s="72"/>
      <c r="AD457" s="72"/>
    </row>
    <row r="458" spans="27:30" x14ac:dyDescent="0.2">
      <c r="AA458" s="71"/>
      <c r="AB458" s="72"/>
      <c r="AC458" s="72"/>
      <c r="AD458" s="72"/>
    </row>
    <row r="459" spans="27:30" x14ac:dyDescent="0.2">
      <c r="AA459" s="71"/>
      <c r="AB459" s="72"/>
      <c r="AC459" s="72"/>
      <c r="AD459" s="72"/>
    </row>
    <row r="460" spans="27:30" x14ac:dyDescent="0.2">
      <c r="AA460" s="71"/>
      <c r="AB460" s="72"/>
      <c r="AC460" s="72"/>
      <c r="AD460" s="72"/>
    </row>
    <row r="461" spans="27:30" x14ac:dyDescent="0.2">
      <c r="AA461" s="71"/>
      <c r="AB461" s="72"/>
      <c r="AC461" s="72"/>
      <c r="AD461" s="72"/>
    </row>
    <row r="462" spans="27:30" x14ac:dyDescent="0.2">
      <c r="AA462" s="71"/>
      <c r="AB462" s="72"/>
      <c r="AC462" s="72"/>
      <c r="AD462" s="72"/>
    </row>
    <row r="463" spans="27:30" x14ac:dyDescent="0.2">
      <c r="AA463" s="71"/>
      <c r="AB463" s="72"/>
      <c r="AC463" s="72"/>
      <c r="AD463" s="72"/>
    </row>
    <row r="464" spans="27:30" x14ac:dyDescent="0.2">
      <c r="AA464" s="71"/>
      <c r="AB464" s="72"/>
      <c r="AC464" s="72"/>
      <c r="AD464" s="72"/>
    </row>
    <row r="465" spans="27:30" x14ac:dyDescent="0.2">
      <c r="AA465" s="71"/>
      <c r="AB465" s="72"/>
      <c r="AC465" s="72"/>
      <c r="AD465" s="72"/>
    </row>
    <row r="466" spans="27:30" x14ac:dyDescent="0.2">
      <c r="AA466" s="71"/>
      <c r="AB466" s="72"/>
      <c r="AC466" s="72"/>
      <c r="AD466" s="72"/>
    </row>
    <row r="467" spans="27:30" x14ac:dyDescent="0.2">
      <c r="AA467" s="71"/>
      <c r="AB467" s="72"/>
      <c r="AC467" s="72"/>
      <c r="AD467" s="72"/>
    </row>
    <row r="468" spans="27:30" x14ac:dyDescent="0.2">
      <c r="AA468" s="71"/>
      <c r="AB468" s="72"/>
      <c r="AC468" s="72"/>
      <c r="AD468" s="72"/>
    </row>
    <row r="469" spans="27:30" x14ac:dyDescent="0.2">
      <c r="AA469" s="71"/>
      <c r="AB469" s="72"/>
      <c r="AC469" s="72"/>
      <c r="AD469" s="72"/>
    </row>
    <row r="470" spans="27:30" x14ac:dyDescent="0.2">
      <c r="AA470" s="71"/>
      <c r="AB470" s="72"/>
      <c r="AC470" s="72"/>
      <c r="AD470" s="72"/>
    </row>
    <row r="471" spans="27:30" x14ac:dyDescent="0.2">
      <c r="AA471" s="71"/>
      <c r="AB471" s="72"/>
      <c r="AC471" s="72"/>
      <c r="AD471" s="72"/>
    </row>
    <row r="472" spans="27:30" x14ac:dyDescent="0.2">
      <c r="AA472" s="71"/>
      <c r="AB472" s="72"/>
      <c r="AC472" s="72"/>
      <c r="AD472" s="72"/>
    </row>
    <row r="473" spans="27:30" x14ac:dyDescent="0.2">
      <c r="AA473" s="71"/>
      <c r="AB473" s="72"/>
      <c r="AC473" s="72"/>
      <c r="AD473" s="72"/>
    </row>
    <row r="474" spans="27:30" x14ac:dyDescent="0.2">
      <c r="AA474" s="71"/>
      <c r="AB474" s="72"/>
      <c r="AC474" s="72"/>
      <c r="AD474" s="72"/>
    </row>
    <row r="475" spans="27:30" x14ac:dyDescent="0.2">
      <c r="AA475" s="71"/>
      <c r="AB475" s="72"/>
      <c r="AC475" s="72"/>
      <c r="AD475" s="72"/>
    </row>
    <row r="476" spans="27:30" x14ac:dyDescent="0.2">
      <c r="AA476" s="71"/>
      <c r="AB476" s="72"/>
      <c r="AC476" s="72"/>
      <c r="AD476" s="72"/>
    </row>
    <row r="477" spans="27:30" x14ac:dyDescent="0.2">
      <c r="AA477" s="71"/>
      <c r="AB477" s="72"/>
      <c r="AC477" s="72"/>
      <c r="AD477" s="72"/>
    </row>
    <row r="478" spans="27:30" x14ac:dyDescent="0.2">
      <c r="AA478" s="71"/>
      <c r="AB478" s="72"/>
      <c r="AC478" s="72"/>
      <c r="AD478" s="72"/>
    </row>
    <row r="479" spans="27:30" x14ac:dyDescent="0.2">
      <c r="AA479" s="71"/>
      <c r="AB479" s="72"/>
      <c r="AC479" s="72"/>
      <c r="AD479" s="72"/>
    </row>
  </sheetData>
  <mergeCells count="106">
    <mergeCell ref="Z212:Z218"/>
    <mergeCell ref="Z219:Z225"/>
    <mergeCell ref="Z226:Z232"/>
    <mergeCell ref="Z233:Z239"/>
    <mergeCell ref="Z240:Z246"/>
    <mergeCell ref="Z177:Z183"/>
    <mergeCell ref="Z184:Z190"/>
    <mergeCell ref="Z191:Z197"/>
    <mergeCell ref="Z198:Z204"/>
    <mergeCell ref="Z205:Z211"/>
    <mergeCell ref="Z65:Z71"/>
    <mergeCell ref="Z142:Z148"/>
    <mergeCell ref="Z149:Z155"/>
    <mergeCell ref="Z156:Z162"/>
    <mergeCell ref="Z163:Z169"/>
    <mergeCell ref="Z170:Z176"/>
    <mergeCell ref="Z107:Z113"/>
    <mergeCell ref="Z114:Z120"/>
    <mergeCell ref="Z121:Z127"/>
    <mergeCell ref="Z128:Z134"/>
    <mergeCell ref="Z135:Z141"/>
    <mergeCell ref="Z4:Z8"/>
    <mergeCell ref="Z9:Z15"/>
    <mergeCell ref="Z16:Z22"/>
    <mergeCell ref="Z23:Z29"/>
    <mergeCell ref="Z30:Z36"/>
    <mergeCell ref="Z254:Z260"/>
    <mergeCell ref="Z338:Z344"/>
    <mergeCell ref="Z282:Z288"/>
    <mergeCell ref="Z289:Z295"/>
    <mergeCell ref="Z296:Z302"/>
    <mergeCell ref="Z303:Z309"/>
    <mergeCell ref="Z261:Z267"/>
    <mergeCell ref="Z268:Z274"/>
    <mergeCell ref="Z275:Z281"/>
    <mergeCell ref="Z247:Z253"/>
    <mergeCell ref="Z72:Z78"/>
    <mergeCell ref="Z79:Z85"/>
    <mergeCell ref="Z86:Z92"/>
    <mergeCell ref="Z93:Z99"/>
    <mergeCell ref="Z100:Z106"/>
    <mergeCell ref="Z37:Z43"/>
    <mergeCell ref="Z44:Z50"/>
    <mergeCell ref="Z51:Z57"/>
    <mergeCell ref="Z58:Z64"/>
    <mergeCell ref="Z359:Z365"/>
    <mergeCell ref="Z366:Z369"/>
    <mergeCell ref="Z310:Z316"/>
    <mergeCell ref="Z317:Z323"/>
    <mergeCell ref="Z324:Z330"/>
    <mergeCell ref="Z331:Z337"/>
    <mergeCell ref="Z345:Z351"/>
    <mergeCell ref="Z352:Z358"/>
    <mergeCell ref="A6:A8"/>
    <mergeCell ref="A9:A15"/>
    <mergeCell ref="A16:A22"/>
    <mergeCell ref="A23:A29"/>
    <mergeCell ref="A30:A36"/>
    <mergeCell ref="A37:A43"/>
    <mergeCell ref="A44:A50"/>
    <mergeCell ref="A51:A57"/>
    <mergeCell ref="A58:A64"/>
    <mergeCell ref="A65:A71"/>
    <mergeCell ref="A72:A78"/>
    <mergeCell ref="A79:A85"/>
    <mergeCell ref="A86:A92"/>
    <mergeCell ref="A93:A99"/>
    <mergeCell ref="A100:A106"/>
    <mergeCell ref="A107:A113"/>
    <mergeCell ref="A114:A120"/>
    <mergeCell ref="A121:A127"/>
    <mergeCell ref="A128:A134"/>
    <mergeCell ref="A135:A141"/>
    <mergeCell ref="A233:A239"/>
    <mergeCell ref="A240:A246"/>
    <mergeCell ref="A142:A148"/>
    <mergeCell ref="A149:A155"/>
    <mergeCell ref="A156:A162"/>
    <mergeCell ref="A198:A204"/>
    <mergeCell ref="A205:A211"/>
    <mergeCell ref="A212:A218"/>
    <mergeCell ref="A219:A225"/>
    <mergeCell ref="A226:A232"/>
    <mergeCell ref="A163:A169"/>
    <mergeCell ref="A170:A176"/>
    <mergeCell ref="A177:A183"/>
    <mergeCell ref="A184:A190"/>
    <mergeCell ref="A191:A197"/>
    <mergeCell ref="A247:A253"/>
    <mergeCell ref="A254:A260"/>
    <mergeCell ref="A261:A267"/>
    <mergeCell ref="A268:A274"/>
    <mergeCell ref="A275:A281"/>
    <mergeCell ref="A282:A288"/>
    <mergeCell ref="A289:A295"/>
    <mergeCell ref="A296:A302"/>
    <mergeCell ref="A303:A309"/>
    <mergeCell ref="A310:A316"/>
    <mergeCell ref="A352:A358"/>
    <mergeCell ref="A359:A365"/>
    <mergeCell ref="A366:A372"/>
    <mergeCell ref="A317:A323"/>
    <mergeCell ref="A324:A330"/>
    <mergeCell ref="A331:A337"/>
    <mergeCell ref="A338:A344"/>
    <mergeCell ref="A345:A35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Общее</vt:lpstr>
      <vt:lpstr>Группы</vt:lpstr>
      <vt:lpstr>Интенсивы</vt:lpstr>
      <vt:lpstr>Индивид</vt:lpstr>
      <vt:lpstr>Дист. зан.</vt:lpstr>
      <vt:lpstr>Организация мероприятий</vt:lpstr>
      <vt:lpstr>Аренда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Коля</cp:lastModifiedBy>
  <cp:lastPrinted>2021-09-14T10:53:00Z</cp:lastPrinted>
  <dcterms:modified xsi:type="dcterms:W3CDTF">2021-09-23T06:02:49Z</dcterms:modified>
</cp:coreProperties>
</file>