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530" yWindow="2940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A28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</calcChain>
</file>

<file path=xl/sharedStrings.xml><?xml version="1.0" encoding="utf-8"?>
<sst xmlns="http://schemas.openxmlformats.org/spreadsheetml/2006/main" count="18" uniqueCount="18">
  <si>
    <t>№</t>
  </si>
  <si>
    <t>н/н</t>
  </si>
  <si>
    <t>Наименование</t>
  </si>
  <si>
    <t>ЕИ</t>
  </si>
  <si>
    <t>серийный номер</t>
  </si>
  <si>
    <t>помещение</t>
  </si>
  <si>
    <t>дата</t>
  </si>
  <si>
    <t>кол-во</t>
  </si>
  <si>
    <t>дата2</t>
  </si>
  <si>
    <t>кол-во2</t>
  </si>
  <si>
    <t>ФИО</t>
  </si>
  <si>
    <t>участок</t>
  </si>
  <si>
    <t>№ заявки АРМ ИТ</t>
  </si>
  <si>
    <t>кол-во3</t>
  </si>
  <si>
    <t>примечание</t>
  </si>
  <si>
    <t>Поступление</t>
  </si>
  <si>
    <t>Расход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</si>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</sst>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00CC00"/>
        </stop>
      </gradientFill>
    </fill>
    <fill>
      <gradientFill degree="90">
        <stop position="0">
          <color theme="0"/>
        </stop>
        <stop position="1">
          <color rgb="FFFF3300"/>
        </stop>
      </gradientFill>
    </fill>
  </fills>
  <borders count="5">
    <border>
      <left/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numFmt numFmtId="0" formatCode="General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color auto="1"/>
      </font>
      <fill>
        <gradientFill degree="90">
          <stop position="0">
            <color theme="0"/>
          </stop>
          <stop position="1">
            <color theme="8" tint="-0.49803155613879818"/>
          </stop>
        </gradientFill>
      </fill>
      <border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1" defaultTableStyle="TableStyleMedium2" defaultPivotStyle="PivotStyleMedium9">
    <tableStyle name="Стиль таблицы 1" pivot="0" count="3">
      <tableStyleElement type="headerRow" dxfId="6"/>
      <tableStyleElement type="firstRowStripe" dxfId="5"/>
      <tableStyleElement type="secondRowStripe" dxfId="4"/>
    </tableStyle>
  </tableStyles>
  <colors>
    <mruColors>
      <color rgb="FFFF3300"/>
      <color rgb="FF00CC00"/>
      <color rgb="FF990000"/>
      <color rgb="FF006600"/>
      <color rgb="FF008000"/>
      <color rgb="FFFFCC00"/>
      <color rgb="FF003300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B_Z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а1" displayName="Таблица1" ref="A2:P133" totalsRowShown="0" headerRowDxfId="3">
  <autoFilter ref="A2:P133"/>
  <tableColumns count="16">
    <tableColumn id="1" name="№" dataDxfId="2">
      <calculatedColumnFormula>ROW()-2</calculatedColumnFormula>
    </tableColumn>
    <tableColumn id="2" name="н/н" dataDxfId="1"/>
    <tableColumn id="3" name="Наименование" dataDxfId="0">
      <calculatedColumnFormula>VLOOKUP(Таблица1[[#This Row],[н/н]],[1]!Таблица1[[eq_num]:[eq_name]],2,)</calculatedColumnFormula>
    </tableColumn>
    <tableColumn id="4" name="ЕИ"/>
    <tableColumn id="17" name="кол-во"/>
    <tableColumn id="5" name="серийный номер"/>
    <tableColumn id="6" name="помещение"/>
    <tableColumn id="7" name="место"/>
    <tableColumn id="8" name="дата"/>
    <tableColumn id="9" name="кол-во2"/>
    <tableColumn id="10" name="дата2"/>
    <tableColumn id="11" name="кол-во3"/>
    <tableColumn id="12" name="ФИО"/>
    <tableColumn id="13" name="участок"/>
    <tableColumn id="14" name="№ заявки АРМ ИТ"/>
    <tableColumn id="15" name="примечание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workbookViewId="0">
      <selection activeCell="C3" sqref="C3"/>
    </sheetView>
  </sheetViews>
  <sheetFormatPr defaultRowHeight="15" x14ac:dyDescent="0.25"/>
  <cols>
    <col min="1" max="1" width="11.85546875" style="1" customWidth="1"/>
    <col min="2" max="2" width="19.85546875" style="1" customWidth="1"/>
    <col min="3" max="3" width="66.85546875" customWidth="1"/>
    <col min="4" max="4" width="9.5703125" customWidth="1"/>
    <col min="5" max="5" width="8.5703125" customWidth="1"/>
    <col min="6" max="6" width="22.5703125" customWidth="1"/>
    <col min="7" max="7" width="12.5703125" customWidth="1"/>
    <col min="8" max="9" width="11.85546875" customWidth="1"/>
    <col min="10" max="10" width="9.85546875" customWidth="1"/>
    <col min="11" max="11" width="12.85546875" customWidth="1"/>
    <col min="12" max="12" width="9.85546875" customWidth="1"/>
    <col min="13" max="13" width="22.28515625" customWidth="1"/>
    <col min="14" max="14" width="8.85546875" customWidth="1"/>
    <col min="15" max="15" width="12.85546875" customWidth="1"/>
    <col min="16" max="16" width="15.42578125" customWidth="1"/>
  </cols>
  <sheetData>
    <row r="1" spans="1:16" ht="30" customHeight="1" x14ac:dyDescent="0.25">
      <c r="A1" s="8"/>
      <c r="B1" s="9"/>
      <c r="C1" s="2"/>
      <c r="D1" s="2"/>
      <c r="E1" s="2"/>
      <c r="F1" s="2"/>
      <c r="G1" s="2"/>
      <c r="H1" s="2"/>
      <c r="I1" s="10" t="s">
        <v>15</v>
      </c>
      <c r="J1" s="10"/>
      <c r="K1" s="10" t="s">
        <v>16</v>
      </c>
      <c r="L1" s="10"/>
      <c r="M1" s="10"/>
      <c r="N1" s="10"/>
      <c r="O1" s="10"/>
      <c r="P1" s="3"/>
    </row>
    <row r="2" spans="1:16" s="1" customFormat="1" ht="3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7</v>
      </c>
      <c r="F2" s="4" t="s">
        <v>4</v>
      </c>
      <c r="G2" s="4" t="s">
        <v>5</v>
      </c>
      <c r="H2" s="4" t="s">
        <v>17</v>
      </c>
      <c r="I2" s="5" t="s">
        <v>6</v>
      </c>
      <c r="J2" s="5" t="s">
        <v>9</v>
      </c>
      <c r="K2" s="6" t="s">
        <v>8</v>
      </c>
      <c r="L2" s="6" t="s">
        <v>13</v>
      </c>
      <c r="M2" s="6" t="s">
        <v>10</v>
      </c>
      <c r="N2" s="6" t="s">
        <v>11</v>
      </c>
      <c r="O2" s="6" t="s">
        <v>12</v>
      </c>
      <c r="P2" s="4" t="s">
        <v>14</v>
      </c>
    </row>
    <row r="3" spans="1:16" x14ac:dyDescent="0.25">
      <c r="A3" s="1">
        <f t="shared" ref="A3:A27" si="0">ROW()-2</f>
        <v>1</v>
      </c>
      <c r="B3" s="1">
        <v>300</v>
      </c>
      <c r="C3" t="str">
        <f>VLOOKUP(Таблица1[[#This Row],[н/н]],[1]!Таблица1[[eq_num]:[eq_name]],2,)</f>
        <v>DK-TS Шина заземления 800x2000x800 мм Rittal DK 7829.100</v>
      </c>
    </row>
    <row r="4" spans="1:16" x14ac:dyDescent="0.25">
      <c r="A4" s="1">
        <f t="shared" si="0"/>
        <v>2</v>
      </c>
      <c r="B4" s="1">
        <v>301</v>
      </c>
      <c r="C4" t="str">
        <f>VLOOKUP(Таблица1[[#This Row],[н/н]],[1]!Таблица1[[eq_num]:[eq_name]],2,)</f>
        <v>Адаптер для профильных шин Rittal 7827.300</v>
      </c>
    </row>
    <row r="5" spans="1:16" x14ac:dyDescent="0.25">
      <c r="A5" s="1">
        <f t="shared" si="0"/>
        <v>3</v>
      </c>
      <c r="B5" s="1">
        <v>302</v>
      </c>
      <c r="C5" t="str">
        <f>VLOOKUP(Таблица1[[#This Row],[н/н]],[1]!Таблица1[[eq_num]:[eq_name]],2,)</f>
        <v>Блок питания для камер DM/2060</v>
      </c>
    </row>
    <row r="6" spans="1:16" x14ac:dyDescent="0.25">
      <c r="A6" s="1">
        <f t="shared" si="0"/>
        <v>4</v>
      </c>
      <c r="B6" s="1">
        <v>217011769</v>
      </c>
      <c r="C6" t="str">
        <f>VLOOKUP(Таблица1[[#This Row],[н/н]],[1]!Таблица1[[eq_num]:[eq_name]],2,)</f>
        <v>Блок розеток в стойку 19"</v>
      </c>
    </row>
    <row r="7" spans="1:16" x14ac:dyDescent="0.25">
      <c r="A7" s="1">
        <f t="shared" si="0"/>
        <v>5</v>
      </c>
      <c r="B7" s="1">
        <v>303</v>
      </c>
      <c r="C7" t="str">
        <f>VLOOKUP(Таблица1[[#This Row],[н/н]],[1]!Таблица1[[eq_num]:[eq_name]],2,)</f>
        <v>Вентилятор NMB 4715MS-23T-B50</v>
      </c>
    </row>
    <row r="8" spans="1:16" x14ac:dyDescent="0.25">
      <c r="A8" s="1">
        <f t="shared" si="0"/>
        <v>6</v>
      </c>
      <c r="B8" s="1">
        <v>305</v>
      </c>
      <c r="C8" t="str">
        <f>VLOOKUP(Таблица1[[#This Row],[н/н]],[1]!Таблица1[[eq_num]:[eq_name]],2,)</f>
        <v>Видеокамера VG4-211-PTS BOSCH</v>
      </c>
    </row>
    <row r="9" spans="1:16" x14ac:dyDescent="0.25">
      <c r="A9" s="1">
        <f t="shared" si="0"/>
        <v>7</v>
      </c>
      <c r="B9" s="1">
        <v>306</v>
      </c>
      <c r="C9" t="str">
        <f>VLOOKUP(Таблица1[[#This Row],[н/н]],[1]!Таблица1[[eq_num]:[eq_name]],2,)</f>
        <v>Вспомогательный модуль PELCO ADV-ESU1</v>
      </c>
    </row>
    <row r="10" spans="1:16" x14ac:dyDescent="0.25">
      <c r="A10" s="1">
        <f t="shared" si="0"/>
        <v>8</v>
      </c>
      <c r="B10" s="1">
        <v>307</v>
      </c>
      <c r="C10" t="str">
        <f>VLOOKUP(Таблица1[[#This Row],[н/н]],[1]!Таблица1[[eq_num]:[eq_name]],2,)</f>
        <v>Заземление Rittal DK 7277</v>
      </c>
    </row>
    <row r="11" spans="1:16" x14ac:dyDescent="0.25">
      <c r="A11" s="1">
        <f t="shared" si="0"/>
        <v>9</v>
      </c>
      <c r="B11" s="1">
        <v>308</v>
      </c>
      <c r="C11" t="str">
        <f>VLOOKUP(Таблица1[[#This Row],[н/н]],[1]!Таблица1[[eq_num]:[eq_name]],2,)</f>
        <v>Замок RITTAL 8611.020</v>
      </c>
    </row>
    <row r="12" spans="1:16" x14ac:dyDescent="0.25">
      <c r="A12" s="1">
        <f t="shared" si="0"/>
        <v>10</v>
      </c>
      <c r="B12" s="1">
        <v>309</v>
      </c>
      <c r="C12" t="str">
        <f>VLOOKUP(Таблица1[[#This Row],[н/н]],[1]!Таблица1[[eq_num]:[eq_name]],2,)</f>
        <v>Кабель Superlan Light F/UTP cat. 5e</v>
      </c>
    </row>
    <row r="13" spans="1:16" x14ac:dyDescent="0.25">
      <c r="A13" s="1">
        <f t="shared" si="0"/>
        <v>11</v>
      </c>
      <c r="B13" s="1">
        <v>310</v>
      </c>
      <c r="C13" t="str">
        <f>VLOOKUP(Таблица1[[#This Row],[н/н]],[1]!Таблица1[[eq_num]:[eq_name]],2,)</f>
        <v>КВМ панель 19" LCD CL1308N-ATA-RG</v>
      </c>
    </row>
    <row r="14" spans="1:16" x14ac:dyDescent="0.25">
      <c r="A14" s="1">
        <f t="shared" si="0"/>
        <v>12</v>
      </c>
      <c r="B14" s="1">
        <v>311</v>
      </c>
      <c r="C14" t="str">
        <f>VLOOKUP(Таблица1[[#This Row],[н/н]],[1]!Таблица1[[eq_num]:[eq_name]],2,)</f>
        <v>Термокожух Ernitec CHM-300M</v>
      </c>
    </row>
    <row r="15" spans="1:16" x14ac:dyDescent="0.25">
      <c r="A15" s="1">
        <f t="shared" si="0"/>
        <v>13</v>
      </c>
      <c r="B15" s="1">
        <v>312</v>
      </c>
      <c r="C15" t="str">
        <f>VLOOKUP(Таблица1[[#This Row],[н/н]],[1]!Таблица1[[eq_num]:[eq_name]],2,)</f>
        <v>Комплект заземления для стойки DK 7549.000</v>
      </c>
    </row>
    <row r="16" spans="1:16" x14ac:dyDescent="0.25">
      <c r="A16" s="1">
        <f t="shared" si="0"/>
        <v>14</v>
      </c>
      <c r="B16" s="1">
        <v>313</v>
      </c>
      <c r="C16" t="str">
        <f>VLOOKUP(Таблица1[[#This Row],[н/н]],[1]!Таблица1[[eq_num]:[eq_name]],2,)</f>
        <v>Крепёж SC820</v>
      </c>
    </row>
    <row r="17" spans="1:3" x14ac:dyDescent="0.25">
      <c r="A17" s="1">
        <f t="shared" si="0"/>
        <v>15</v>
      </c>
      <c r="B17" s="1">
        <v>314</v>
      </c>
      <c r="C17" t="str">
        <f>VLOOKUP(Таблица1[[#This Row],[н/н]],[1]!Таблица1[[eq_num]:[eq_name]],2,)</f>
        <v>Крепёж для стоечного видеорегистратора CSE-PT26</v>
      </c>
    </row>
    <row r="18" spans="1:3" x14ac:dyDescent="0.25">
      <c r="A18" s="1">
        <f t="shared" si="0"/>
        <v>16</v>
      </c>
      <c r="B18" s="1">
        <v>315</v>
      </c>
      <c r="C18" t="str">
        <f>VLOOKUP(Таблица1[[#This Row],[н/н]],[1]!Таблица1[[eq_num]:[eq_name]],2,)</f>
        <v>Кронштеин Ernitec WBA/2</v>
      </c>
    </row>
    <row r="19" spans="1:3" x14ac:dyDescent="0.25">
      <c r="A19" s="1">
        <f t="shared" si="0"/>
        <v>17</v>
      </c>
      <c r="B19" s="1">
        <v>316</v>
      </c>
      <c r="C19" t="str">
        <f>VLOOKUP(Таблица1[[#This Row],[н/н]],[1]!Таблица1[[eq_num]:[eq_name]],2,)</f>
        <v>Кронштеин Wizebox MB 29</v>
      </c>
    </row>
    <row r="20" spans="1:3" x14ac:dyDescent="0.25">
      <c r="A20" s="1">
        <f t="shared" si="0"/>
        <v>18</v>
      </c>
      <c r="B20" s="1">
        <v>317</v>
      </c>
      <c r="C20" t="str">
        <f>VLOOKUP(Таблица1[[#This Row],[н/н]],[1]!Таблица1[[eq_num]:[eq_name]],2,)</f>
        <v>Кронштеин Wizebox MB 29A2</v>
      </c>
    </row>
    <row r="21" spans="1:3" x14ac:dyDescent="0.25">
      <c r="A21" s="1">
        <f t="shared" si="0"/>
        <v>19</v>
      </c>
      <c r="B21" s="1">
        <v>318</v>
      </c>
      <c r="C21" t="str">
        <f>VLOOKUP(Таблица1[[#This Row],[н/н]],[1]!Таблица1[[eq_num]:[eq_name]],2,)</f>
        <v>Кронштейн Bosch LTC 9215/00 "L"</v>
      </c>
    </row>
    <row r="22" spans="1:3" x14ac:dyDescent="0.25">
      <c r="A22" s="1">
        <f t="shared" si="0"/>
        <v>20</v>
      </c>
      <c r="B22" s="1">
        <v>319</v>
      </c>
      <c r="C22" t="str">
        <f>VLOOKUP(Таблица1[[#This Row],[н/н]],[1]!Таблица1[[eq_num]:[eq_name]],2,)</f>
        <v>Кронштейн ME83</v>
      </c>
    </row>
    <row r="23" spans="1:3" x14ac:dyDescent="0.25">
      <c r="A23" s="1">
        <f t="shared" si="0"/>
        <v>21</v>
      </c>
      <c r="B23" s="1">
        <v>320</v>
      </c>
      <c r="C23" t="str">
        <f>VLOOKUP(Таблица1[[#This Row],[н/н]],[1]!Таблица1[[eq_num]:[eq_name]],2,)</f>
        <v>Кронштейн для камеры (чёрный)</v>
      </c>
    </row>
    <row r="24" spans="1:3" x14ac:dyDescent="0.25">
      <c r="A24" s="1">
        <f t="shared" si="0"/>
        <v>22</v>
      </c>
      <c r="B24" s="1">
        <v>321</v>
      </c>
      <c r="C24" t="str">
        <f>VLOOKUP(Таблица1[[#This Row],[н/н]],[1]!Таблица1[[eq_num]:[eq_name]],2,)</f>
        <v>Кронштейн на 2 монитора</v>
      </c>
    </row>
    <row r="25" spans="1:3" x14ac:dyDescent="0.25">
      <c r="A25" s="1">
        <f t="shared" si="0"/>
        <v>23</v>
      </c>
      <c r="B25" s="1">
        <v>322</v>
      </c>
      <c r="C25" t="str">
        <f>VLOOKUP(Таблица1[[#This Row],[н/н]],[1]!Таблица1[[eq_num]:[eq_name]],2,)</f>
        <v>Кронштейны для мониторов (разные)</v>
      </c>
    </row>
    <row r="26" spans="1:3" x14ac:dyDescent="0.25">
      <c r="A26" s="1">
        <f t="shared" si="0"/>
        <v>24</v>
      </c>
      <c r="B26" s="1">
        <v>323</v>
      </c>
      <c r="C26" t="str">
        <f>VLOOKUP(Таблица1[[#This Row],[н/н]],[1]!Таблица1[[eq_num]:[eq_name]],2,)</f>
        <v>Матрич. Коммутатор PELCO CM6800-32X-6X</v>
      </c>
    </row>
    <row r="27" spans="1:3" x14ac:dyDescent="0.25">
      <c r="A27" s="1">
        <f t="shared" si="0"/>
        <v>25</v>
      </c>
      <c r="B27" s="1">
        <v>324</v>
      </c>
      <c r="C27" t="str">
        <f>VLOOKUP(Таблица1[[#This Row],[н/н]],[1]!Таблица1[[eq_num]:[eq_name]],2,)</f>
        <v>Матричный коммутатор 48 входов</v>
      </c>
    </row>
    <row r="28" spans="1:3" x14ac:dyDescent="0.25">
      <c r="A28" s="7">
        <f t="shared" ref="A28:A59" si="1">ROW()-2</f>
        <v>26</v>
      </c>
      <c r="B28" s="1">
        <v>325</v>
      </c>
      <c r="C28" t="str">
        <f>VLOOKUP(Таблица1[[#This Row],[н/н]],[1]!Таблица1[[eq_num]:[eq_name]],2,)</f>
        <v>Модуль вентиляторный с терморегулятором 2П-КТ</v>
      </c>
    </row>
    <row r="29" spans="1:3" x14ac:dyDescent="0.25">
      <c r="A29" s="7">
        <f t="shared" si="1"/>
        <v>27</v>
      </c>
      <c r="B29" s="1">
        <v>326</v>
      </c>
      <c r="C29" t="str">
        <f>VLOOKUP(Таблица1[[#This Row],[н/н]],[1]!Таблица1[[eq_num]:[eq_name]],2,)</f>
        <v>Монитор ACE ACE-H170MA 17"</v>
      </c>
    </row>
    <row r="30" spans="1:3" x14ac:dyDescent="0.25">
      <c r="A30" s="7">
        <f t="shared" si="1"/>
        <v>28</v>
      </c>
      <c r="B30" s="1">
        <v>327</v>
      </c>
      <c r="C30" t="str">
        <f>VLOOKUP(Таблица1[[#This Row],[н/н]],[1]!Таблица1[[eq_num]:[eq_name]],2,)</f>
        <v>Монитор ACER 17" (б/у)</v>
      </c>
    </row>
    <row r="31" spans="1:3" x14ac:dyDescent="0.25">
      <c r="A31" s="7">
        <f t="shared" si="1"/>
        <v>29</v>
      </c>
      <c r="B31" s="1">
        <v>328</v>
      </c>
      <c r="C31" t="str">
        <f>VLOOKUP(Таблица1[[#This Row],[н/н]],[1]!Таблица1[[eq_num]:[eq_name]],2,)</f>
        <v>Монитор Acer V193 19" (б/у)</v>
      </c>
    </row>
    <row r="32" spans="1:3" x14ac:dyDescent="0.25">
      <c r="A32" s="7">
        <f t="shared" si="1"/>
        <v>30</v>
      </c>
      <c r="B32" s="1">
        <v>329</v>
      </c>
      <c r="C32" t="str">
        <f>VLOOKUP(Таблица1[[#This Row],[н/н]],[1]!Таблица1[[eq_num]:[eq_name]],2,)</f>
        <v>Монитор Aser V196L 19" (б/у)</v>
      </c>
    </row>
    <row r="33" spans="1:3" x14ac:dyDescent="0.25">
      <c r="A33" s="7">
        <f t="shared" si="1"/>
        <v>31</v>
      </c>
      <c r="B33" s="1">
        <v>330</v>
      </c>
      <c r="C33" t="str">
        <f>VLOOKUP(Таблица1[[#This Row],[н/н]],[1]!Таблица1[[eq_num]:[eq_name]],2,)</f>
        <v>Монитор CTV DS-190PQ 19"</v>
      </c>
    </row>
    <row r="34" spans="1:3" x14ac:dyDescent="0.25">
      <c r="A34" s="7">
        <f t="shared" si="1"/>
        <v>32</v>
      </c>
      <c r="B34" s="1">
        <v>331</v>
      </c>
      <c r="C34" t="str">
        <f>VLOOKUP(Таблица1[[#This Row],[н/н]],[1]!Таблица1[[eq_num]:[eq_name]],2,)</f>
        <v>Монитор DELL E190Sf 19" (б/у)</v>
      </c>
    </row>
    <row r="35" spans="1:3" x14ac:dyDescent="0.25">
      <c r="A35" s="7">
        <f t="shared" si="1"/>
        <v>33</v>
      </c>
      <c r="B35" s="1">
        <v>332</v>
      </c>
      <c r="C35" t="str">
        <f>VLOOKUP(Таблица1[[#This Row],[н/н]],[1]!Таблица1[[eq_num]:[eq_name]],2,)</f>
        <v>Монитор HS HS-ML 1535 15" (б/у)</v>
      </c>
    </row>
    <row r="36" spans="1:3" x14ac:dyDescent="0.25">
      <c r="A36" s="7">
        <f t="shared" si="1"/>
        <v>34</v>
      </c>
      <c r="B36" s="1">
        <v>333</v>
      </c>
      <c r="C36" t="str">
        <f>VLOOKUP(Таблица1[[#This Row],[н/н]],[1]!Таблица1[[eq_num]:[eq_name]],2,)</f>
        <v>Монитор HS HS-ML1736 17"</v>
      </c>
    </row>
    <row r="37" spans="1:3" x14ac:dyDescent="0.25">
      <c r="A37" s="7">
        <f t="shared" si="1"/>
        <v>35</v>
      </c>
      <c r="B37" s="1">
        <v>334</v>
      </c>
      <c r="C37" t="str">
        <f>VLOOKUP(Таблица1[[#This Row],[н/н]],[1]!Таблица1[[eq_num]:[eq_name]],2,)</f>
        <v>Монитор NEC AE191M-BK (б/у)</v>
      </c>
    </row>
    <row r="38" spans="1:3" x14ac:dyDescent="0.25">
      <c r="A38" s="7">
        <f t="shared" si="1"/>
        <v>36</v>
      </c>
      <c r="B38" s="1">
        <v>335</v>
      </c>
      <c r="C38" t="str">
        <f>VLOOKUP(Таблица1[[#This Row],[н/н]],[1]!Таблица1[[eq_num]:[eq_name]],2,)</f>
        <v>Монитор NEC ASLCD93VM-BK-1 19" (б/у)</v>
      </c>
    </row>
    <row r="39" spans="1:3" x14ac:dyDescent="0.25">
      <c r="A39" s="7">
        <f t="shared" si="1"/>
        <v>37</v>
      </c>
      <c r="B39" s="1">
        <v>336</v>
      </c>
      <c r="C39" t="str">
        <f>VLOOKUP(Таблица1[[#This Row],[н/н]],[1]!Таблица1[[eq_num]:[eq_name]],2,)</f>
        <v>Монитор NEC L175 GZ (б/у)</v>
      </c>
    </row>
    <row r="40" spans="1:3" x14ac:dyDescent="0.25">
      <c r="A40" s="7">
        <f t="shared" si="1"/>
        <v>38</v>
      </c>
      <c r="B40" s="1">
        <v>337</v>
      </c>
      <c r="C40" t="str">
        <f>VLOOKUP(Таблица1[[#This Row],[н/н]],[1]!Таблица1[[eq_num]:[eq_name]],2,)</f>
        <v>Монитор NEC LCD175M 17"</v>
      </c>
    </row>
    <row r="41" spans="1:3" x14ac:dyDescent="0.25">
      <c r="A41" s="7">
        <f t="shared" si="1"/>
        <v>39</v>
      </c>
      <c r="B41" s="1">
        <v>338</v>
      </c>
      <c r="C41" t="str">
        <f>VLOOKUP(Таблица1[[#This Row],[н/н]],[1]!Таблица1[[eq_num]:[eq_name]],2,)</f>
        <v>Монитор NEC LCD195NX 19" (б/у)</v>
      </c>
    </row>
    <row r="42" spans="1:3" x14ac:dyDescent="0.25">
      <c r="A42" s="7">
        <f t="shared" si="1"/>
        <v>40</v>
      </c>
      <c r="B42" s="1">
        <v>339</v>
      </c>
      <c r="C42" t="str">
        <f>VLOOKUP(Таблица1[[#This Row],[н/н]],[1]!Таблица1[[eq_num]:[eq_name]],2,)</f>
        <v>Монитор NEC P242W-BK (б/у)</v>
      </c>
    </row>
    <row r="43" spans="1:3" x14ac:dyDescent="0.25">
      <c r="A43" s="7">
        <f t="shared" si="1"/>
        <v>41</v>
      </c>
      <c r="B43" s="1">
        <v>340</v>
      </c>
      <c r="C43" t="str">
        <f>VLOOKUP(Таблица1[[#This Row],[н/н]],[1]!Таблица1[[eq_num]:[eq_name]],2,)</f>
        <v>Монитор PELCO PMCL317A 17" (б/у)</v>
      </c>
    </row>
    <row r="44" spans="1:3" x14ac:dyDescent="0.25">
      <c r="A44" s="7">
        <f t="shared" si="1"/>
        <v>42</v>
      </c>
      <c r="B44" s="1">
        <v>341</v>
      </c>
      <c r="C44" t="str">
        <f>VLOOKUP(Таблица1[[#This Row],[н/н]],[1]!Таблица1[[eq_num]:[eq_name]],2,)</f>
        <v>Монитор PELCO PMCL317B 17" (б/у)</v>
      </c>
    </row>
    <row r="45" spans="1:3" x14ac:dyDescent="0.25">
      <c r="A45" s="7">
        <f t="shared" si="1"/>
        <v>43</v>
      </c>
      <c r="B45" s="1">
        <v>342</v>
      </c>
      <c r="C45" t="str">
        <f>VLOOKUP(Таблица1[[#This Row],[н/н]],[1]!Таблица1[[eq_num]:[eq_name]],2,)</f>
        <v>Монитор PELCO PMCL317BL 17" (б/у)</v>
      </c>
    </row>
    <row r="46" spans="1:3" x14ac:dyDescent="0.25">
      <c r="A46" s="7">
        <f t="shared" si="1"/>
        <v>44</v>
      </c>
      <c r="B46" s="1">
        <v>343</v>
      </c>
      <c r="C46" t="str">
        <f>VLOOKUP(Таблица1[[#This Row],[н/н]],[1]!Таблица1[[eq_num]:[eq_name]],2,)</f>
        <v>Монитор Samsung 1722p (б/у)</v>
      </c>
    </row>
    <row r="47" spans="1:3" x14ac:dyDescent="0.25">
      <c r="A47" s="7">
        <f t="shared" si="1"/>
        <v>45</v>
      </c>
      <c r="B47" s="1">
        <v>344</v>
      </c>
      <c r="C47" t="str">
        <f>VLOOKUP(Таблица1[[#This Row],[н/н]],[1]!Таблица1[[eq_num]:[eq_name]],2,)</f>
        <v>Монитор Samsung 713BM (б/у)</v>
      </c>
    </row>
    <row r="48" spans="1:3" x14ac:dyDescent="0.25">
      <c r="A48" s="7">
        <f t="shared" si="1"/>
        <v>46</v>
      </c>
      <c r="B48" s="1">
        <v>345</v>
      </c>
      <c r="C48" t="str">
        <f>VLOOKUP(Таблица1[[#This Row],[н/н]],[1]!Таблица1[[eq_num]:[eq_name]],2,)</f>
        <v>Монитор Samsung 713N S (б/у)</v>
      </c>
    </row>
    <row r="49" spans="1:3" x14ac:dyDescent="0.25">
      <c r="A49" s="7">
        <f t="shared" si="1"/>
        <v>47</v>
      </c>
      <c r="B49" s="1">
        <v>346</v>
      </c>
      <c r="C49" t="str">
        <f>VLOOKUP(Таблица1[[#This Row],[н/н]],[1]!Таблица1[[eq_num]:[eq_name]],2,)</f>
        <v>Монитор Samsung E1920NR (б/у)</v>
      </c>
    </row>
    <row r="50" spans="1:3" x14ac:dyDescent="0.25">
      <c r="A50" s="7">
        <f t="shared" si="1"/>
        <v>48</v>
      </c>
      <c r="B50" s="1">
        <v>347</v>
      </c>
      <c r="C50" t="str">
        <f>VLOOKUP(Таблица1[[#This Row],[н/н]],[1]!Таблица1[[eq_num]:[eq_name]],2,)</f>
        <v>Монитор Samsung LS19C200BR (б/у) 19"</v>
      </c>
    </row>
    <row r="51" spans="1:3" x14ac:dyDescent="0.25">
      <c r="A51" s="7">
        <f t="shared" si="1"/>
        <v>49</v>
      </c>
      <c r="B51" s="1">
        <v>348</v>
      </c>
      <c r="C51" t="str">
        <f>VLOOKUP(Таблица1[[#This Row],[н/н]],[1]!Таблица1[[eq_num]:[eq_name]],2,)</f>
        <v>Монитор Samsung SMT-1721p 17" (б/у)</v>
      </c>
    </row>
    <row r="52" spans="1:3" x14ac:dyDescent="0.25">
      <c r="A52" s="7">
        <f t="shared" si="1"/>
        <v>50</v>
      </c>
      <c r="B52" s="1">
        <v>349</v>
      </c>
      <c r="C52" t="str">
        <f>VLOOKUP(Таблица1[[#This Row],[н/н]],[1]!Таблица1[[eq_num]:[eq_name]],2,)</f>
        <v>Монитор Samsung SMT-1922p (б/у)</v>
      </c>
    </row>
    <row r="53" spans="1:3" x14ac:dyDescent="0.25">
      <c r="A53" s="7">
        <f t="shared" si="1"/>
        <v>51</v>
      </c>
      <c r="B53" s="1">
        <v>350</v>
      </c>
      <c r="C53" t="str">
        <f>VLOOKUP(Таблица1[[#This Row],[н/н]],[1]!Таблица1[[eq_num]:[eq_name]],2,)</f>
        <v>Монитор Samsung SMT-1934 19" (б/у)</v>
      </c>
    </row>
    <row r="54" spans="1:3" x14ac:dyDescent="0.25">
      <c r="A54" s="7">
        <f t="shared" si="1"/>
        <v>52</v>
      </c>
      <c r="B54" s="1">
        <v>351</v>
      </c>
      <c r="C54" t="str">
        <f>VLOOKUP(Таблица1[[#This Row],[н/н]],[1]!Таблица1[[eq_num]:[eq_name]],2,)</f>
        <v>Монитор Samsung SMT-1935 19"</v>
      </c>
    </row>
    <row r="55" spans="1:3" x14ac:dyDescent="0.25">
      <c r="A55" s="7">
        <f t="shared" si="1"/>
        <v>53</v>
      </c>
      <c r="B55" s="1">
        <v>352</v>
      </c>
      <c r="C55" t="str">
        <f>VLOOKUP(Таблица1[[#This Row],[н/н]],[1]!Таблица1[[eq_num]:[eq_name]],2,)</f>
        <v>Монитор Samsung SMT-1935 19" (б/у)</v>
      </c>
    </row>
    <row r="56" spans="1:3" x14ac:dyDescent="0.25">
      <c r="A56" s="7">
        <f t="shared" si="1"/>
        <v>54</v>
      </c>
      <c r="B56" s="1">
        <v>353</v>
      </c>
      <c r="C56" t="str">
        <f>VLOOKUP(Таблица1[[#This Row],[н/н]],[1]!Таблица1[[eq_num]:[eq_name]],2,)</f>
        <v>Монитор Siemens Fujitsu SCALEOVIEW L19W-6SA 19" (б/у)</v>
      </c>
    </row>
    <row r="57" spans="1:3" x14ac:dyDescent="0.25">
      <c r="A57" s="7">
        <f t="shared" si="1"/>
        <v>55</v>
      </c>
      <c r="B57" s="1">
        <v>354</v>
      </c>
      <c r="C57" t="str">
        <f>VLOOKUP(Таблица1[[#This Row],[н/н]],[1]!Таблица1[[eq_num]:[eq_name]],2,)</f>
        <v>Монитор Siemens Fujitsu SCALEOVIEW L19W-9 19" (б/у)</v>
      </c>
    </row>
    <row r="58" spans="1:3" x14ac:dyDescent="0.25">
      <c r="A58" s="7">
        <f t="shared" si="1"/>
        <v>56</v>
      </c>
      <c r="B58" s="1">
        <v>355</v>
      </c>
      <c r="C58" t="str">
        <f>VLOOKUP(Таблица1[[#This Row],[н/н]],[1]!Таблица1[[eq_num]:[eq_name]],2,)</f>
        <v>Монитор Smartec STM-173 17"</v>
      </c>
    </row>
    <row r="59" spans="1:3" x14ac:dyDescent="0.25">
      <c r="A59" s="7">
        <f t="shared" si="1"/>
        <v>57</v>
      </c>
      <c r="B59" s="1">
        <v>356</v>
      </c>
      <c r="C59" t="str">
        <f>VLOOKUP(Таблица1[[#This Row],[н/н]],[1]!Таблица1[[eq_num]:[eq_name]],2,)</f>
        <v>Монитор Smartec STM-173 17" (б/у)</v>
      </c>
    </row>
    <row r="60" spans="1:3" x14ac:dyDescent="0.25">
      <c r="A60" s="7">
        <f t="shared" ref="A60:A91" si="2">ROW()-2</f>
        <v>58</v>
      </c>
      <c r="B60" s="1">
        <v>357</v>
      </c>
      <c r="C60" t="str">
        <f>VLOOKUP(Таблица1[[#This Row],[н/н]],[1]!Таблица1[[eq_num]:[eq_name]],2,)</f>
        <v>Монитор Smartec STM-223 22" (б/у)</v>
      </c>
    </row>
    <row r="61" spans="1:3" x14ac:dyDescent="0.25">
      <c r="A61" s="7">
        <f t="shared" si="2"/>
        <v>59</v>
      </c>
      <c r="B61" s="1">
        <v>358</v>
      </c>
      <c r="C61" t="str">
        <f>VLOOKUP(Таблица1[[#This Row],[н/н]],[1]!Таблица1[[eq_num]:[eq_name]],2,)</f>
        <v>Нагревательный элемент для термокожуха Ernitec HTA-N-230</v>
      </c>
    </row>
    <row r="62" spans="1:3" x14ac:dyDescent="0.25">
      <c r="A62" s="7">
        <f t="shared" si="2"/>
        <v>60</v>
      </c>
      <c r="B62" s="1">
        <v>359</v>
      </c>
      <c r="C62" t="str">
        <f>VLOOKUP(Таблица1[[#This Row],[н/н]],[1]!Таблица1[[eq_num]:[eq_name]],2,)</f>
        <v>Подставка для мониторов</v>
      </c>
    </row>
    <row r="63" spans="1:3" x14ac:dyDescent="0.25">
      <c r="A63" s="7">
        <f t="shared" si="2"/>
        <v>61</v>
      </c>
      <c r="B63" s="1">
        <v>360</v>
      </c>
      <c r="C63" t="str">
        <f>VLOOKUP(Таблица1[[#This Row],[н/н]],[1]!Таблица1[[eq_num]:[eq_name]],2,)</f>
        <v>Полка приборная DK 19 409x700мм, Rittal 7145.735</v>
      </c>
    </row>
    <row r="64" spans="1:3" x14ac:dyDescent="0.25">
      <c r="A64" s="7">
        <f t="shared" si="2"/>
        <v>62</v>
      </c>
      <c r="B64" s="1">
        <v>361</v>
      </c>
      <c r="C64" t="str">
        <f>VLOOKUP(Таблица1[[#This Row],[н/н]],[1]!Таблица1[[eq_num]:[eq_name]],2,)</f>
        <v>ПУ ТК PELCO KBD100</v>
      </c>
    </row>
    <row r="65" spans="1:3" x14ac:dyDescent="0.25">
      <c r="A65" s="7">
        <f t="shared" si="2"/>
        <v>63</v>
      </c>
      <c r="B65" s="1">
        <v>362</v>
      </c>
      <c r="C65" t="str">
        <f>VLOOKUP(Таблица1[[#This Row],[н/н]],[1]!Таблица1[[eq_num]:[eq_name]],2,)</f>
        <v>Ручка для стойки RITTAL 8611.020</v>
      </c>
    </row>
    <row r="66" spans="1:3" x14ac:dyDescent="0.25">
      <c r="A66" s="7">
        <f t="shared" si="2"/>
        <v>64</v>
      </c>
      <c r="B66" s="1">
        <v>363</v>
      </c>
      <c r="C66" t="str">
        <f>VLOOKUP(Таблица1[[#This Row],[н/н]],[1]!Таблица1[[eq_num]:[eq_name]],2,)</f>
        <v>Телескопические направляющие Rittal DK 7161.700</v>
      </c>
    </row>
    <row r="67" spans="1:3" x14ac:dyDescent="0.25">
      <c r="A67" s="7">
        <f t="shared" si="2"/>
        <v>65</v>
      </c>
      <c r="B67" s="1">
        <v>364</v>
      </c>
      <c r="C67" t="str">
        <f>VLOOKUP(Таблица1[[#This Row],[н/н]],[1]!Таблица1[[eq_num]:[eq_name]],2,)</f>
        <v>Термокожух BOSCH UHI-OGS-0</v>
      </c>
    </row>
    <row r="68" spans="1:3" x14ac:dyDescent="0.25">
      <c r="A68" s="7">
        <f t="shared" si="2"/>
        <v>66</v>
      </c>
      <c r="B68" s="1">
        <v>365</v>
      </c>
      <c r="C68" t="str">
        <f>VLOOKUP(Таблица1[[#This Row],[н/н]],[1]!Таблица1[[eq_num]:[eq_name]],2,)</f>
        <v>Термокожух Bosch UHO-HBGS-50</v>
      </c>
    </row>
    <row r="69" spans="1:3" x14ac:dyDescent="0.25">
      <c r="A69" s="7">
        <f t="shared" si="2"/>
        <v>67</v>
      </c>
      <c r="B69" s="1">
        <v>366</v>
      </c>
      <c r="C69" t="str">
        <f>VLOOKUP(Таблица1[[#This Row],[н/н]],[1]!Таблица1[[eq_num]:[eq_name]],2,)</f>
        <v>Термокожух Bosch UHO-HBGS-51</v>
      </c>
    </row>
    <row r="70" spans="1:3" x14ac:dyDescent="0.25">
      <c r="A70" s="7">
        <f t="shared" si="2"/>
        <v>68</v>
      </c>
      <c r="B70" s="1">
        <v>367</v>
      </c>
      <c r="C70" t="str">
        <f>VLOOKUP(Таблица1[[#This Row],[н/н]],[1]!Таблица1[[eq_num]:[eq_name]],2,)</f>
        <v>Термокожух Bosch UHO-HBPS-10</v>
      </c>
    </row>
    <row r="71" spans="1:3" x14ac:dyDescent="0.25">
      <c r="A71" s="7">
        <f t="shared" si="2"/>
        <v>69</v>
      </c>
      <c r="B71" s="1">
        <v>368</v>
      </c>
      <c r="C71" t="str">
        <f>VLOOKUP(Таблица1[[#This Row],[н/н]],[1]!Таблица1[[eq_num]:[eq_name]],2,)</f>
        <v>Термокожух EL260</v>
      </c>
    </row>
    <row r="72" spans="1:3" x14ac:dyDescent="0.25">
      <c r="A72" s="7">
        <f t="shared" si="2"/>
        <v>70</v>
      </c>
      <c r="B72" s="1">
        <v>369</v>
      </c>
      <c r="C72" t="str">
        <f>VLOOKUP(Таблица1[[#This Row],[н/н]],[1]!Таблица1[[eq_num]:[eq_name]],2,)</f>
        <v>Термокожух SHB-4200H EX</v>
      </c>
    </row>
    <row r="73" spans="1:3" x14ac:dyDescent="0.25">
      <c r="A73" s="7">
        <f t="shared" si="2"/>
        <v>71</v>
      </c>
      <c r="B73" s="1">
        <v>370</v>
      </c>
      <c r="C73" t="str">
        <f>VLOOKUP(Таблица1[[#This Row],[н/н]],[1]!Таблица1[[eq_num]:[eq_name]],2,)</f>
        <v>Термокожух Wizebox L260</v>
      </c>
    </row>
    <row r="74" spans="1:3" x14ac:dyDescent="0.25">
      <c r="A74" s="7">
        <f t="shared" si="2"/>
        <v>72</v>
      </c>
      <c r="B74" s="1">
        <v>371</v>
      </c>
      <c r="C74" t="str">
        <f>VLOOKUP(Таблица1[[#This Row],[н/н]],[1]!Таблица1[[eq_num]:[eq_name]],2,)</f>
        <v>Термокожух Wizebox L260-12V</v>
      </c>
    </row>
    <row r="75" spans="1:3" x14ac:dyDescent="0.25">
      <c r="A75" s="7">
        <f t="shared" si="2"/>
        <v>73</v>
      </c>
      <c r="B75" s="1">
        <v>372</v>
      </c>
      <c r="C75" t="str">
        <f>VLOOKUP(Таблица1[[#This Row],[н/н]],[1]!Таблица1[[eq_num]:[eq_name]],2,)</f>
        <v>Термокожух Wizebox L260-IP</v>
      </c>
    </row>
    <row r="76" spans="1:3" x14ac:dyDescent="0.25">
      <c r="A76" s="7">
        <f t="shared" si="2"/>
        <v>74</v>
      </c>
      <c r="B76" s="1">
        <v>373</v>
      </c>
      <c r="C76" t="str">
        <f>VLOOKUP(Таблица1[[#This Row],[н/н]],[1]!Таблица1[[eq_num]:[eq_name]],2,)</f>
        <v>Термокожух Wizebox L320</v>
      </c>
    </row>
    <row r="77" spans="1:3" x14ac:dyDescent="0.25">
      <c r="A77" s="7">
        <f t="shared" si="2"/>
        <v>75</v>
      </c>
      <c r="B77" s="1">
        <v>374</v>
      </c>
      <c r="C77" t="str">
        <f>VLOOKUP(Таблица1[[#This Row],[н/н]],[1]!Таблица1[[eq_num]:[eq_name]],2,)</f>
        <v>Термокожух Wizebox L320-12V</v>
      </c>
    </row>
    <row r="78" spans="1:3" x14ac:dyDescent="0.25">
      <c r="A78" s="7">
        <f t="shared" si="2"/>
        <v>76</v>
      </c>
      <c r="B78" s="1">
        <v>375</v>
      </c>
      <c r="C78" t="str">
        <f>VLOOKUP(Таблица1[[#This Row],[н/н]],[1]!Таблица1[[eq_num]:[eq_name]],2,)</f>
        <v>Термокожух Wizebox SVS32</v>
      </c>
    </row>
    <row r="79" spans="1:3" x14ac:dyDescent="0.25">
      <c r="A79" s="7">
        <f t="shared" si="2"/>
        <v>77</v>
      </c>
      <c r="B79" s="1">
        <v>376</v>
      </c>
      <c r="C79" t="str">
        <f>VLOOKUP(Таблица1[[#This Row],[н/н]],[1]!Таблица1[[eq_num]:[eq_name]],2,)</f>
        <v>Термостат для кожуха Ernitec ETM-001</v>
      </c>
    </row>
    <row r="80" spans="1:3" x14ac:dyDescent="0.25">
      <c r="A80" s="7">
        <f t="shared" si="2"/>
        <v>78</v>
      </c>
      <c r="B80" s="1">
        <v>377</v>
      </c>
      <c r="C80" t="str">
        <f>VLOOKUP(Таблица1[[#This Row],[н/н]],[1]!Таблица1[[eq_num]:[eq_name]],2,)</f>
        <v>Видеокамера поворотная DEDICATED MICROS DM/2060-241</v>
      </c>
    </row>
    <row r="81" spans="1:3" x14ac:dyDescent="0.25">
      <c r="A81" s="7">
        <f t="shared" si="2"/>
        <v>79</v>
      </c>
      <c r="B81" s="1">
        <v>378</v>
      </c>
      <c r="C81" t="str">
        <f>VLOOKUP(Таблица1[[#This Row],[н/н]],[1]!Таблица1[[eq_num]:[eq_name]],2,)</f>
        <v>Видеокамера поворотная DEDICATED MICROS DM/2060-248</v>
      </c>
    </row>
    <row r="82" spans="1:3" x14ac:dyDescent="0.25">
      <c r="A82" s="7">
        <f t="shared" si="2"/>
        <v>80</v>
      </c>
      <c r="B82" s="1">
        <v>379</v>
      </c>
      <c r="C82" t="str">
        <f>VLOOKUP(Таблица1[[#This Row],[н/н]],[1]!Таблица1[[eq_num]:[eq_name]],2,)</f>
        <v>Трансформатор EATON</v>
      </c>
    </row>
    <row r="83" spans="1:3" x14ac:dyDescent="0.25">
      <c r="A83" s="7">
        <f t="shared" si="2"/>
        <v>81</v>
      </c>
      <c r="B83" s="1">
        <v>380</v>
      </c>
      <c r="C83" t="str">
        <f>VLOOKUP(Таблица1[[#This Row],[н/н]],[1]!Таблица1[[eq_num]:[eq_name]],2,)</f>
        <v>Шкаф</v>
      </c>
    </row>
    <row r="84" spans="1:3" x14ac:dyDescent="0.25">
      <c r="A84" s="7">
        <f t="shared" si="2"/>
        <v>82</v>
      </c>
      <c r="B84" s="1">
        <v>381</v>
      </c>
      <c r="C84" t="str">
        <f>VLOOKUP(Таблица1[[#This Row],[н/н]],[1]!Таблица1[[eq_num]:[eq_name]],2,)</f>
        <v>Шкаф телекоммуникационный ЩРН-Э-6.350</v>
      </c>
    </row>
    <row r="85" spans="1:3" x14ac:dyDescent="0.25">
      <c r="A85" s="7">
        <f t="shared" si="2"/>
        <v>83</v>
      </c>
      <c r="B85" s="1">
        <v>373</v>
      </c>
      <c r="C85" t="str">
        <f>VLOOKUP(Таблица1[[#This Row],[н/н]],[1]!Таблица1[[eq_num]:[eq_name]],2,)</f>
        <v>Термокожух Wizebox L320</v>
      </c>
    </row>
    <row r="86" spans="1:3" x14ac:dyDescent="0.25">
      <c r="A86" s="7">
        <f t="shared" si="2"/>
        <v>84</v>
      </c>
      <c r="B86" s="1">
        <v>316</v>
      </c>
      <c r="C86" t="str">
        <f>VLOOKUP(Таблица1[[#This Row],[н/н]],[1]!Таблица1[[eq_num]:[eq_name]],2,)</f>
        <v>Кронштеин Wizebox MB 29</v>
      </c>
    </row>
    <row r="87" spans="1:3" x14ac:dyDescent="0.25">
      <c r="A87" s="7">
        <f t="shared" si="2"/>
        <v>85</v>
      </c>
      <c r="B87" s="1">
        <v>316</v>
      </c>
      <c r="C87" t="str">
        <f>VLOOKUP(Таблица1[[#This Row],[н/н]],[1]!Таблица1[[eq_num]:[eq_name]],2,)</f>
        <v>Кронштеин Wizebox MB 29</v>
      </c>
    </row>
    <row r="88" spans="1:3" x14ac:dyDescent="0.25">
      <c r="A88" s="7">
        <f t="shared" si="2"/>
        <v>86</v>
      </c>
      <c r="B88" s="1">
        <v>373</v>
      </c>
      <c r="C88" t="str">
        <f>VLOOKUP(Таблица1[[#This Row],[н/н]],[1]!Таблица1[[eq_num]:[eq_name]],2,)</f>
        <v>Термокожух Wizebox L320</v>
      </c>
    </row>
    <row r="89" spans="1:3" x14ac:dyDescent="0.25">
      <c r="A89" s="7">
        <f t="shared" si="2"/>
        <v>87</v>
      </c>
      <c r="B89" s="1">
        <v>315</v>
      </c>
      <c r="C89" t="str">
        <f>VLOOKUP(Таблица1[[#This Row],[н/н]],[1]!Таблица1[[eq_num]:[eq_name]],2,)</f>
        <v>Кронштеин Ernitec WBA/2</v>
      </c>
    </row>
    <row r="90" spans="1:3" x14ac:dyDescent="0.25">
      <c r="A90" s="7">
        <f t="shared" si="2"/>
        <v>88</v>
      </c>
      <c r="B90" s="1">
        <v>311</v>
      </c>
      <c r="C90" t="str">
        <f>VLOOKUP(Таблица1[[#This Row],[н/н]],[1]!Таблица1[[eq_num]:[eq_name]],2,)</f>
        <v>Термокожух Ernitec CHM-300M</v>
      </c>
    </row>
    <row r="91" spans="1:3" x14ac:dyDescent="0.25">
      <c r="A91" s="7">
        <f t="shared" si="2"/>
        <v>89</v>
      </c>
      <c r="B91" s="1">
        <v>309</v>
      </c>
      <c r="C91" t="str">
        <f>VLOOKUP(Таблица1[[#This Row],[н/н]],[1]!Таблица1[[eq_num]:[eq_name]],2,)</f>
        <v>Кабель Superlan Light F/UTP cat. 5e</v>
      </c>
    </row>
    <row r="92" spans="1:3" x14ac:dyDescent="0.25">
      <c r="A92" s="7">
        <f t="shared" ref="A92:A123" si="3">ROW()-2</f>
        <v>90</v>
      </c>
      <c r="B92" s="1">
        <v>315</v>
      </c>
      <c r="C92" t="str">
        <f>VLOOKUP(Таблица1[[#This Row],[н/н]],[1]!Таблица1[[eq_num]:[eq_name]],2,)</f>
        <v>Кронштеин Ernitec WBA/2</v>
      </c>
    </row>
    <row r="93" spans="1:3" x14ac:dyDescent="0.25">
      <c r="A93" s="7">
        <f t="shared" si="3"/>
        <v>91</v>
      </c>
      <c r="B93" s="1">
        <v>311</v>
      </c>
      <c r="C93" t="str">
        <f>VLOOKUP(Таблица1[[#This Row],[н/н]],[1]!Таблица1[[eq_num]:[eq_name]],2,)</f>
        <v>Термокожух Ernitec CHM-300M</v>
      </c>
    </row>
    <row r="94" spans="1:3" x14ac:dyDescent="0.25">
      <c r="A94" s="7">
        <f t="shared" si="3"/>
        <v>92</v>
      </c>
      <c r="B94" s="1">
        <v>368</v>
      </c>
      <c r="C94" t="str">
        <f>VLOOKUP(Таблица1[[#This Row],[н/н]],[1]!Таблица1[[eq_num]:[eq_name]],2,)</f>
        <v>Термокожух EL260</v>
      </c>
    </row>
    <row r="95" spans="1:3" x14ac:dyDescent="0.25">
      <c r="A95" s="7">
        <f t="shared" si="3"/>
        <v>93</v>
      </c>
      <c r="B95" s="1">
        <v>357</v>
      </c>
      <c r="C95" t="str">
        <f>VLOOKUP(Таблица1[[#This Row],[н/н]],[1]!Таблица1[[eq_num]:[eq_name]],2,)</f>
        <v>Монитор Smartec STM-223 22" (б/у)</v>
      </c>
    </row>
    <row r="96" spans="1:3" x14ac:dyDescent="0.25">
      <c r="A96" s="7">
        <f t="shared" si="3"/>
        <v>94</v>
      </c>
      <c r="B96" s="1">
        <v>351</v>
      </c>
      <c r="C96" t="str">
        <f>VLOOKUP(Таблица1[[#This Row],[н/н]],[1]!Таблица1[[eq_num]:[eq_name]],2,)</f>
        <v>Монитор Samsung SMT-1935 19"</v>
      </c>
    </row>
    <row r="97" spans="1:3" x14ac:dyDescent="0.25">
      <c r="A97" s="7">
        <f t="shared" si="3"/>
        <v>95</v>
      </c>
      <c r="B97" s="1">
        <v>357</v>
      </c>
      <c r="C97" t="str">
        <f>VLOOKUP(Таблица1[[#This Row],[н/н]],[1]!Таблица1[[eq_num]:[eq_name]],2,)</f>
        <v>Монитор Smartec STM-223 22" (б/у)</v>
      </c>
    </row>
    <row r="98" spans="1:3" x14ac:dyDescent="0.25">
      <c r="A98" s="7">
        <f t="shared" si="3"/>
        <v>96</v>
      </c>
      <c r="B98" s="1">
        <v>357</v>
      </c>
      <c r="C98" t="str">
        <f>VLOOKUP(Таблица1[[#This Row],[н/н]],[1]!Таблица1[[eq_num]:[eq_name]],2,)</f>
        <v>Монитор Smartec STM-223 22" (б/у)</v>
      </c>
    </row>
    <row r="99" spans="1:3" x14ac:dyDescent="0.25">
      <c r="A99" s="7">
        <f t="shared" si="3"/>
        <v>97</v>
      </c>
      <c r="B99" s="1">
        <v>373</v>
      </c>
      <c r="C99" t="str">
        <f>VLOOKUP(Таблица1[[#This Row],[н/н]],[1]!Таблица1[[eq_num]:[eq_name]],2,)</f>
        <v>Термокожух Wizebox L320</v>
      </c>
    </row>
    <row r="100" spans="1:3" x14ac:dyDescent="0.25">
      <c r="A100" s="7">
        <f t="shared" si="3"/>
        <v>98</v>
      </c>
      <c r="B100" s="1">
        <v>316</v>
      </c>
      <c r="C100" t="str">
        <f>VLOOKUP(Таблица1[[#This Row],[н/н]],[1]!Таблица1[[eq_num]:[eq_name]],2,)</f>
        <v>Кронштеин Wizebox MB 29</v>
      </c>
    </row>
    <row r="101" spans="1:3" x14ac:dyDescent="0.25">
      <c r="A101" s="7">
        <f t="shared" si="3"/>
        <v>99</v>
      </c>
      <c r="B101" s="1">
        <v>382</v>
      </c>
      <c r="C101" t="str">
        <f>VLOOKUP(Таблица1[[#This Row],[н/н]],[1]!Таблица1[[eq_num]:[eq_name]],2,)</f>
        <v>Кожух для видеокамеры AXIS. SPR P3367-VE CASING KIT</v>
      </c>
    </row>
    <row r="102" spans="1:3" x14ac:dyDescent="0.25">
      <c r="A102" s="7">
        <f t="shared" si="3"/>
        <v>100</v>
      </c>
      <c r="B102" s="1">
        <v>377</v>
      </c>
      <c r="C102" t="str">
        <f>VLOOKUP(Таблица1[[#This Row],[н/н]],[1]!Таблица1[[eq_num]:[eq_name]],2,)</f>
        <v>Видеокамера поворотная DEDICATED MICROS DM/2060-241</v>
      </c>
    </row>
    <row r="103" spans="1:3" x14ac:dyDescent="0.25">
      <c r="A103" s="7">
        <f t="shared" si="3"/>
        <v>101</v>
      </c>
      <c r="B103" s="1">
        <v>343</v>
      </c>
      <c r="C103" t="str">
        <f>VLOOKUP(Таблица1[[#This Row],[н/н]],[1]!Таблица1[[eq_num]:[eq_name]],2,)</f>
        <v>Монитор Samsung 1722p (б/у)</v>
      </c>
    </row>
    <row r="104" spans="1:3" x14ac:dyDescent="0.25">
      <c r="A104" s="7">
        <f t="shared" si="3"/>
        <v>102</v>
      </c>
      <c r="B104" s="1">
        <v>315</v>
      </c>
      <c r="C104" t="str">
        <f>VLOOKUP(Таблица1[[#This Row],[н/н]],[1]!Таблица1[[eq_num]:[eq_name]],2,)</f>
        <v>Кронштеин Ernitec WBA/2</v>
      </c>
    </row>
    <row r="105" spans="1:3" x14ac:dyDescent="0.25">
      <c r="A105" s="7">
        <f t="shared" si="3"/>
        <v>103</v>
      </c>
      <c r="B105" s="1">
        <v>377</v>
      </c>
      <c r="C105" t="str">
        <f>VLOOKUP(Таблица1[[#This Row],[н/н]],[1]!Таблица1[[eq_num]:[eq_name]],2,)</f>
        <v>Видеокамера поворотная DEDICATED MICROS DM/2060-241</v>
      </c>
    </row>
    <row r="106" spans="1:3" x14ac:dyDescent="0.25">
      <c r="A106" s="7">
        <f t="shared" si="3"/>
        <v>104</v>
      </c>
      <c r="B106" s="1">
        <v>378</v>
      </c>
      <c r="C106" t="str">
        <f>VLOOKUP(Таблица1[[#This Row],[н/н]],[1]!Таблица1[[eq_num]:[eq_name]],2,)</f>
        <v>Видеокамера поворотная DEDICATED MICROS DM/2060-248</v>
      </c>
    </row>
    <row r="107" spans="1:3" x14ac:dyDescent="0.25">
      <c r="A107" s="7">
        <f t="shared" si="3"/>
        <v>105</v>
      </c>
      <c r="B107" s="1">
        <v>316</v>
      </c>
      <c r="C107" t="str">
        <f>VLOOKUP(Таблица1[[#This Row],[н/н]],[1]!Таблица1[[eq_num]:[eq_name]],2,)</f>
        <v>Кронштеин Wizebox MB 29</v>
      </c>
    </row>
    <row r="108" spans="1:3" x14ac:dyDescent="0.25">
      <c r="A108" s="7">
        <f t="shared" si="3"/>
        <v>106</v>
      </c>
      <c r="B108" s="1">
        <v>373</v>
      </c>
      <c r="C108" t="str">
        <f>VLOOKUP(Таблица1[[#This Row],[н/н]],[1]!Таблица1[[eq_num]:[eq_name]],2,)</f>
        <v>Термокожух Wizebox L320</v>
      </c>
    </row>
    <row r="109" spans="1:3" x14ac:dyDescent="0.25">
      <c r="A109" s="7">
        <f t="shared" si="3"/>
        <v>107</v>
      </c>
      <c r="B109" s="1">
        <v>357</v>
      </c>
      <c r="C109" t="str">
        <f>VLOOKUP(Таблица1[[#This Row],[н/н]],[1]!Таблица1[[eq_num]:[eq_name]],2,)</f>
        <v>Монитор Smartec STM-223 22" (б/у)</v>
      </c>
    </row>
    <row r="110" spans="1:3" x14ac:dyDescent="0.25">
      <c r="A110" s="7">
        <f t="shared" si="3"/>
        <v>108</v>
      </c>
      <c r="B110" s="1">
        <v>316</v>
      </c>
      <c r="C110" t="str">
        <f>VLOOKUP(Таблица1[[#This Row],[н/н]],[1]!Таблица1[[eq_num]:[eq_name]],2,)</f>
        <v>Кронштеин Wizebox MB 29</v>
      </c>
    </row>
    <row r="111" spans="1:3" x14ac:dyDescent="0.25">
      <c r="A111" s="7">
        <f t="shared" si="3"/>
        <v>109</v>
      </c>
      <c r="B111" s="1">
        <v>373</v>
      </c>
      <c r="C111" t="str">
        <f>VLOOKUP(Таблица1[[#This Row],[н/н]],[1]!Таблица1[[eq_num]:[eq_name]],2,)</f>
        <v>Термокожух Wizebox L320</v>
      </c>
    </row>
    <row r="112" spans="1:3" x14ac:dyDescent="0.25">
      <c r="A112" s="7">
        <f t="shared" si="3"/>
        <v>110</v>
      </c>
      <c r="B112" s="1">
        <v>357</v>
      </c>
      <c r="C112" t="str">
        <f>VLOOKUP(Таблица1[[#This Row],[н/н]],[1]!Таблица1[[eq_num]:[eq_name]],2,)</f>
        <v>Монитор Smartec STM-223 22" (б/у)</v>
      </c>
    </row>
    <row r="113" spans="1:3" x14ac:dyDescent="0.25">
      <c r="A113" s="7">
        <f t="shared" si="3"/>
        <v>111</v>
      </c>
      <c r="B113" s="1">
        <v>373</v>
      </c>
      <c r="C113" t="str">
        <f>VLOOKUP(Таблица1[[#This Row],[н/н]],[1]!Таблица1[[eq_num]:[eq_name]],2,)</f>
        <v>Термокожух Wizebox L320</v>
      </c>
    </row>
    <row r="114" spans="1:3" x14ac:dyDescent="0.25">
      <c r="A114" s="7">
        <f t="shared" si="3"/>
        <v>112</v>
      </c>
      <c r="B114" s="1">
        <v>316</v>
      </c>
      <c r="C114" t="str">
        <f>VLOOKUP(Таблица1[[#This Row],[н/н]],[1]!Таблица1[[eq_num]:[eq_name]],2,)</f>
        <v>Кронштеин Wizebox MB 29</v>
      </c>
    </row>
    <row r="115" spans="1:3" x14ac:dyDescent="0.25">
      <c r="A115" s="7">
        <f t="shared" si="3"/>
        <v>113</v>
      </c>
      <c r="B115" s="1">
        <v>373</v>
      </c>
      <c r="C115" t="str">
        <f>VLOOKUP(Таблица1[[#This Row],[н/н]],[1]!Таблица1[[eq_num]:[eq_name]],2,)</f>
        <v>Термокожух Wizebox L320</v>
      </c>
    </row>
    <row r="116" spans="1:3" x14ac:dyDescent="0.25">
      <c r="A116" s="7">
        <f t="shared" si="3"/>
        <v>114</v>
      </c>
      <c r="B116" s="1">
        <v>316</v>
      </c>
      <c r="C116" t="str">
        <f>VLOOKUP(Таблица1[[#This Row],[н/н]],[1]!Таблица1[[eq_num]:[eq_name]],2,)</f>
        <v>Кронштеин Wizebox MB 29</v>
      </c>
    </row>
    <row r="117" spans="1:3" x14ac:dyDescent="0.25">
      <c r="A117" s="7">
        <f t="shared" si="3"/>
        <v>115</v>
      </c>
      <c r="B117" s="1">
        <v>357</v>
      </c>
      <c r="C117" t="str">
        <f>VLOOKUP(Таблица1[[#This Row],[н/н]],[1]!Таблица1[[eq_num]:[eq_name]],2,)</f>
        <v>Монитор Smartec STM-223 22" (б/у)</v>
      </c>
    </row>
    <row r="118" spans="1:3" x14ac:dyDescent="0.25">
      <c r="A118" s="7">
        <f t="shared" si="3"/>
        <v>116</v>
      </c>
      <c r="B118" s="1">
        <v>357</v>
      </c>
      <c r="C118" t="str">
        <f>VLOOKUP(Таблица1[[#This Row],[н/н]],[1]!Таблица1[[eq_num]:[eq_name]],2,)</f>
        <v>Монитор Smartec STM-223 22" (б/у)</v>
      </c>
    </row>
    <row r="119" spans="1:3" x14ac:dyDescent="0.25">
      <c r="A119" s="7">
        <f t="shared" si="3"/>
        <v>117</v>
      </c>
      <c r="B119" s="1">
        <v>373</v>
      </c>
      <c r="C119" t="str">
        <f>VLOOKUP(Таблица1[[#This Row],[н/н]],[1]!Таблица1[[eq_num]:[eq_name]],2,)</f>
        <v>Термокожух Wizebox L320</v>
      </c>
    </row>
    <row r="120" spans="1:3" x14ac:dyDescent="0.25">
      <c r="A120" s="7">
        <f t="shared" si="3"/>
        <v>118</v>
      </c>
      <c r="B120" s="1">
        <v>316</v>
      </c>
      <c r="C120" t="str">
        <f>VLOOKUP(Таблица1[[#This Row],[н/н]],[1]!Таблица1[[eq_num]:[eq_name]],2,)</f>
        <v>Кронштеин Wizebox MB 29</v>
      </c>
    </row>
    <row r="121" spans="1:3" x14ac:dyDescent="0.25">
      <c r="A121" s="7">
        <f t="shared" si="3"/>
        <v>119</v>
      </c>
      <c r="B121" s="1">
        <v>340</v>
      </c>
      <c r="C121" t="str">
        <f>VLOOKUP(Таблица1[[#This Row],[н/н]],[1]!Таблица1[[eq_num]:[eq_name]],2,)</f>
        <v>Монитор PELCO PMCL317A 17" (б/у)</v>
      </c>
    </row>
    <row r="122" spans="1:3" x14ac:dyDescent="0.25">
      <c r="A122" s="7">
        <f t="shared" si="3"/>
        <v>120</v>
      </c>
      <c r="B122" s="1">
        <v>357</v>
      </c>
      <c r="C122" t="str">
        <f>VLOOKUP(Таблица1[[#This Row],[н/н]],[1]!Таблица1[[eq_num]:[eq_name]],2,)</f>
        <v>Монитор Smartec STM-223 22" (б/у)</v>
      </c>
    </row>
    <row r="123" spans="1:3" x14ac:dyDescent="0.25">
      <c r="A123" s="7">
        <f t="shared" si="3"/>
        <v>121</v>
      </c>
      <c r="B123" s="1">
        <v>340</v>
      </c>
      <c r="C123" t="str">
        <f>VLOOKUP(Таблица1[[#This Row],[н/н]],[1]!Таблица1[[eq_num]:[eq_name]],2,)</f>
        <v>Монитор PELCO PMCL317A 17" (б/у)</v>
      </c>
    </row>
    <row r="124" spans="1:3" x14ac:dyDescent="0.25">
      <c r="A124" s="7">
        <f t="shared" ref="A124:A133" si="4">ROW()-2</f>
        <v>122</v>
      </c>
      <c r="B124" s="1">
        <v>357</v>
      </c>
      <c r="C124" t="str">
        <f>VLOOKUP(Таблица1[[#This Row],[н/н]],[1]!Таблица1[[eq_num]:[eq_name]],2,)</f>
        <v>Монитор Smartec STM-223 22" (б/у)</v>
      </c>
    </row>
    <row r="125" spans="1:3" x14ac:dyDescent="0.25">
      <c r="A125" s="7">
        <f t="shared" si="4"/>
        <v>123</v>
      </c>
      <c r="B125" s="1">
        <v>350</v>
      </c>
      <c r="C125" t="str">
        <f>VLOOKUP(Таблица1[[#This Row],[н/н]],[1]!Таблица1[[eq_num]:[eq_name]],2,)</f>
        <v>Монитор Samsung SMT-1934 19" (б/у)</v>
      </c>
    </row>
    <row r="126" spans="1:3" x14ac:dyDescent="0.25">
      <c r="A126" s="7">
        <f t="shared" si="4"/>
        <v>124</v>
      </c>
      <c r="B126" s="1">
        <v>352</v>
      </c>
      <c r="C126" t="str">
        <f>VLOOKUP(Таблица1[[#This Row],[н/н]],[1]!Таблица1[[eq_num]:[eq_name]],2,)</f>
        <v>Монитор Samsung SMT-1935 19" (б/у)</v>
      </c>
    </row>
    <row r="127" spans="1:3" x14ac:dyDescent="0.25">
      <c r="A127" s="7">
        <f t="shared" si="4"/>
        <v>125</v>
      </c>
      <c r="B127" s="1">
        <v>357</v>
      </c>
      <c r="C127" t="str">
        <f>VLOOKUP(Таблица1[[#This Row],[н/н]],[1]!Таблица1[[eq_num]:[eq_name]],2,)</f>
        <v>Монитор Smartec STM-223 22" (б/у)</v>
      </c>
    </row>
    <row r="128" spans="1:3" x14ac:dyDescent="0.25">
      <c r="A128" s="7">
        <f t="shared" si="4"/>
        <v>126</v>
      </c>
      <c r="B128" s="1">
        <v>338</v>
      </c>
      <c r="C128" t="str">
        <f>VLOOKUP(Таблица1[[#This Row],[н/н]],[1]!Таблица1[[eq_num]:[eq_name]],2,)</f>
        <v>Монитор NEC LCD195NX 19" (б/у)</v>
      </c>
    </row>
    <row r="129" spans="1:3" x14ac:dyDescent="0.25">
      <c r="A129" s="7">
        <f t="shared" si="4"/>
        <v>127</v>
      </c>
      <c r="B129" s="1">
        <v>329</v>
      </c>
      <c r="C129" t="str">
        <f>VLOOKUP(Таблица1[[#This Row],[н/н]],[1]!Таблица1[[eq_num]:[eq_name]],2,)</f>
        <v>Монитор Aser V196L 19" (б/у)</v>
      </c>
    </row>
    <row r="130" spans="1:3" x14ac:dyDescent="0.25">
      <c r="A130" s="7">
        <f t="shared" si="4"/>
        <v>128</v>
      </c>
      <c r="B130" s="1">
        <v>357</v>
      </c>
      <c r="C130" t="str">
        <f>VLOOKUP(Таблица1[[#This Row],[н/н]],[1]!Таблица1[[eq_num]:[eq_name]],2,)</f>
        <v>Монитор Smartec STM-223 22" (б/у)</v>
      </c>
    </row>
    <row r="131" spans="1:3" x14ac:dyDescent="0.25">
      <c r="A131" s="7">
        <f t="shared" si="4"/>
        <v>129</v>
      </c>
      <c r="B131" s="1">
        <v>349</v>
      </c>
      <c r="C131" t="str">
        <f>VLOOKUP(Таблица1[[#This Row],[н/н]],[1]!Таблица1[[eq_num]:[eq_name]],2,)</f>
        <v>Монитор Samsung SMT-1922p (б/у)</v>
      </c>
    </row>
    <row r="132" spans="1:3" x14ac:dyDescent="0.25">
      <c r="A132" s="7">
        <f t="shared" si="4"/>
        <v>130</v>
      </c>
      <c r="B132" s="1">
        <v>357</v>
      </c>
      <c r="C132" t="str">
        <f>VLOOKUP(Таблица1[[#This Row],[н/н]],[1]!Таблица1[[eq_num]:[eq_name]],2,)</f>
        <v>Монитор Smartec STM-223 22" (б/у)</v>
      </c>
    </row>
    <row r="133" spans="1:3" x14ac:dyDescent="0.25">
      <c r="A133" s="7">
        <f t="shared" si="4"/>
        <v>131</v>
      </c>
      <c r="B133" s="1">
        <v>351</v>
      </c>
      <c r="C133" t="str">
        <f>VLOOKUP(Таблица1[[#This Row],[н/н]],[1]!Таблица1[[eq_num]:[eq_name]],2,)</f>
        <v>Монитор Samsung SMT-1935 19"</v>
      </c>
    </row>
  </sheetData>
  <mergeCells count="2">
    <mergeCell ref="I1:J1"/>
    <mergeCell ref="K1:O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2021-09-17T10:57:19Z</dcterms:modified>
</cp:coreProperties>
</file>