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_Протокол_МГ_!!!\"/>
    </mc:Choice>
  </mc:AlternateContent>
  <xr:revisionPtr revIDLastSave="0" documentId="13_ncr:1_{5E104561-2E64-4A97-944A-7F35CD0734F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14" i="1"/>
  <c r="E2" i="1" l="1" a="1"/>
  <c r="E2" i="1" s="1"/>
  <c r="I20" i="1" l="1"/>
  <c r="K20" i="1" s="1"/>
  <c r="I19" i="1"/>
  <c r="K19" i="1" s="1"/>
  <c r="I18" i="1"/>
  <c r="J18" i="1" s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J2" i="1" s="1"/>
  <c r="J3" i="1" l="1"/>
  <c r="K3" i="1" s="1"/>
  <c r="J17" i="1"/>
  <c r="K17" i="1" s="1"/>
  <c r="K2" i="1"/>
  <c r="J14" i="1"/>
  <c r="K14" i="1" s="1"/>
  <c r="K18" i="1"/>
  <c r="J15" i="1"/>
  <c r="K15" i="1" s="1"/>
  <c r="J4" i="1"/>
  <c r="K4" i="1" s="1"/>
  <c r="J16" i="1"/>
  <c r="K16" i="1" s="1"/>
  <c r="J13" i="1"/>
  <c r="K13" i="1" s="1"/>
  <c r="J11" i="1"/>
  <c r="K11" i="1" s="1"/>
  <c r="J12" i="1"/>
  <c r="K12" i="1" s="1"/>
  <c r="J10" i="1"/>
  <c r="K10" i="1" s="1"/>
  <c r="J9" i="1"/>
  <c r="K9" i="1" s="1"/>
  <c r="J20" i="1"/>
  <c r="J8" i="1"/>
  <c r="K8" i="1" s="1"/>
  <c r="J19" i="1"/>
  <c r="J7" i="1"/>
  <c r="K7" i="1" s="1"/>
  <c r="J6" i="1"/>
  <c r="K6" i="1" s="1"/>
  <c r="J5" i="1"/>
  <c r="K5" i="1" s="1"/>
  <c r="F2" i="1" l="1"/>
  <c r="E3" i="1" l="1" a="1"/>
  <c r="E3" i="1" s="1"/>
  <c r="E4" i="1" l="1" a="1"/>
  <c r="E4" i="1" s="1"/>
  <c r="F3" i="1" l="1"/>
  <c r="F4" i="1"/>
  <c r="E5" i="1" l="1" a="1"/>
  <c r="E5" i="1" s="1"/>
  <c r="E6" i="1" l="1" a="1"/>
  <c r="E6" i="1" s="1"/>
  <c r="F6" i="1" s="1"/>
  <c r="F5" i="1"/>
  <c r="E7" i="1" l="1" a="1"/>
  <c r="E7" i="1" s="1"/>
  <c r="F7" i="1" l="1"/>
  <c r="E8" i="1" a="1"/>
  <c r="E8" i="1" s="1"/>
  <c r="F8" i="1" s="1"/>
  <c r="E9" i="1" l="1" a="1"/>
  <c r="E9" i="1" s="1"/>
  <c r="F9" i="1" l="1"/>
  <c r="E10" i="1" a="1"/>
  <c r="E10" i="1" s="1"/>
  <c r="F10" i="1" s="1"/>
  <c r="E11" i="1" l="1" a="1"/>
  <c r="E11" i="1" s="1"/>
  <c r="F11" i="1" s="1"/>
  <c r="E12" i="1" l="1" a="1"/>
  <c r="E12" i="1" s="1"/>
  <c r="F12" i="1" l="1"/>
  <c r="E13" i="1" a="1"/>
  <c r="E13" i="1" s="1"/>
  <c r="F13" i="1" l="1"/>
  <c r="E14" i="1" a="1"/>
  <c r="E14" i="1" s="1"/>
  <c r="F14" i="1" l="1"/>
  <c r="E15" i="1" a="1"/>
  <c r="E15" i="1" s="1"/>
  <c r="F15" i="1" l="1"/>
  <c r="E16" i="1" a="1"/>
  <c r="E16" i="1" s="1"/>
  <c r="F16" i="1" l="1"/>
  <c r="E17" i="1" a="1"/>
  <c r="E17" i="1" s="1"/>
  <c r="F17" i="1" l="1"/>
  <c r="E18" i="1" a="1"/>
  <c r="E18" i="1" s="1"/>
  <c r="F18" i="1" l="1"/>
  <c r="E19" i="1" a="1"/>
  <c r="E19" i="1" s="1"/>
  <c r="F19" i="1" l="1"/>
  <c r="E20" i="1" a="1"/>
  <c r="E20" i="1" s="1"/>
  <c r="F20" i="1" s="1"/>
  <c r="G2" i="1" a="1"/>
  <c r="G2" i="1" s="1"/>
  <c r="M2" i="1" l="1"/>
  <c r="N2" i="1" s="1"/>
  <c r="G3" i="1" a="1"/>
  <c r="G3" i="1" s="1"/>
  <c r="M3" i="1" s="1"/>
  <c r="N3" i="1" s="1"/>
  <c r="G4" i="1" l="1" a="1"/>
  <c r="G4" i="1" s="1"/>
  <c r="M4" i="1" s="1"/>
  <c r="N4" i="1" s="1"/>
  <c r="G5" i="1" l="1" a="1"/>
  <c r="G5" i="1" s="1"/>
  <c r="M5" i="1" l="1"/>
  <c r="N5" i="1" s="1"/>
  <c r="G6" i="1" a="1"/>
  <c r="G6" i="1" s="1"/>
  <c r="M6" i="1" s="1"/>
  <c r="N6" i="1" s="1"/>
  <c r="G7" i="1" l="1" a="1"/>
  <c r="G7" i="1" s="1"/>
  <c r="G8" i="1" s="1" a="1"/>
  <c r="G8" i="1" s="1"/>
  <c r="M8" i="1" l="1"/>
  <c r="N8" i="1" s="1"/>
  <c r="G9" i="1" a="1"/>
  <c r="G9" i="1" s="1"/>
  <c r="G10" i="1" s="1" a="1"/>
  <c r="G10" i="1" s="1"/>
  <c r="G11" i="1" s="1" a="1"/>
  <c r="G11" i="1" s="1"/>
  <c r="M11" i="1" l="1"/>
  <c r="N11" i="1" s="1"/>
  <c r="G12" i="1" a="1"/>
  <c r="G12" i="1" s="1"/>
  <c r="M12" i="1" l="1"/>
  <c r="N12" i="1" s="1"/>
  <c r="G13" i="1" a="1"/>
  <c r="G13" i="1" s="1"/>
  <c r="M13" i="1" l="1"/>
  <c r="N13" i="1" s="1"/>
  <c r="G14" i="1" a="1"/>
  <c r="G14" i="1" s="1"/>
  <c r="M14" i="1" l="1"/>
  <c r="N14" i="1" s="1"/>
  <c r="G15" i="1" a="1"/>
  <c r="G15" i="1" s="1"/>
  <c r="M15" i="1" l="1"/>
  <c r="N15" i="1" s="1"/>
  <c r="G16" i="1" a="1"/>
  <c r="G16" i="1" s="1"/>
  <c r="M7" i="1" l="1"/>
  <c r="N7" i="1" s="1"/>
  <c r="M16" i="1"/>
  <c r="N16" i="1" s="1"/>
  <c r="G17" i="1" a="1"/>
  <c r="G17" i="1" s="1"/>
  <c r="M17" i="1" l="1"/>
  <c r="N17" i="1" s="1"/>
  <c r="G18" i="1" a="1"/>
  <c r="G18" i="1" s="1"/>
  <c r="M9" i="1" l="1"/>
  <c r="N9" i="1" s="1"/>
  <c r="M18" i="1"/>
  <c r="N18" i="1" s="1"/>
  <c r="G19" i="1" a="1"/>
  <c r="G19" i="1" s="1"/>
  <c r="M10" i="1" l="1"/>
  <c r="N10" i="1" s="1"/>
  <c r="M19" i="1"/>
  <c r="N19" i="1" s="1"/>
  <c r="G20" i="1" a="1"/>
  <c r="G20" i="1" s="1"/>
  <c r="M20" i="1" s="1"/>
  <c r="N20" i="1" s="1"/>
</calcChain>
</file>

<file path=xl/sharedStrings.xml><?xml version="1.0" encoding="utf-8"?>
<sst xmlns="http://schemas.openxmlformats.org/spreadsheetml/2006/main" count="8" uniqueCount="8">
  <si>
    <t>Таблица 1</t>
  </si>
  <si>
    <t>Таблица 2</t>
  </si>
  <si>
    <t>Таблица 3</t>
  </si>
  <si>
    <t>Массив</t>
  </si>
  <si>
    <t>Повторы</t>
  </si>
  <si>
    <t>Допустимые значения</t>
  </si>
  <si>
    <t>Таблица 3 сорт.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</si>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</sst>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1"/>
      <color theme="9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sz val="10"/>
      <color theme="8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/>
  </sheetViews>
  <sheetFormatPr defaultColWidth="8.88671875" defaultRowHeight="14.4" x14ac:dyDescent="0.3"/>
  <cols>
    <col min="1" max="1" width="15.6640625" style="1" customWidth="1"/>
    <col min="2" max="2" width="8.88671875" style="1"/>
    <col min="3" max="3" width="15.6640625" style="1" customWidth="1"/>
    <col min="4" max="4" width="8.88671875" style="5" customWidth="1"/>
    <col min="5" max="5" width="15.6640625" style="1" customWidth="1"/>
    <col min="6" max="6" width="8.88671875" style="1"/>
    <col min="7" max="7" width="15.109375" style="1" bestFit="1" customWidth="1"/>
    <col min="8" max="8" width="8.88671875" style="1"/>
    <col min="9" max="10" width="8.88671875" style="5"/>
    <col min="11" max="12" width="8.88671875" style="1"/>
    <col min="13" max="14" width="8.88671875" style="5"/>
    <col min="15" max="16384" width="8.88671875" style="1"/>
  </cols>
  <sheetData>
    <row r="1" spans="1:14" ht="29.4" thickBot="1" x14ac:dyDescent="0.35">
      <c r="A1" s="4" t="s">
        <v>0</v>
      </c>
      <c r="C1" s="19" t="s">
        <v>5</v>
      </c>
      <c r="D1" s="20" t="s">
        <v>7</v>
      </c>
      <c r="E1" s="8" t="s">
        <v>2</v>
      </c>
      <c r="G1" s="8" t="s">
        <v>6</v>
      </c>
      <c r="I1" s="6" t="s">
        <v>3</v>
      </c>
      <c r="J1" s="6" t="s">
        <v>4</v>
      </c>
    </row>
    <row r="2" spans="1:14" ht="15" thickTop="1" x14ac:dyDescent="0.3">
      <c r="A2" s="2">
        <v>1</v>
      </c>
      <c r="C2" s="2">
        <v>1</v>
      </c>
      <c r="D2" s="21">
        <v>5</v>
      </c>
      <c r="E2" s="22">
        <f t="array" ref="E2">IFERROR(--INDEX(A:A,MIN(IF(COUNTIF(C$2:C$20,A$2:A$20)*(COUNTIF(E$1:E1,A$2:A$20)=0),ROW(A$2:A$20)))),"")</f>
        <v>1</v>
      </c>
      <c r="F2" s="3" t="str">
        <f t="shared" ref="F2:F20" si="0">IF(E2="","",IF(ISNUMBER(VLOOKUP(E2,C$2:C$20,1,FALSE)),"","Удалить"))</f>
        <v/>
      </c>
      <c r="G2" s="11">
        <f t="array" ref="G2">IFERROR(SMALL(IF(COUNTIF(C$2:C$20,A$2:A$20)*(COUNTIF(G$1:G1,A$2:A$20)=0),A$2:A$20),1),"")</f>
        <v>1</v>
      </c>
      <c r="I2" s="7">
        <f>IFERROR(SMALL($A$2:$A$20,{1}),"")</f>
        <v>1</v>
      </c>
      <c r="J2" s="2">
        <f>IF(I2&lt;&gt;"",COUNTIF(I$2:I2,I2),"")</f>
        <v>1</v>
      </c>
      <c r="K2" s="3" t="str">
        <f t="shared" ref="K2:K20" si="1">IF(I2="","",IF(AND(ISNUMBER(VLOOKUP(I2,C$2:C$20,1,FALSE)),J2=1),"","Удалить"))</f>
        <v/>
      </c>
      <c r="M2" s="13">
        <f>$G$2</f>
        <v>1</v>
      </c>
      <c r="N2" s="14">
        <f t="shared" ref="N2:N20" si="2">_xlfn.IFNA(VLOOKUP(M2,C:D,2,FALSE),0)</f>
        <v>5</v>
      </c>
    </row>
    <row r="3" spans="1:14" x14ac:dyDescent="0.3">
      <c r="A3" s="2">
        <v>3</v>
      </c>
      <c r="C3" s="2">
        <v>2</v>
      </c>
      <c r="D3" s="21">
        <v>7</v>
      </c>
      <c r="E3" s="9">
        <f t="array" ref="E3">IFERROR(--INDEX(A:A,MIN(IF(COUNTIF(C$2:C$20,A$2:A$20)*(COUNTIF(E$1:E2,A$2:A$20)=0),ROW(A$2:A$20)))),"")</f>
        <v>3</v>
      </c>
      <c r="F3" s="3" t="str">
        <f t="shared" si="0"/>
        <v/>
      </c>
      <c r="G3" s="9">
        <f t="array" ref="G3">IFERROR(SMALL(IF(COUNTIF(C$2:C$20,A$2:A$20)*(COUNTIF(G$1:G2,A$2:A$20)=0),A$2:A$20),1),"")</f>
        <v>2</v>
      </c>
      <c r="I3" s="7">
        <f>IFERROR(SMALL($A$2:$A$20,{2}),"")</f>
        <v>2</v>
      </c>
      <c r="J3" s="2">
        <f>IF(I3&lt;&gt;"",COUNTIF(I$2:I3,I3),"")</f>
        <v>1</v>
      </c>
      <c r="K3" s="3" t="str">
        <f t="shared" si="1"/>
        <v/>
      </c>
      <c r="M3" s="15">
        <f>G$3</f>
        <v>2</v>
      </c>
      <c r="N3" s="16">
        <f t="shared" si="2"/>
        <v>7</v>
      </c>
    </row>
    <row r="4" spans="1:14" x14ac:dyDescent="0.3">
      <c r="A4" s="2">
        <v>5</v>
      </c>
      <c r="C4" s="2">
        <v>3</v>
      </c>
      <c r="D4" s="21">
        <v>9</v>
      </c>
      <c r="E4" s="9">
        <f t="array" ref="E4">IFERROR(--INDEX(A:A,MIN(IF(COUNTIF(C$2:C$20,A$2:A$20)*(COUNTIF(E$1:E3,A$2:A$20)=0),ROW(A$2:A$20)))),"")</f>
        <v>5</v>
      </c>
      <c r="F4" s="3" t="str">
        <f t="shared" si="0"/>
        <v/>
      </c>
      <c r="G4" s="9">
        <f t="array" ref="G4">IFERROR(SMALL(IF(COUNTIF(C$2:C$20,A$2:A$20)*(COUNTIF(G$1:G3,A$2:A$20)=0),A$2:A$20),1),"")</f>
        <v>3</v>
      </c>
      <c r="I4" s="7">
        <f>IFERROR(SMALL($A$2:$A$20,{3}),"")</f>
        <v>3</v>
      </c>
      <c r="J4" s="2">
        <f>IF(I4&lt;&gt;"",COUNTIF(I$2:I4,I4),"")</f>
        <v>1</v>
      </c>
      <c r="K4" s="3" t="str">
        <f t="shared" si="1"/>
        <v/>
      </c>
      <c r="M4" s="15">
        <f>G$4</f>
        <v>3</v>
      </c>
      <c r="N4" s="16">
        <f t="shared" si="2"/>
        <v>9</v>
      </c>
    </row>
    <row r="5" spans="1:14" x14ac:dyDescent="0.3">
      <c r="A5" s="2">
        <v>7</v>
      </c>
      <c r="C5" s="2">
        <v>4</v>
      </c>
      <c r="D5" s="21">
        <v>11</v>
      </c>
      <c r="E5" s="9">
        <f t="array" ref="E5">IFERROR(--INDEX(A:A,MIN(IF(COUNTIF(C$2:C$20,A$2:A$20)*(COUNTIF(E$1:E4,A$2:A$20)=0),ROW(A$2:A$20)))),"")</f>
        <v>7</v>
      </c>
      <c r="F5" s="3" t="str">
        <f t="shared" si="0"/>
        <v/>
      </c>
      <c r="G5" s="9">
        <f t="array" ref="G5">IFERROR(SMALL(IF(COUNTIF(C$2:C$20,A$2:A$20)*(COUNTIF(G$1:G4,A$2:A$20)=0),A$2:A$20),1),"")</f>
        <v>4</v>
      </c>
      <c r="I5" s="7">
        <f>IFERROR(SMALL($A$2:$A$20,{4}),"")</f>
        <v>3</v>
      </c>
      <c r="J5" s="2">
        <f>IF(I5&lt;&gt;"",COUNTIF(I$2:I5,I5),"")</f>
        <v>2</v>
      </c>
      <c r="K5" s="3" t="str">
        <f t="shared" si="1"/>
        <v>Удалить</v>
      </c>
      <c r="M5" s="15">
        <f>G$5</f>
        <v>4</v>
      </c>
      <c r="N5" s="16">
        <f t="shared" si="2"/>
        <v>11</v>
      </c>
    </row>
    <row r="6" spans="1:14" x14ac:dyDescent="0.3">
      <c r="A6" s="2">
        <v>9</v>
      </c>
      <c r="C6" s="2">
        <v>5</v>
      </c>
      <c r="D6" s="21">
        <v>13</v>
      </c>
      <c r="E6" s="9">
        <f t="array" ref="E6">IFERROR(--INDEX(A:A,MIN(IF(COUNTIF(C$2:C$20,A$2:A$20)*(COUNTIF(E$1:E5,A$2:A$20)=0),ROW(A$2:A$20)))),"")</f>
        <v>9</v>
      </c>
      <c r="F6" s="3" t="str">
        <f t="shared" si="0"/>
        <v/>
      </c>
      <c r="G6" s="9">
        <f t="array" ref="G6">IFERROR(SMALL(IF(COUNTIF(C$2:C$20,A$2:A$20)*(COUNTIF(G$1:G5,A$2:A$20)=0),A$2:A$20),1),"")</f>
        <v>5</v>
      </c>
      <c r="I6" s="7">
        <f>IFERROR(SMALL($A$2:$A$20,{5}),"")</f>
        <v>4</v>
      </c>
      <c r="J6" s="2">
        <f>IF(I6&lt;&gt;"",COUNTIF(I$2:I6,I6),"")</f>
        <v>1</v>
      </c>
      <c r="K6" s="3" t="str">
        <f t="shared" si="1"/>
        <v/>
      </c>
      <c r="M6" s="15">
        <f>G$6</f>
        <v>5</v>
      </c>
      <c r="N6" s="16">
        <f t="shared" si="2"/>
        <v>13</v>
      </c>
    </row>
    <row r="7" spans="1:14" x14ac:dyDescent="0.3">
      <c r="A7" s="2">
        <v>11</v>
      </c>
      <c r="C7" s="2">
        <v>6</v>
      </c>
      <c r="D7" s="21">
        <v>15</v>
      </c>
      <c r="E7" s="9">
        <f t="array" ref="E7">IFERROR(--INDEX(A:A,MIN(IF(COUNTIF(C$2:C$20,A$2:A$20)*(COUNTIF(E$1:E6,A$2:A$20)=0),ROW(A$2:A$20)))),"")</f>
        <v>17</v>
      </c>
      <c r="F7" s="10" t="str">
        <f t="shared" si="0"/>
        <v/>
      </c>
      <c r="G7" s="9">
        <f t="array" ref="G7">IFERROR(SMALL(IF(COUNTIF(C$2:C$20,A$2:A$20)*(COUNTIF(G$1:G6,A$2:A$20)=0),A$2:A$20),1),"")</f>
        <v>7</v>
      </c>
      <c r="I7" s="7">
        <f>IFERROR(SMALL($A$2:$A$20,{6}),"")</f>
        <v>5</v>
      </c>
      <c r="J7" s="2">
        <f>IF(I7&lt;&gt;"",COUNTIF(I$2:I7,I7),"")</f>
        <v>1</v>
      </c>
      <c r="K7" s="3" t="str">
        <f t="shared" si="1"/>
        <v/>
      </c>
      <c r="M7" s="15">
        <f>G$7</f>
        <v>7</v>
      </c>
      <c r="N7" s="16">
        <f t="shared" si="2"/>
        <v>17</v>
      </c>
    </row>
    <row r="8" spans="1:14" x14ac:dyDescent="0.3">
      <c r="A8" s="2">
        <v>13</v>
      </c>
      <c r="C8" s="2">
        <v>7</v>
      </c>
      <c r="D8" s="21">
        <v>17</v>
      </c>
      <c r="E8" s="9">
        <f t="array" ref="E8">IFERROR(--INDEX(A:A,MIN(IF(COUNTIF(C$2:C$20,A$2:A$20)*(COUNTIF(E$1:E7,A$2:A$20)=0),ROW(A$2:A$20)))),"")</f>
        <v>19</v>
      </c>
      <c r="F8" s="10" t="str">
        <f t="shared" si="0"/>
        <v/>
      </c>
      <c r="G8" s="9">
        <f t="array" ref="G8">IFERROR(SMALL(IF(COUNTIF(C$2:C$20,A$2:A$20)*(COUNTIF(G$1:G7,A$2:A$20)=0),A$2:A$20),1),"")</f>
        <v>9</v>
      </c>
      <c r="I8" s="7">
        <f>IFERROR(SMALL($A$2:$A$20,{7}),"")</f>
        <v>5</v>
      </c>
      <c r="J8" s="2">
        <f>IF(I8&lt;&gt;"",COUNTIF(I$2:I8,I8),"")</f>
        <v>2</v>
      </c>
      <c r="K8" s="3" t="str">
        <f t="shared" si="1"/>
        <v>Удалить</v>
      </c>
      <c r="M8" s="15">
        <f>G$8</f>
        <v>9</v>
      </c>
      <c r="N8" s="16">
        <f t="shared" si="2"/>
        <v>21</v>
      </c>
    </row>
    <row r="9" spans="1:14" x14ac:dyDescent="0.3">
      <c r="A9" s="2">
        <v>15</v>
      </c>
      <c r="C9" s="2">
        <v>8</v>
      </c>
      <c r="D9" s="21">
        <v>19</v>
      </c>
      <c r="E9" s="9">
        <f t="array" ref="E9">IFERROR(--INDEX(A:A,MIN(IF(COUNTIF(C$2:C$20,A$2:A$20)*(COUNTIF(E$1:E8,A$2:A$20)=0),ROW(A$2:A$20)))),"")</f>
        <v>4</v>
      </c>
      <c r="F9" s="10" t="str">
        <f t="shared" si="0"/>
        <v/>
      </c>
      <c r="G9" s="9">
        <f t="array" ref="G9">IFERROR(SMALL(IF(COUNTIF(C$2:C$20,A$2:A$20)*(COUNTIF(G$1:G8,A$2:A$20)=0),A$2:A$20),1),"")</f>
        <v>17</v>
      </c>
      <c r="I9" s="7">
        <f>IFERROR(SMALL($A$2:$A$20,{8}),"")</f>
        <v>7</v>
      </c>
      <c r="J9" s="2">
        <f>IF(I9&lt;&gt;"",COUNTIF(I$2:I9,I9),"")</f>
        <v>1</v>
      </c>
      <c r="K9" s="3" t="str">
        <f t="shared" si="1"/>
        <v/>
      </c>
      <c r="M9" s="15">
        <f>G$9</f>
        <v>17</v>
      </c>
      <c r="N9" s="16">
        <f t="shared" si="2"/>
        <v>27</v>
      </c>
    </row>
    <row r="10" spans="1:14" x14ac:dyDescent="0.3">
      <c r="A10" s="2">
        <v>17</v>
      </c>
      <c r="C10" s="2">
        <v>9</v>
      </c>
      <c r="D10" s="21">
        <v>21</v>
      </c>
      <c r="E10" s="9">
        <f t="array" ref="E10">IFERROR(--INDEX(A:A,MIN(IF(COUNTIF(C$2:C$20,A$2:A$20)*(COUNTIF(E$1:E9,A$2:A$20)=0),ROW(A$2:A$20)))),"")</f>
        <v>2</v>
      </c>
      <c r="F10" s="3" t="str">
        <f t="shared" si="0"/>
        <v/>
      </c>
      <c r="G10" s="9">
        <f t="array" ref="G10">IFERROR(SMALL(IF(COUNTIF(C$2:C$20,A$2:A$20)*(COUNTIF(G$1:G9,A$2:A$20)=0),A$2:A$20),1),"")</f>
        <v>19</v>
      </c>
      <c r="I10" s="7">
        <f>IFERROR(SMALL($A$2:$A$20,{9}),"")</f>
        <v>7</v>
      </c>
      <c r="J10" s="2">
        <f>IF(I10&lt;&gt;"",COUNTIF(I$2:I10,I10),"")</f>
        <v>2</v>
      </c>
      <c r="K10" s="3" t="str">
        <f t="shared" si="1"/>
        <v>Удалить</v>
      </c>
      <c r="M10" s="15">
        <f>G$10</f>
        <v>19</v>
      </c>
      <c r="N10" s="16">
        <f t="shared" si="2"/>
        <v>31</v>
      </c>
    </row>
    <row r="11" spans="1:14" x14ac:dyDescent="0.3">
      <c r="A11" s="2">
        <v>19</v>
      </c>
      <c r="C11" s="2">
        <v>10</v>
      </c>
      <c r="D11" s="21">
        <v>23</v>
      </c>
      <c r="E11" s="9" t="str">
        <f t="array" ref="E11">IFERROR(--INDEX(A:A,MIN(IF(COUNTIF(C$2:C$20,A$2:A$20)*(COUNTIF(E$1:E10,A$2:A$20)=0),ROW(A$2:A$20)))),"")</f>
        <v/>
      </c>
      <c r="F11" s="3" t="str">
        <f t="shared" si="0"/>
        <v/>
      </c>
      <c r="G11" s="9" t="str">
        <f t="array" ref="G11">IFERROR(SMALL(IF(COUNTIF(C$2:C$20,A$2:A$20)*(COUNTIF(G$1:G10,A$2:A$20)=0),A$2:A$20),1),"")</f>
        <v/>
      </c>
      <c r="I11" s="7">
        <f>IFERROR(SMALL($A$2:$A$20,{10}),"")</f>
        <v>9</v>
      </c>
      <c r="J11" s="2">
        <f>IF(I11&lt;&gt;"",COUNTIF(I$2:I11,I11),"")</f>
        <v>1</v>
      </c>
      <c r="K11" s="3" t="str">
        <f t="shared" si="1"/>
        <v/>
      </c>
      <c r="M11" s="15" t="str">
        <f>G$11</f>
        <v/>
      </c>
      <c r="N11" s="16">
        <f t="shared" si="2"/>
        <v>0</v>
      </c>
    </row>
    <row r="12" spans="1:14" x14ac:dyDescent="0.3">
      <c r="C12" s="2">
        <v>16</v>
      </c>
      <c r="D12" s="21">
        <v>25</v>
      </c>
      <c r="E12" s="9" t="str">
        <f t="array" ref="E12">IFERROR(--INDEX(A:A,MIN(IF(COUNTIF(C$2:C$20,A$2:A$20)*(COUNTIF(E$1:E11,A$2:A$20)=0),ROW(A$2:A$20)))),"")</f>
        <v/>
      </c>
      <c r="F12" s="3" t="str">
        <f t="shared" si="0"/>
        <v/>
      </c>
      <c r="G12" s="9" t="str">
        <f t="array" ref="G12">IFERROR(SMALL(IF(COUNTIF(C$2:C$20,A$2:A$20)*(COUNTIF(G$1:G11,A$2:A$20)=0),A$2:A$20),1),"")</f>
        <v/>
      </c>
      <c r="I12" s="7">
        <f>IFERROR(SMALL($A$2:$A$20,{11}),"")</f>
        <v>11</v>
      </c>
      <c r="J12" s="2">
        <f>IF(I12&lt;&gt;"",COUNTIF(I$2:I12,I12),"")</f>
        <v>1</v>
      </c>
      <c r="K12" s="3" t="str">
        <f t="shared" si="1"/>
        <v>Удалить</v>
      </c>
      <c r="M12" s="15" t="str">
        <f>G$12</f>
        <v/>
      </c>
      <c r="N12" s="16">
        <f t="shared" si="2"/>
        <v>0</v>
      </c>
    </row>
    <row r="13" spans="1:14" x14ac:dyDescent="0.3">
      <c r="A13" s="4" t="s">
        <v>1</v>
      </c>
      <c r="C13" s="2">
        <v>17</v>
      </c>
      <c r="D13" s="21">
        <v>27</v>
      </c>
      <c r="E13" s="9" t="str">
        <f t="array" ref="E13">IFERROR(--INDEX(A:A,MIN(IF(COUNTIF(C$2:C$20,A$2:A$20)*(COUNTIF(E$1:E12,A$2:A$20)=0),ROW(A$2:A$20)))),"")</f>
        <v/>
      </c>
      <c r="F13" s="3" t="str">
        <f t="shared" si="0"/>
        <v/>
      </c>
      <c r="G13" s="9" t="str">
        <f t="array" ref="G13">IFERROR(SMALL(IF(COUNTIF(C$2:C$20,A$2:A$20)*(COUNTIF(G$1:G12,A$2:A$20)=0),A$2:A$20),1),"")</f>
        <v/>
      </c>
      <c r="I13" s="7">
        <f>IFERROR(SMALL($A$2:$A$20,{12}),"")</f>
        <v>13</v>
      </c>
      <c r="J13" s="2">
        <f>IF(I13&lt;&gt;"",COUNTIF(I$2:I13,I13),"")</f>
        <v>1</v>
      </c>
      <c r="K13" s="3" t="str">
        <f t="shared" si="1"/>
        <v>Удалить</v>
      </c>
      <c r="M13" s="15" t="str">
        <f>G$13</f>
        <v/>
      </c>
      <c r="N13" s="16">
        <f t="shared" si="2"/>
        <v>0</v>
      </c>
    </row>
    <row r="14" spans="1:14" x14ac:dyDescent="0.3">
      <c r="A14" s="2">
        <v>7</v>
      </c>
      <c r="B14" s="3" t="str">
        <f>IFERROR(IF(VLOOKUP(A14,A$2:A$11,1)=A14,"","Новый"),"")</f>
        <v/>
      </c>
      <c r="C14" s="2">
        <v>18</v>
      </c>
      <c r="D14" s="21">
        <v>29</v>
      </c>
      <c r="E14" s="9" t="str">
        <f t="array" ref="E14">IFERROR(--INDEX(A:A,MIN(IF(COUNTIF(C$2:C$20,A$2:A$20)*(COUNTIF(E$1:E13,A$2:A$20)=0),ROW(A$2:A$20)))),"")</f>
        <v/>
      </c>
      <c r="F14" s="3" t="str">
        <f t="shared" si="0"/>
        <v/>
      </c>
      <c r="G14" s="9" t="str">
        <f t="array" ref="G14">IFERROR(SMALL(IF(COUNTIF(C$2:C$20,A$2:A$20)*(COUNTIF(G$1:G13,A$2:A$20)=0),A$2:A$20),1),"")</f>
        <v/>
      </c>
      <c r="I14" s="7">
        <f>IFERROR(SMALL($A$2:$A$20,{13}),"")</f>
        <v>15</v>
      </c>
      <c r="J14" s="2">
        <f>IF(I14&lt;&gt;"",COUNTIF(I$2:I14,I14),"")</f>
        <v>1</v>
      </c>
      <c r="K14" s="3" t="str">
        <f t="shared" si="1"/>
        <v>Удалить</v>
      </c>
      <c r="M14" s="15" t="str">
        <f>G$14</f>
        <v/>
      </c>
      <c r="N14" s="16">
        <f t="shared" si="2"/>
        <v>0</v>
      </c>
    </row>
    <row r="15" spans="1:14" x14ac:dyDescent="0.3">
      <c r="A15" s="2">
        <v>5</v>
      </c>
      <c r="B15" s="3" t="str">
        <f t="shared" ref="B15:B20" si="3">IFERROR(IF(VLOOKUP(A15,A$2:A$11,1)=A15,"","Новый"),"")</f>
        <v/>
      </c>
      <c r="C15" s="2">
        <v>19</v>
      </c>
      <c r="D15" s="21">
        <v>31</v>
      </c>
      <c r="E15" s="9" t="str">
        <f t="array" ref="E15">IFERROR(--INDEX(A:A,MIN(IF(COUNTIF(C$2:C$20,A$2:A$20)*(COUNTIF(E$1:E14,A$2:A$20)=0),ROW(A$2:A$20)))),"")</f>
        <v/>
      </c>
      <c r="F15" s="3" t="str">
        <f t="shared" si="0"/>
        <v/>
      </c>
      <c r="G15" s="9" t="str">
        <f t="array" ref="G15">IFERROR(SMALL(IF(COUNTIF(C$2:C$20,A$2:A$20)*(COUNTIF(G$1:G14,A$2:A$20)=0),A$2:A$20),1),"")</f>
        <v/>
      </c>
      <c r="I15" s="7">
        <f>IFERROR(SMALL($A$2:$A$20,{14}),"")</f>
        <v>17</v>
      </c>
      <c r="J15" s="2">
        <f>IF(I15&lt;&gt;"",COUNTIF(I$2:I15,I15),"")</f>
        <v>1</v>
      </c>
      <c r="K15" s="3" t="str">
        <f t="shared" si="1"/>
        <v/>
      </c>
      <c r="M15" s="15" t="str">
        <f>G$15</f>
        <v/>
      </c>
      <c r="N15" s="16">
        <f t="shared" si="2"/>
        <v>0</v>
      </c>
    </row>
    <row r="16" spans="1:14" x14ac:dyDescent="0.3">
      <c r="A16" s="2">
        <v>4</v>
      </c>
      <c r="B16" s="3" t="str">
        <f t="shared" si="3"/>
        <v>Новый</v>
      </c>
      <c r="C16" s="2">
        <v>20</v>
      </c>
      <c r="D16" s="21">
        <v>33</v>
      </c>
      <c r="E16" s="9" t="str">
        <f t="array" ref="E16">IFERROR(--INDEX(A:A,MIN(IF(COUNTIF(C$2:C$20,A$2:A$20)*(COUNTIF(E$1:E15,A$2:A$20)=0),ROW(A$2:A$20)))),"")</f>
        <v/>
      </c>
      <c r="F16" s="3" t="str">
        <f t="shared" si="0"/>
        <v/>
      </c>
      <c r="G16" s="9" t="str">
        <f t="array" ref="G16">IFERROR(SMALL(IF(COUNTIF(C$2:C$20,A$2:A$20)*(COUNTIF(G$1:G15,A$2:A$20)=0),A$2:A$20),1),"")</f>
        <v/>
      </c>
      <c r="I16" s="7">
        <f>IFERROR(SMALL($A$2:$A$20,{15}),"")</f>
        <v>19</v>
      </c>
      <c r="J16" s="2">
        <f>IF(I16&lt;&gt;"",COUNTIF(I$2:I16,I16),"")</f>
        <v>1</v>
      </c>
      <c r="K16" s="3" t="str">
        <f t="shared" si="1"/>
        <v/>
      </c>
      <c r="M16" s="15" t="str">
        <f>G$16</f>
        <v/>
      </c>
      <c r="N16" s="16">
        <f t="shared" si="2"/>
        <v>0</v>
      </c>
    </row>
    <row r="17" spans="1:14" x14ac:dyDescent="0.3">
      <c r="A17" s="2">
        <v>3</v>
      </c>
      <c r="B17" s="3" t="str">
        <f t="shared" si="3"/>
        <v/>
      </c>
      <c r="C17" s="2">
        <v>21</v>
      </c>
      <c r="D17" s="21">
        <v>35</v>
      </c>
      <c r="E17" s="9" t="str">
        <f t="array" ref="E17">IFERROR(--INDEX(A:A,MIN(IF(COUNTIF(C$2:C$20,A$2:A$20)*(COUNTIF(E$1:E16,A$2:A$20)=0),ROW(A$2:A$20)))),"")</f>
        <v/>
      </c>
      <c r="F17" s="3" t="str">
        <f t="shared" si="0"/>
        <v/>
      </c>
      <c r="G17" s="9" t="str">
        <f t="array" ref="G17">IFERROR(SMALL(IF(COUNTIF(C$2:C$20,A$2:A$20)*(COUNTIF(G$1:G16,A$2:A$20)=0),A$2:A$20),1),"")</f>
        <v/>
      </c>
      <c r="I17" s="7" t="str">
        <f>IFERROR(SMALL($A$2:$A$20,{16}),"")</f>
        <v/>
      </c>
      <c r="J17" s="2" t="str">
        <f>IF(I17&lt;&gt;"",COUNTIF(I$2:I17,I17),"")</f>
        <v/>
      </c>
      <c r="K17" s="3" t="str">
        <f t="shared" si="1"/>
        <v/>
      </c>
      <c r="M17" s="15" t="str">
        <f>G$17</f>
        <v/>
      </c>
      <c r="N17" s="16">
        <f t="shared" si="2"/>
        <v>0</v>
      </c>
    </row>
    <row r="18" spans="1:14" x14ac:dyDescent="0.3">
      <c r="A18" s="2">
        <v>2</v>
      </c>
      <c r="B18" s="3" t="str">
        <f t="shared" si="3"/>
        <v>Новый</v>
      </c>
      <c r="C18" s="2">
        <v>22</v>
      </c>
      <c r="D18" s="21">
        <v>37</v>
      </c>
      <c r="E18" s="9" t="str">
        <f t="array" ref="E18">IFERROR(--INDEX(A:A,MIN(IF(COUNTIF(C$2:C$20,A$2:A$20)*(COUNTIF(E$1:E17,A$2:A$20)=0),ROW(A$2:A$20)))),"")</f>
        <v/>
      </c>
      <c r="F18" s="3" t="str">
        <f t="shared" si="0"/>
        <v/>
      </c>
      <c r="G18" s="9" t="str">
        <f t="array" ref="G18">IFERROR(SMALL(IF(COUNTIF(C$2:C$20,A$2:A$20)*(COUNTIF(G$1:G17,A$2:A$20)=0),A$2:A$20),1),"")</f>
        <v/>
      </c>
      <c r="I18" s="7" t="str">
        <f>IFERROR(SMALL($A$2:$A$20,{17}),"")</f>
        <v/>
      </c>
      <c r="J18" s="2" t="str">
        <f>IF(I18&lt;&gt;"",COUNTIF(I$2:I18,I18),"")</f>
        <v/>
      </c>
      <c r="K18" s="3" t="str">
        <f t="shared" si="1"/>
        <v/>
      </c>
      <c r="M18" s="15" t="str">
        <f>G$18</f>
        <v/>
      </c>
      <c r="N18" s="16">
        <f t="shared" si="2"/>
        <v>0</v>
      </c>
    </row>
    <row r="19" spans="1:14" x14ac:dyDescent="0.3">
      <c r="A19" s="2"/>
      <c r="B19" s="3" t="str">
        <f t="shared" si="3"/>
        <v/>
      </c>
      <c r="C19" s="2">
        <v>23</v>
      </c>
      <c r="D19" s="21">
        <v>39</v>
      </c>
      <c r="E19" s="9" t="str">
        <f t="array" ref="E19">IFERROR(--INDEX(A:A,MIN(IF(COUNTIF(C$2:C$20,A$2:A$20)*(COUNTIF(E$1:E18,A$2:A$20)=0),ROW(A$2:A$20)))),"")</f>
        <v/>
      </c>
      <c r="F19" s="3" t="str">
        <f t="shared" si="0"/>
        <v/>
      </c>
      <c r="G19" s="9" t="str">
        <f t="array" ref="G19">IFERROR(SMALL(IF(COUNTIF(C$2:C$20,A$2:A$20)*(COUNTIF(G$1:G18,A$2:A$20)=0),A$2:A$20),1),"")</f>
        <v/>
      </c>
      <c r="I19" s="7" t="str">
        <f>IFERROR(SMALL($A$2:$A$20,{18}),"")</f>
        <v/>
      </c>
      <c r="J19" s="2" t="str">
        <f>IF(I19&lt;&gt;"",COUNTIF(I$2:I19,I19),"")</f>
        <v/>
      </c>
      <c r="K19" s="3" t="str">
        <f t="shared" si="1"/>
        <v/>
      </c>
      <c r="M19" s="15" t="str">
        <f>G$19</f>
        <v/>
      </c>
      <c r="N19" s="16">
        <f t="shared" si="2"/>
        <v>0</v>
      </c>
    </row>
    <row r="20" spans="1:14" ht="15" thickBot="1" x14ac:dyDescent="0.35">
      <c r="A20" s="2"/>
      <c r="B20" s="3" t="str">
        <f t="shared" si="3"/>
        <v/>
      </c>
      <c r="C20" s="2">
        <v>24</v>
      </c>
      <c r="D20" s="21">
        <v>41</v>
      </c>
      <c r="E20" s="23" t="str">
        <f t="array" ref="E20">IFERROR(--INDEX(A:A,MIN(IF(COUNTIF(C$2:C$20,A$2:A$20)*(COUNTIF(E$1:E19,A$2:A$20)=0),ROW(A$2:A$20)))),"")</f>
        <v/>
      </c>
      <c r="F20" s="3" t="str">
        <f t="shared" si="0"/>
        <v/>
      </c>
      <c r="G20" s="12" t="str">
        <f t="array" ref="G20">IFERROR(SMALL(IF(COUNTIF(C$2:C$20,A$2:A$20)*(COUNTIF(G$1:G19,A$2:A$20)=0),A$2:A$20),1),"")</f>
        <v/>
      </c>
      <c r="I20" s="7" t="str">
        <f>IFERROR(SMALL($A$2:$A$20,{19}),"")</f>
        <v/>
      </c>
      <c r="J20" s="2" t="str">
        <f>IF(I20&lt;&gt;"",COUNTIF(I$2:I20,I20),"")</f>
        <v/>
      </c>
      <c r="K20" s="3" t="str">
        <f t="shared" si="1"/>
        <v/>
      </c>
      <c r="M20" s="17" t="str">
        <f>G$20</f>
        <v/>
      </c>
      <c r="N20" s="18">
        <f t="shared" si="2"/>
        <v>0</v>
      </c>
    </row>
    <row r="21" spans="1:14" ht="15" thickTop="1" x14ac:dyDescent="0.3"/>
  </sheetData>
  <sortState ref="M2:N20">
    <sortCondition ref="M2:M20"/>
  </sortState>
  <conditionalFormatting sqref="A2:A11">
    <cfRule type="duplicateValues" dxfId="1" priority="7"/>
  </conditionalFormatting>
  <conditionalFormatting sqref="A14:A20">
    <cfRule type="duplicateValues" dxfId="0" priority="8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2021-09-26T13:35:15Z</dcterms:created>
  <dcterms:modified xsi:type="dcterms:W3CDTF">2021-09-27T11:35:56Z</dcterms:modified>
</cp:coreProperties>
</file>