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2"/>
  </bookViews>
  <sheets>
    <sheet name="Задание" sheetId="1" r:id="rId1"/>
    <sheet name="Общий массив" sheetId="2" r:id="rId2"/>
    <sheet name="Лист1" sheetId="3" r:id="rId3"/>
    <sheet name="Как делаю сейчас" sheetId="4" r:id="rId4"/>
    <sheet name="Цветы" sheetId="5" r:id="rId5"/>
    <sheet name="Проверка" sheetId="6" state="hidden" r:id="rId6"/>
  </sheets>
  <definedNames>
    <definedName name="_xlfn.IFERROR" hidden="1">#NAME?</definedName>
    <definedName name="_xlnm.Print_Area" localSheetId="4">'Цветы'!$A$1:$AI$42</definedName>
    <definedName name="_xlnm._FilterDatabase" localSheetId="2" hidden="1">'Лист1'!$A$2:$H$35</definedName>
    <definedName name="_xlnm._FilterDatabase" localSheetId="1" hidden="1">'Общий массив'!$A$1:$U$35</definedName>
    <definedName name="Excel_BuiltIn_Print_Area" localSheetId="4">'Цветы'!$A$1:$AI$42</definedName>
    <definedName name="SHARED_FORMULA_12_28_12_28_0">"#REF!-#REF!"</definedName>
    <definedName name="_xlnm.Print_Area" localSheetId="4">'Цветы'!$A$1:$AI$42</definedName>
    <definedName name="суперы">#REF!</definedName>
    <definedName name="фамилии">#REF!</definedName>
    <definedName name="фио" localSheetId="4">#REF!</definedName>
    <definedName name="фио">#REF!</definedName>
  </definedNames>
  <calcPr fullCalcOnLoad="1"/>
</workbook>
</file>

<file path=xl/sharedStrings.xml><?xml version="1.0" encoding="utf-8"?>
<sst xmlns="http://schemas.openxmlformats.org/spreadsheetml/2006/main" count="244" uniqueCount="100">
  <si>
    <t>на начало
рабочего дня
(смены)</t>
  </si>
  <si>
    <t>на конец
рабочего дня
(смены)</t>
  </si>
  <si>
    <t>наличная 
за вычетом возвратов 
 по Z отчету</t>
  </si>
  <si>
    <t>б/н за вычетом возвратов
 по Z отчету</t>
  </si>
  <si>
    <t>ДАТА</t>
  </si>
  <si>
    <t>01.09.2021</t>
  </si>
  <si>
    <t>02.09.2021</t>
  </si>
  <si>
    <t>03.09.2021</t>
  </si>
  <si>
    <t>04.09.2021</t>
  </si>
  <si>
    <t>05.09.2021</t>
  </si>
  <si>
    <t>№ Z отчета</t>
  </si>
  <si>
    <t>Столбики для проверки</t>
  </si>
  <si>
    <t>Пример с ошибкой, когда данные занесли не на тот ККТ</t>
  </si>
  <si>
    <t>производитель</t>
  </si>
  <si>
    <t>Унифицированная форма № КМ-7</t>
  </si>
  <si>
    <t>Утверждена постановлением Госкомстата</t>
  </si>
  <si>
    <t>России от 25.12.98 № 132</t>
  </si>
  <si>
    <t>Код</t>
  </si>
  <si>
    <t xml:space="preserve">Форма по ОКУД </t>
  </si>
  <si>
    <t xml:space="preserve">по ОКПО </t>
  </si>
  <si>
    <t xml:space="preserve">ИНН </t>
  </si>
  <si>
    <t>(структурное  подразделение)</t>
  </si>
  <si>
    <t xml:space="preserve">Вид деятельности по ОКДП </t>
  </si>
  <si>
    <t xml:space="preserve">Вид операции </t>
  </si>
  <si>
    <t>Номер
документа</t>
  </si>
  <si>
    <t>Дата
составления</t>
  </si>
  <si>
    <t>Время,
ч., мин.</t>
  </si>
  <si>
    <t>Приложение</t>
  </si>
  <si>
    <t>к кассовым отчетам</t>
  </si>
  <si>
    <t xml:space="preserve">СВЕДЕНИЯ </t>
  </si>
  <si>
    <t>01.08.2021</t>
  </si>
  <si>
    <t>12:00</t>
  </si>
  <si>
    <t>О ПОКАЗАНИЯХ СЧЕТЧИКОВ КОНТРОЛЬНО-КАССОВЫХ МАШИН И ВЫРУЧКЕ ОРГАНИЗАЦИИ</t>
  </si>
  <si>
    <t>Номер</t>
  </si>
  <si>
    <t>Порядко- вый номер контроль- ного счет- чика (отче- та фис- кальной памяти)
на конец рабочего дня
(смены)</t>
  </si>
  <si>
    <t>Показания</t>
  </si>
  <si>
    <t>Выручка согласно показаниям счетчика в сумме, руб.ком.</t>
  </si>
  <si>
    <t>В том числе по отделам (секциям)</t>
  </si>
  <si>
    <t>контрольного
счетчика
(отчета
фискальной
памяти)</t>
  </si>
  <si>
    <t>суммирующих денежных
счетчиков</t>
  </si>
  <si>
    <t>кассы</t>
  </si>
  <si>
    <t>контрольно-кассовой
машины</t>
  </si>
  <si>
    <t>производи-теля</t>
  </si>
  <si>
    <t>регистраци-
онный</t>
  </si>
  <si>
    <t>выручка в сумме</t>
  </si>
  <si>
    <t>Подтвер-
ждаю.
Подпись
заведую-
щего
отделом
(секцией)</t>
  </si>
  <si>
    <t>выручка в сумме,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</si>
  <si>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</si>
  <si>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</si>
  <si>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</si>
  <si>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</si>
  <si>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</si>
  <si>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</si>
  <si>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</si>
  <si>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</si>
  <si>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</si>
  <si>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</si>
  <si>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</si>
  <si>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</si>
  <si>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</si>
  <si>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</si>
  <si>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1Г5</t>
  </si>
  <si>
    <t>54635435635643</t>
  </si>
  <si>
    <t>546563543554</t>
  </si>
  <si>
    <t>2Д8</t>
  </si>
  <si>
    <t>5356543543523</t>
  </si>
  <si>
    <t>4565465436465</t>
  </si>
  <si>
    <t>3Е1</t>
  </si>
  <si>
    <t>8563543654786</t>
  </si>
  <si>
    <t>78687543543</t>
  </si>
  <si>
    <t>4Ж5</t>
  </si>
  <si>
    <t>5432543563456</t>
  </si>
  <si>
    <t>543656435365643</t>
  </si>
  <si>
    <t>5Ф1</t>
  </si>
  <si>
    <t>5465463345635</t>
  </si>
  <si>
    <t>563456638746</t>
  </si>
  <si>
    <t>Итого</t>
  </si>
  <si>
    <t>Х</t>
  </si>
  <si>
    <t>Выдано покупателям (клиентам) по возвращенным ими чекам (ошибочно пробитым чекам) согласно акту в сумме</t>
  </si>
  <si>
    <t>(прописью)</t>
  </si>
  <si>
    <t>руб.</t>
  </si>
  <si>
    <t>00</t>
  </si>
  <si>
    <t>коп.</t>
  </si>
  <si>
    <t>(должность)</t>
  </si>
  <si>
    <t>(подпись)</t>
  </si>
  <si>
    <t>(расшифровка  подписи)</t>
  </si>
  <si>
    <t>Z идут по порядку</t>
  </si>
  <si>
    <t>Контроль сумм/Z отчетов</t>
  </si>
  <si>
    <t>10 = 4 - 5</t>
  </si>
  <si>
    <t xml:space="preserve">на начало  рабочего дня
</t>
  </si>
  <si>
    <t>на конец рабочего дня
(прошлого Z отчета)</t>
  </si>
  <si>
    <t>Контроль - разность</t>
  </si>
  <si>
    <t>Номер ККМ (производитель)</t>
  </si>
  <si>
    <t>Номер ККМ (регистрационный)</t>
  </si>
  <si>
    <t>Порядковый номер контрольного счетчика (Z-отчета) на конец рабочего дня (смены)</t>
  </si>
  <si>
    <t>Не верно указаны копейки в столбике 4</t>
  </si>
  <si>
    <t>Z отчет принадлежит 6 ККТ</t>
  </si>
  <si>
    <t>Z отчет принадлежит 4 ККТ</t>
  </si>
  <si>
    <t>Перепутаны z отчеты</t>
  </si>
  <si>
    <t>Бывает нулевые смены, когда не было ни одной продажи..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</si>
</sst>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_-* #,##0.00\ _€_-;\-* #,##0.00\ _€_-;_-* \-??\ _€_-;_-@_-"/>
    <numFmt numFmtId="175" formatCode="\ #,##0.00&quot;    &quot;;\-#,##0.00&quot;    &quot;;&quot; -&quot;#&quot;   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6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4" fontId="3" fillId="0" borderId="0">
      <alignment/>
      <protection/>
    </xf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2" fillId="33" borderId="10" xfId="33" applyNumberFormat="1" applyFont="1" applyFill="1" applyBorder="1" applyAlignment="1">
      <alignment/>
      <protection/>
    </xf>
    <xf numFmtId="2" fontId="2" fillId="34" borderId="10" xfId="33" applyNumberFormat="1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" fontId="2" fillId="34" borderId="10" xfId="33" applyNumberFormat="1" applyFont="1" applyFill="1" applyBorder="1" applyAlignment="1">
      <alignment/>
      <protection/>
    </xf>
    <xf numFmtId="0" fontId="4" fillId="34" borderId="10" xfId="33" applyNumberFormat="1" applyFont="1" applyFill="1" applyBorder="1" applyAlignment="1">
      <alignment/>
      <protection/>
    </xf>
    <xf numFmtId="0" fontId="4" fillId="34" borderId="10" xfId="33" applyNumberFormat="1" applyFont="1" applyFill="1" applyBorder="1" applyAlignment="1">
      <alignment horizontal="right"/>
      <protection/>
    </xf>
    <xf numFmtId="0" fontId="4" fillId="35" borderId="10" xfId="33" applyNumberFormat="1" applyFont="1" applyFill="1" applyBorder="1" applyAlignment="1">
      <alignment horizontal="center" vertical="center"/>
      <protection/>
    </xf>
    <xf numFmtId="0" fontId="4" fillId="35" borderId="10" xfId="33" applyNumberFormat="1" applyFont="1" applyFill="1" applyBorder="1" applyAlignment="1">
      <alignment horizontal="center"/>
      <protection/>
    </xf>
    <xf numFmtId="1" fontId="2" fillId="34" borderId="10" xfId="33" applyNumberFormat="1" applyFont="1" applyFill="1" applyBorder="1" applyAlignment="1">
      <alignment vertical="center"/>
      <protection/>
    </xf>
    <xf numFmtId="2" fontId="2" fillId="34" borderId="10" xfId="33" applyNumberFormat="1" applyFont="1" applyFill="1" applyBorder="1" applyAlignment="1">
      <alignment vertical="center"/>
      <protection/>
    </xf>
    <xf numFmtId="2" fontId="2" fillId="0" borderId="10" xfId="33" applyNumberFormat="1" applyFont="1" applyBorder="1" applyAlignment="1">
      <alignment vertical="center"/>
      <protection/>
    </xf>
    <xf numFmtId="2" fontId="2" fillId="33" borderId="10" xfId="33" applyNumberFormat="1" applyFont="1" applyFill="1" applyBorder="1" applyAlignment="1">
      <alignment vertical="center"/>
      <protection/>
    </xf>
    <xf numFmtId="49" fontId="2" fillId="33" borderId="10" xfId="33" applyNumberFormat="1" applyFont="1" applyFill="1" applyBorder="1" applyAlignment="1">
      <alignment vertical="center"/>
      <protection/>
    </xf>
    <xf numFmtId="0" fontId="2" fillId="33" borderId="10" xfId="33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1" fillId="34" borderId="10" xfId="33" applyNumberFormat="1" applyFont="1" applyFill="1" applyBorder="1" applyAlignment="1">
      <alignment vertical="center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2" fontId="2" fillId="37" borderId="10" xfId="33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49" fontId="2" fillId="0" borderId="0" xfId="33" applyNumberFormat="1" applyFont="1">
      <alignment/>
      <protection/>
    </xf>
    <xf numFmtId="49" fontId="6" fillId="0" borderId="0" xfId="33" applyNumberFormat="1" applyFont="1">
      <alignment/>
      <protection/>
    </xf>
    <xf numFmtId="49" fontId="7" fillId="0" borderId="0" xfId="33" applyNumberFormat="1" applyFont="1" applyAlignment="1">
      <alignment horizontal="left" indent="2"/>
      <protection/>
    </xf>
    <xf numFmtId="49" fontId="2" fillId="0" borderId="0" xfId="33" applyNumberFormat="1" applyFont="1" applyFill="1">
      <alignment/>
      <protection/>
    </xf>
    <xf numFmtId="49" fontId="2" fillId="0" borderId="0" xfId="33" applyNumberFormat="1" applyFont="1" applyFill="1" applyBorder="1">
      <alignment/>
      <protection/>
    </xf>
    <xf numFmtId="49" fontId="2" fillId="0" borderId="0" xfId="33" applyNumberFormat="1" applyFont="1" applyFill="1" applyBorder="1" applyAlignment="1">
      <alignment vertical="center"/>
      <protection/>
    </xf>
    <xf numFmtId="49" fontId="2" fillId="35" borderId="0" xfId="33" applyNumberFormat="1" applyFont="1" applyFill="1" applyBorder="1">
      <alignment/>
      <protection/>
    </xf>
    <xf numFmtId="49" fontId="2" fillId="35" borderId="0" xfId="33" applyNumberFormat="1" applyFont="1" applyFill="1">
      <alignment/>
      <protection/>
    </xf>
    <xf numFmtId="49" fontId="10" fillId="35" borderId="0" xfId="33" applyNumberFormat="1" applyFont="1" applyFill="1" applyBorder="1" applyAlignment="1">
      <alignment horizontal="center" vertical="top"/>
      <protection/>
    </xf>
    <xf numFmtId="49" fontId="7" fillId="35" borderId="0" xfId="33" applyNumberFormat="1" applyFont="1" applyFill="1" applyAlignment="1">
      <alignment horizontal="left" indent="1"/>
      <protection/>
    </xf>
    <xf numFmtId="49" fontId="4" fillId="35" borderId="0" xfId="33" applyNumberFormat="1" applyFont="1" applyFill="1" applyAlignment="1">
      <alignment horizontal="left"/>
      <protection/>
    </xf>
    <xf numFmtId="49" fontId="4" fillId="35" borderId="0" xfId="33" applyNumberFormat="1" applyFont="1" applyFill="1">
      <alignment/>
      <protection/>
    </xf>
    <xf numFmtId="49" fontId="11" fillId="35" borderId="0" xfId="33" applyNumberFormat="1" applyFont="1" applyFill="1" applyAlignment="1">
      <alignment horizontal="right"/>
      <protection/>
    </xf>
    <xf numFmtId="49" fontId="13" fillId="35" borderId="0" xfId="33" applyNumberFormat="1" applyFont="1" applyFill="1" applyAlignment="1">
      <alignment horizontal="left" indent="3"/>
      <protection/>
    </xf>
    <xf numFmtId="49" fontId="11" fillId="35" borderId="0" xfId="33" applyNumberFormat="1" applyFont="1" applyFill="1" applyAlignment="1">
      <alignment horizontal="left" indent="2"/>
      <protection/>
    </xf>
    <xf numFmtId="49" fontId="4" fillId="35" borderId="12" xfId="33" applyNumberFormat="1" applyFont="1" applyFill="1" applyBorder="1">
      <alignment/>
      <protection/>
    </xf>
    <xf numFmtId="49" fontId="15" fillId="35" borderId="13" xfId="33" applyNumberFormat="1" applyFont="1" applyFill="1" applyBorder="1" applyAlignment="1">
      <alignment horizontal="center"/>
      <protection/>
    </xf>
    <xf numFmtId="49" fontId="15" fillId="35" borderId="14" xfId="33" applyNumberFormat="1" applyFont="1" applyFill="1" applyBorder="1" applyAlignment="1">
      <alignment/>
      <protection/>
    </xf>
    <xf numFmtId="49" fontId="15" fillId="35" borderId="15" xfId="33" applyNumberFormat="1" applyFont="1" applyFill="1" applyBorder="1" applyAlignment="1">
      <alignment/>
      <protection/>
    </xf>
    <xf numFmtId="49" fontId="15" fillId="35" borderId="0" xfId="33" applyNumberFormat="1" applyFont="1" applyFill="1" applyBorder="1">
      <alignment/>
      <protection/>
    </xf>
    <xf numFmtId="49" fontId="4" fillId="35" borderId="16" xfId="33" applyNumberFormat="1" applyFont="1" applyFill="1" applyBorder="1">
      <alignment/>
      <protection/>
    </xf>
    <xf numFmtId="49" fontId="4" fillId="35" borderId="0" xfId="33" applyNumberFormat="1" applyFont="1" applyFill="1" applyBorder="1">
      <alignment/>
      <protection/>
    </xf>
    <xf numFmtId="49" fontId="16" fillId="35" borderId="17" xfId="33" applyNumberFormat="1" applyFont="1" applyFill="1" applyBorder="1" applyAlignment="1">
      <alignment horizontal="center"/>
      <protection/>
    </xf>
    <xf numFmtId="49" fontId="15" fillId="35" borderId="18" xfId="33" applyNumberFormat="1" applyFont="1" applyFill="1" applyBorder="1" applyAlignment="1">
      <alignment horizontal="center"/>
      <protection/>
    </xf>
    <xf numFmtId="49" fontId="15" fillId="35" borderId="19" xfId="33" applyNumberFormat="1" applyFont="1" applyFill="1" applyBorder="1" applyAlignment="1">
      <alignment/>
      <protection/>
    </xf>
    <xf numFmtId="49" fontId="15" fillId="35" borderId="18" xfId="33" applyNumberFormat="1" applyFont="1" applyFill="1" applyBorder="1">
      <alignment/>
      <protection/>
    </xf>
    <xf numFmtId="49" fontId="4" fillId="35" borderId="19" xfId="33" applyNumberFormat="1" applyFont="1" applyFill="1" applyBorder="1">
      <alignment/>
      <protection/>
    </xf>
    <xf numFmtId="49" fontId="4" fillId="35" borderId="17" xfId="33" applyNumberFormat="1" applyFont="1" applyFill="1" applyBorder="1">
      <alignment/>
      <protection/>
    </xf>
    <xf numFmtId="49" fontId="4" fillId="35" borderId="18" xfId="33" applyNumberFormat="1" applyFont="1" applyFill="1" applyBorder="1">
      <alignment/>
      <protection/>
    </xf>
    <xf numFmtId="49" fontId="17" fillId="35" borderId="20" xfId="33" applyNumberFormat="1" applyFont="1" applyFill="1" applyBorder="1" applyAlignment="1">
      <alignment horizontal="center" vertical="top"/>
      <protection/>
    </xf>
    <xf numFmtId="49" fontId="17" fillId="35" borderId="20" xfId="33" applyNumberFormat="1" applyFont="1" applyFill="1" applyBorder="1" applyAlignment="1">
      <alignment vertical="top"/>
      <protection/>
    </xf>
    <xf numFmtId="49" fontId="5" fillId="35" borderId="21" xfId="33" applyNumberFormat="1" applyFont="1" applyFill="1" applyBorder="1" applyAlignment="1">
      <alignment horizontal="center"/>
      <protection/>
    </xf>
    <xf numFmtId="49" fontId="4" fillId="35" borderId="21" xfId="33" applyNumberFormat="1" applyFont="1" applyFill="1" applyBorder="1" applyAlignment="1">
      <alignment horizontal="center"/>
      <protection/>
    </xf>
    <xf numFmtId="174" fontId="4" fillId="0" borderId="21" xfId="62" applyNumberFormat="1" applyFont="1" applyFill="1" applyBorder="1" applyAlignment="1" applyProtection="1">
      <alignment horizontal="center"/>
      <protection/>
    </xf>
    <xf numFmtId="174" fontId="6" fillId="35" borderId="21" xfId="62" applyNumberFormat="1" applyFont="1" applyFill="1" applyBorder="1" applyAlignment="1" applyProtection="1">
      <alignment/>
      <protection/>
    </xf>
    <xf numFmtId="49" fontId="5" fillId="35" borderId="10" xfId="33" applyNumberFormat="1" applyFont="1" applyFill="1" applyBorder="1" applyAlignment="1">
      <alignment horizontal="center"/>
      <protection/>
    </xf>
    <xf numFmtId="49" fontId="4" fillId="35" borderId="10" xfId="33" applyNumberFormat="1" applyFont="1" applyFill="1" applyBorder="1" applyAlignment="1">
      <alignment horizontal="center"/>
      <protection/>
    </xf>
    <xf numFmtId="174" fontId="4" fillId="0" borderId="10" xfId="62" applyNumberFormat="1" applyFont="1" applyFill="1" applyBorder="1" applyAlignment="1" applyProtection="1">
      <alignment horizontal="center"/>
      <protection/>
    </xf>
    <xf numFmtId="174" fontId="6" fillId="35" borderId="10" xfId="62" applyNumberFormat="1" applyFont="1" applyFill="1" applyBorder="1" applyAlignment="1" applyProtection="1">
      <alignment/>
      <protection/>
    </xf>
    <xf numFmtId="49" fontId="5" fillId="35" borderId="22" xfId="33" applyNumberFormat="1" applyFont="1" applyFill="1" applyBorder="1" applyAlignment="1">
      <alignment horizontal="center"/>
      <protection/>
    </xf>
    <xf numFmtId="49" fontId="2" fillId="0" borderId="0" xfId="33" applyNumberFormat="1" applyFont="1" applyAlignment="1">
      <alignment horizontal="right"/>
      <protection/>
    </xf>
    <xf numFmtId="174" fontId="2" fillId="0" borderId="22" xfId="62" applyNumberFormat="1" applyFont="1" applyFill="1" applyBorder="1" applyAlignment="1" applyProtection="1">
      <alignment/>
      <protection/>
    </xf>
    <xf numFmtId="49" fontId="2" fillId="0" borderId="0" xfId="33" applyNumberFormat="1" applyFont="1" applyBorder="1">
      <alignment/>
      <protection/>
    </xf>
    <xf numFmtId="49" fontId="2" fillId="0" borderId="0" xfId="33" applyNumberFormat="1" applyFont="1" applyBorder="1" applyAlignment="1">
      <alignment/>
      <protection/>
    </xf>
    <xf numFmtId="49" fontId="2" fillId="0" borderId="0" xfId="33" applyNumberFormat="1" applyFont="1" applyAlignment="1">
      <alignment horizontal="left"/>
      <protection/>
    </xf>
    <xf numFmtId="49" fontId="2" fillId="0" borderId="0" xfId="33" applyNumberFormat="1" applyFont="1" applyAlignment="1">
      <alignment horizontal="center"/>
      <protection/>
    </xf>
    <xf numFmtId="49" fontId="4" fillId="0" borderId="0" xfId="33" applyNumberFormat="1" applyFont="1" applyAlignment="1">
      <alignment horizontal="right"/>
      <protection/>
    </xf>
    <xf numFmtId="49" fontId="2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1" fontId="2" fillId="38" borderId="10" xfId="33" applyNumberFormat="1" applyFont="1" applyFill="1" applyBorder="1" applyAlignment="1">
      <alignment vertical="center"/>
      <protection/>
    </xf>
    <xf numFmtId="0" fontId="0" fillId="8" borderId="23" xfId="0" applyFill="1" applyBorder="1" applyAlignment="1">
      <alignment/>
    </xf>
    <xf numFmtId="1" fontId="2" fillId="34" borderId="24" xfId="33" applyNumberFormat="1" applyFont="1" applyFill="1" applyBorder="1" applyAlignment="1">
      <alignment vertical="center"/>
      <protection/>
    </xf>
    <xf numFmtId="1" fontId="2" fillId="39" borderId="24" xfId="33" applyNumberFormat="1" applyFont="1" applyFill="1" applyBorder="1" applyAlignment="1">
      <alignment vertical="center"/>
      <protection/>
    </xf>
    <xf numFmtId="2" fontId="2" fillId="39" borderId="24" xfId="33" applyNumberFormat="1" applyFont="1" applyFill="1" applyBorder="1" applyAlignment="1">
      <alignment vertical="center"/>
      <protection/>
    </xf>
    <xf numFmtId="2" fontId="2" fillId="11" borderId="24" xfId="33" applyNumberFormat="1" applyFont="1" applyFill="1" applyBorder="1" applyAlignment="1">
      <alignment vertical="center"/>
      <protection/>
    </xf>
    <xf numFmtId="1" fontId="2" fillId="34" borderId="25" xfId="33" applyNumberFormat="1" applyFont="1" applyFill="1" applyBorder="1" applyAlignment="1">
      <alignment vertical="center"/>
      <protection/>
    </xf>
    <xf numFmtId="2" fontId="2" fillId="34" borderId="25" xfId="33" applyNumberFormat="1" applyFont="1" applyFill="1" applyBorder="1" applyAlignment="1">
      <alignment vertical="center"/>
      <protection/>
    </xf>
    <xf numFmtId="2" fontId="2" fillId="33" borderId="25" xfId="33" applyNumberFormat="1" applyFont="1" applyFill="1" applyBorder="1" applyAlignment="1">
      <alignment vertical="center"/>
      <protection/>
    </xf>
    <xf numFmtId="49" fontId="2" fillId="33" borderId="25" xfId="33" applyNumberFormat="1" applyFont="1" applyFill="1" applyBorder="1" applyAlignment="1">
      <alignment vertical="center"/>
      <protection/>
    </xf>
    <xf numFmtId="49" fontId="63" fillId="13" borderId="10" xfId="0" applyNumberFormat="1" applyFont="1" applyFill="1" applyBorder="1" applyAlignment="1">
      <alignment horizontal="center" vertical="center" wrapText="1"/>
    </xf>
    <xf numFmtId="1" fontId="2" fillId="40" borderId="26" xfId="33" applyNumberFormat="1" applyFont="1" applyFill="1" applyBorder="1" applyAlignment="1">
      <alignment vertical="center"/>
      <protection/>
    </xf>
    <xf numFmtId="1" fontId="2" fillId="40" borderId="27" xfId="33" applyNumberFormat="1" applyFont="1" applyFill="1" applyBorder="1" applyAlignment="1">
      <alignment vertical="center"/>
      <protection/>
    </xf>
    <xf numFmtId="2" fontId="2" fillId="40" borderId="27" xfId="33" applyNumberFormat="1" applyFont="1" applyFill="1" applyBorder="1" applyAlignment="1">
      <alignment vertical="center"/>
      <protection/>
    </xf>
    <xf numFmtId="2" fontId="2" fillId="9" borderId="27" xfId="33" applyNumberFormat="1" applyFont="1" applyFill="1" applyBorder="1" applyAlignment="1">
      <alignment vertical="center"/>
      <protection/>
    </xf>
    <xf numFmtId="1" fontId="2" fillId="40" borderId="28" xfId="33" applyNumberFormat="1" applyFont="1" applyFill="1" applyBorder="1" applyAlignment="1">
      <alignment vertical="center"/>
      <protection/>
    </xf>
    <xf numFmtId="49" fontId="63" fillId="8" borderId="11" xfId="0" applyNumberFormat="1" applyFont="1" applyFill="1" applyBorder="1" applyAlignment="1">
      <alignment horizontal="center" vertical="center"/>
    </xf>
    <xf numFmtId="2" fontId="64" fillId="8" borderId="10" xfId="0" applyNumberFormat="1" applyFont="1" applyFill="1" applyBorder="1" applyAlignment="1">
      <alignment/>
    </xf>
    <xf numFmtId="0" fontId="0" fillId="41" borderId="0" xfId="0" applyFill="1" applyAlignment="1">
      <alignment/>
    </xf>
    <xf numFmtId="1" fontId="65" fillId="34" borderId="10" xfId="33" applyNumberFormat="1" applyFont="1" applyFill="1" applyBorder="1" applyAlignment="1">
      <alignment vertical="center"/>
      <protection/>
    </xf>
    <xf numFmtId="1" fontId="66" fillId="34" borderId="10" xfId="33" applyNumberFormat="1" applyFont="1" applyFill="1" applyBorder="1" applyAlignment="1">
      <alignment vertical="center"/>
      <protection/>
    </xf>
    <xf numFmtId="2" fontId="65" fillId="34" borderId="10" xfId="33" applyNumberFormat="1" applyFont="1" applyFill="1" applyBorder="1" applyAlignment="1">
      <alignment vertical="center"/>
      <protection/>
    </xf>
    <xf numFmtId="2" fontId="65" fillId="33" borderId="10" xfId="33" applyNumberFormat="1" applyFont="1" applyFill="1" applyBorder="1" applyAlignment="1">
      <alignment vertical="center"/>
      <protection/>
    </xf>
    <xf numFmtId="0" fontId="65" fillId="33" borderId="10" xfId="33" applyNumberFormat="1" applyFont="1" applyFill="1" applyBorder="1" applyAlignment="1">
      <alignment/>
      <protection/>
    </xf>
    <xf numFmtId="2" fontId="65" fillId="33" borderId="10" xfId="33" applyNumberFormat="1" applyFont="1" applyFill="1" applyBorder="1" applyAlignment="1">
      <alignment/>
      <protection/>
    </xf>
    <xf numFmtId="49" fontId="65" fillId="33" borderId="10" xfId="33" applyNumberFormat="1" applyFont="1" applyFill="1" applyBorder="1" applyAlignment="1">
      <alignment vertical="center"/>
      <protection/>
    </xf>
    <xf numFmtId="1" fontId="65" fillId="34" borderId="10" xfId="33" applyNumberFormat="1" applyFont="1" applyFill="1" applyBorder="1" applyAlignment="1">
      <alignment/>
      <protection/>
    </xf>
    <xf numFmtId="2" fontId="65" fillId="34" borderId="10" xfId="33" applyNumberFormat="1" applyFont="1" applyFill="1" applyBorder="1" applyAlignment="1">
      <alignment/>
      <protection/>
    </xf>
    <xf numFmtId="0" fontId="0" fillId="8" borderId="10" xfId="0" applyFill="1" applyBorder="1" applyAlignment="1">
      <alignment horizontal="center"/>
    </xf>
    <xf numFmtId="2" fontId="0" fillId="41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" fontId="2" fillId="34" borderId="11" xfId="3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8" fillId="0" borderId="29" xfId="33" applyNumberFormat="1" applyFont="1" applyFill="1" applyBorder="1" applyAlignment="1">
      <alignment horizontal="center" vertical="center"/>
      <protection/>
    </xf>
    <xf numFmtId="49" fontId="2" fillId="0" borderId="0" xfId="33" applyNumberFormat="1" applyFont="1" applyFill="1" applyBorder="1" applyAlignment="1">
      <alignment horizontal="right" vertical="center"/>
      <protection/>
    </xf>
    <xf numFmtId="49" fontId="0" fillId="0" borderId="30" xfId="33" applyNumberFormat="1" applyFont="1" applyFill="1" applyBorder="1" applyAlignment="1">
      <alignment horizontal="center"/>
      <protection/>
    </xf>
    <xf numFmtId="49" fontId="2" fillId="0" borderId="18" xfId="33" applyNumberFormat="1" applyFont="1" applyFill="1" applyBorder="1" applyAlignment="1">
      <alignment horizontal="center"/>
      <protection/>
    </xf>
    <xf numFmtId="49" fontId="0" fillId="0" borderId="31" xfId="33" applyNumberFormat="1" applyFont="1" applyFill="1" applyBorder="1" applyAlignment="1">
      <alignment horizontal="center"/>
      <protection/>
    </xf>
    <xf numFmtId="49" fontId="2" fillId="35" borderId="18" xfId="33" applyNumberFormat="1" applyFont="1" applyFill="1" applyBorder="1">
      <alignment/>
      <protection/>
    </xf>
    <xf numFmtId="49" fontId="2" fillId="35" borderId="32" xfId="33" applyNumberFormat="1" applyFont="1" applyFill="1" applyBorder="1" applyAlignment="1">
      <alignment horizontal="right" vertical="center"/>
      <protection/>
    </xf>
    <xf numFmtId="49" fontId="0" fillId="35" borderId="31" xfId="33" applyNumberFormat="1" applyFont="1" applyFill="1" applyBorder="1" applyAlignment="1">
      <alignment horizontal="center"/>
      <protection/>
    </xf>
    <xf numFmtId="49" fontId="2" fillId="35" borderId="33" xfId="33" applyNumberFormat="1" applyFont="1" applyFill="1" applyBorder="1" applyAlignment="1">
      <alignment horizontal="center" vertical="center"/>
      <protection/>
    </xf>
    <xf numFmtId="49" fontId="9" fillId="35" borderId="13" xfId="33" applyNumberFormat="1" applyFont="1" applyFill="1" applyBorder="1" applyAlignment="1">
      <alignment horizontal="center" vertical="top"/>
      <protection/>
    </xf>
    <xf numFmtId="49" fontId="2" fillId="35" borderId="34" xfId="33" applyNumberFormat="1" applyFont="1" applyFill="1" applyBorder="1" applyAlignment="1">
      <alignment horizontal="right" vertical="center"/>
      <protection/>
    </xf>
    <xf numFmtId="49" fontId="0" fillId="35" borderId="35" xfId="33" applyNumberFormat="1" applyFont="1" applyFill="1" applyBorder="1" applyAlignment="1">
      <alignment horizontal="center"/>
      <protection/>
    </xf>
    <xf numFmtId="49" fontId="7" fillId="35" borderId="29" xfId="33" applyNumberFormat="1" applyFont="1" applyFill="1" applyBorder="1" applyAlignment="1">
      <alignment horizontal="center" vertical="center" wrapText="1"/>
      <protection/>
    </xf>
    <xf numFmtId="49" fontId="7" fillId="35" borderId="18" xfId="33" applyNumberFormat="1" applyFont="1" applyFill="1" applyBorder="1" applyAlignment="1">
      <alignment horizontal="center"/>
      <protection/>
    </xf>
    <xf numFmtId="49" fontId="12" fillId="35" borderId="36" xfId="33" applyNumberFormat="1" applyFont="1" applyFill="1" applyBorder="1" applyAlignment="1">
      <alignment horizontal="center" vertical="center"/>
      <protection/>
    </xf>
    <xf numFmtId="49" fontId="12" fillId="35" borderId="37" xfId="33" applyNumberFormat="1" applyFont="1" applyFill="1" applyBorder="1" applyAlignment="1">
      <alignment horizontal="center" vertical="center"/>
      <protection/>
    </xf>
    <xf numFmtId="49" fontId="12" fillId="35" borderId="38" xfId="33" applyNumberFormat="1" applyFont="1" applyFill="1" applyBorder="1" applyAlignment="1">
      <alignment horizontal="center" vertical="center"/>
      <protection/>
    </xf>
    <xf numFmtId="49" fontId="7" fillId="35" borderId="18" xfId="33" applyNumberFormat="1" applyFont="1" applyFill="1" applyBorder="1">
      <alignment/>
      <protection/>
    </xf>
    <xf numFmtId="49" fontId="14" fillId="35" borderId="39" xfId="33" applyNumberFormat="1" applyFont="1" applyFill="1" applyBorder="1" applyAlignment="1">
      <alignment horizontal="center" vertical="center"/>
      <protection/>
    </xf>
    <xf numFmtId="49" fontId="14" fillId="35" borderId="39" xfId="33" applyNumberFormat="1" applyFont="1" applyFill="1" applyBorder="1" applyAlignment="1">
      <alignment horizontal="center" vertical="center" wrapText="1"/>
      <protection/>
    </xf>
    <xf numFmtId="49" fontId="14" fillId="35" borderId="40" xfId="33" applyNumberFormat="1" applyFont="1" applyFill="1" applyBorder="1" applyAlignment="1">
      <alignment horizontal="center" vertical="center" wrapText="1"/>
      <protection/>
    </xf>
    <xf numFmtId="49" fontId="14" fillId="35" borderId="15" xfId="33" applyNumberFormat="1" applyFont="1" applyFill="1" applyBorder="1" applyAlignment="1">
      <alignment horizontal="center" vertical="center" wrapText="1"/>
      <protection/>
    </xf>
    <xf numFmtId="49" fontId="14" fillId="35" borderId="12" xfId="33" applyNumberFormat="1" applyFont="1" applyFill="1" applyBorder="1" applyAlignment="1">
      <alignment horizontal="center" vertical="center" wrapText="1"/>
      <protection/>
    </xf>
    <xf numFmtId="49" fontId="14" fillId="35" borderId="16" xfId="33" applyNumberFormat="1" applyFont="1" applyFill="1" applyBorder="1" applyAlignment="1">
      <alignment horizontal="center" vertical="center" wrapText="1"/>
      <protection/>
    </xf>
    <xf numFmtId="49" fontId="14" fillId="35" borderId="17" xfId="33" applyNumberFormat="1" applyFont="1" applyFill="1" applyBorder="1" applyAlignment="1">
      <alignment horizontal="center" vertical="center" wrapText="1"/>
      <protection/>
    </xf>
    <xf numFmtId="49" fontId="14" fillId="35" borderId="19" xfId="33" applyNumberFormat="1" applyFont="1" applyFill="1" applyBorder="1" applyAlignment="1">
      <alignment horizontal="center" vertical="center" wrapText="1"/>
      <protection/>
    </xf>
    <xf numFmtId="49" fontId="4" fillId="35" borderId="14" xfId="33" applyNumberFormat="1" applyFont="1" applyFill="1" applyBorder="1" applyAlignment="1">
      <alignment horizontal="center"/>
      <protection/>
    </xf>
    <xf numFmtId="49" fontId="14" fillId="35" borderId="41" xfId="33" applyNumberFormat="1" applyFont="1" applyFill="1" applyBorder="1" applyAlignment="1">
      <alignment horizontal="center" vertical="center" wrapText="1"/>
      <protection/>
    </xf>
    <xf numFmtId="49" fontId="17" fillId="35" borderId="20" xfId="33" applyNumberFormat="1" applyFont="1" applyFill="1" applyBorder="1" applyAlignment="1">
      <alignment horizontal="center" vertical="top"/>
      <protection/>
    </xf>
    <xf numFmtId="49" fontId="17" fillId="35" borderId="40" xfId="33" applyNumberFormat="1" applyFont="1" applyFill="1" applyBorder="1" applyAlignment="1">
      <alignment horizontal="center" vertical="top"/>
      <protection/>
    </xf>
    <xf numFmtId="49" fontId="18" fillId="35" borderId="42" xfId="33" applyNumberFormat="1" applyFont="1" applyFill="1" applyBorder="1" applyAlignment="1">
      <alignment horizontal="center"/>
      <protection/>
    </xf>
    <xf numFmtId="49" fontId="18" fillId="35" borderId="21" xfId="33" applyNumberFormat="1" applyFont="1" applyFill="1" applyBorder="1" applyAlignment="1">
      <alignment horizontal="center"/>
      <protection/>
    </xf>
    <xf numFmtId="49" fontId="5" fillId="35" borderId="21" xfId="33" applyNumberFormat="1" applyFont="1" applyFill="1" applyBorder="1" applyAlignment="1">
      <alignment horizontal="center"/>
      <protection/>
    </xf>
    <xf numFmtId="1" fontId="4" fillId="35" borderId="21" xfId="33" applyNumberFormat="1" applyFont="1" applyFill="1" applyBorder="1" applyAlignment="1">
      <alignment horizontal="center"/>
      <protection/>
    </xf>
    <xf numFmtId="174" fontId="4" fillId="35" borderId="21" xfId="62" applyNumberFormat="1" applyFont="1" applyFill="1" applyBorder="1" applyAlignment="1" applyProtection="1">
      <alignment horizontal="center"/>
      <protection/>
    </xf>
    <xf numFmtId="175" fontId="6" fillId="35" borderId="21" xfId="62" applyNumberFormat="1" applyFont="1" applyFill="1" applyBorder="1" applyAlignment="1" applyProtection="1">
      <alignment horizontal="center"/>
      <protection/>
    </xf>
    <xf numFmtId="174" fontId="6" fillId="35" borderId="21" xfId="62" applyNumberFormat="1" applyFont="1" applyFill="1" applyBorder="1" applyAlignment="1" applyProtection="1">
      <alignment horizontal="center"/>
      <protection/>
    </xf>
    <xf numFmtId="175" fontId="4" fillId="35" borderId="21" xfId="62" applyNumberFormat="1" applyFont="1" applyFill="1" applyBorder="1" applyAlignment="1" applyProtection="1">
      <alignment horizontal="center"/>
      <protection/>
    </xf>
    <xf numFmtId="174" fontId="6" fillId="35" borderId="43" xfId="62" applyNumberFormat="1" applyFont="1" applyFill="1" applyBorder="1" applyAlignment="1" applyProtection="1">
      <alignment horizontal="center"/>
      <protection/>
    </xf>
    <xf numFmtId="49" fontId="18" fillId="35" borderId="44" xfId="33" applyNumberFormat="1" applyFont="1" applyFill="1" applyBorder="1" applyAlignment="1">
      <alignment horizontal="center"/>
      <protection/>
    </xf>
    <xf numFmtId="49" fontId="18" fillId="35" borderId="10" xfId="33" applyNumberFormat="1" applyFont="1" applyFill="1" applyBorder="1" applyAlignment="1">
      <alignment horizontal="center"/>
      <protection/>
    </xf>
    <xf numFmtId="49" fontId="5" fillId="35" borderId="10" xfId="33" applyNumberFormat="1" applyFont="1" applyFill="1" applyBorder="1" applyAlignment="1">
      <alignment horizontal="center"/>
      <protection/>
    </xf>
    <xf numFmtId="1" fontId="4" fillId="35" borderId="10" xfId="33" applyNumberFormat="1" applyFont="1" applyFill="1" applyBorder="1" applyAlignment="1">
      <alignment horizontal="center"/>
      <protection/>
    </xf>
    <xf numFmtId="174" fontId="4" fillId="35" borderId="10" xfId="62" applyNumberFormat="1" applyFont="1" applyFill="1" applyBorder="1" applyAlignment="1" applyProtection="1">
      <alignment horizontal="center"/>
      <protection/>
    </xf>
    <xf numFmtId="174" fontId="6" fillId="35" borderId="10" xfId="62" applyNumberFormat="1" applyFont="1" applyFill="1" applyBorder="1" applyAlignment="1" applyProtection="1">
      <alignment horizontal="center"/>
      <protection/>
    </xf>
    <xf numFmtId="175" fontId="4" fillId="35" borderId="10" xfId="62" applyNumberFormat="1" applyFont="1" applyFill="1" applyBorder="1" applyAlignment="1" applyProtection="1">
      <alignment horizontal="center"/>
      <protection/>
    </xf>
    <xf numFmtId="174" fontId="6" fillId="35" borderId="45" xfId="62" applyNumberFormat="1" applyFont="1" applyFill="1" applyBorder="1" applyAlignment="1" applyProtection="1">
      <alignment horizontal="center"/>
      <protection/>
    </xf>
    <xf numFmtId="49" fontId="5" fillId="35" borderId="39" xfId="33" applyNumberFormat="1" applyFont="1" applyFill="1" applyBorder="1" applyAlignment="1">
      <alignment horizontal="center"/>
      <protection/>
    </xf>
    <xf numFmtId="174" fontId="4" fillId="0" borderId="22" xfId="62" applyNumberFormat="1" applyFont="1" applyFill="1" applyBorder="1" applyAlignment="1" applyProtection="1">
      <alignment horizontal="center"/>
      <protection/>
    </xf>
    <xf numFmtId="174" fontId="8" fillId="0" borderId="22" xfId="62" applyNumberFormat="1" applyFont="1" applyFill="1" applyBorder="1" applyAlignment="1" applyProtection="1">
      <alignment horizontal="center"/>
      <protection/>
    </xf>
    <xf numFmtId="174" fontId="2" fillId="0" borderId="22" xfId="62" applyNumberFormat="1" applyFont="1" applyFill="1" applyBorder="1" applyAlignment="1" applyProtection="1">
      <alignment horizontal="center"/>
      <protection/>
    </xf>
    <xf numFmtId="49" fontId="8" fillId="0" borderId="13" xfId="33" applyNumberFormat="1" applyFont="1" applyBorder="1" applyAlignment="1">
      <alignment horizontal="center" wrapText="1"/>
      <protection/>
    </xf>
    <xf numFmtId="49" fontId="6" fillId="0" borderId="13" xfId="33" applyNumberFormat="1" applyFont="1" applyBorder="1" applyAlignment="1">
      <alignment horizontal="center" wrapText="1"/>
      <protection/>
    </xf>
    <xf numFmtId="49" fontId="2" fillId="0" borderId="18" xfId="33" applyNumberFormat="1" applyFont="1" applyBorder="1" applyAlignment="1">
      <alignment horizontal="center"/>
      <protection/>
    </xf>
    <xf numFmtId="49" fontId="6" fillId="0" borderId="18" xfId="33" applyNumberFormat="1" applyFont="1" applyBorder="1" applyAlignment="1">
      <alignment horizontal="center"/>
      <protection/>
    </xf>
    <xf numFmtId="49" fontId="9" fillId="0" borderId="13" xfId="33" applyNumberFormat="1" applyFont="1" applyBorder="1" applyAlignment="1">
      <alignment horizontal="center"/>
      <protection/>
    </xf>
    <xf numFmtId="174" fontId="2" fillId="0" borderId="17" xfId="62" applyNumberFormat="1" applyFont="1" applyFill="1" applyBorder="1" applyAlignment="1" applyProtection="1">
      <alignment horizontal="center"/>
      <protection/>
    </xf>
    <xf numFmtId="49" fontId="9" fillId="0" borderId="13" xfId="33" applyNumberFormat="1" applyFont="1" applyBorder="1" applyAlignment="1">
      <alignment horizontal="center" vertical="center"/>
      <protection/>
    </xf>
    <xf numFmtId="49" fontId="16" fillId="0" borderId="18" xfId="33" applyNumberFormat="1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6"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123825</xdr:rowOff>
    </xdr:from>
    <xdr:to>
      <xdr:col>14</xdr:col>
      <xdr:colOff>76200</xdr:colOff>
      <xdr:row>42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447675"/>
          <a:ext cx="7239000" cy="6410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Добрый день. Контроль конечно идеально показывает расхождения, но у меня негде брать данные для странички контроль.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 вообще процесс проходит: все точки заполняют КМ7 по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отчетам каждый день, я все эти км7 в дальнейшем собираю в один файл и проверяю на корректность...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бывают случаи когда забудут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 внести..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Бывают окончание не забьют правильно, т.к. в основном суммы без копеек... и все к этому привыкли... но на двух ККТ применяются копейки.. и получается надо глаза сломать что б все косяки выявить...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поводу вставления нал и безнал формулы есть,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поводу корректности дат и прочего формулы есть...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только мне приходилось еще каждое ККТ офильтровывать и просматривать порядковые номера и правильность внесения данных на начало и конец смены...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 хотелось бы что б не отфильтровывать данные.. во вложении ошибки желтым выделила...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Попробуйте из списка отфильтровать по одному ККТ... и вы увидите эти ошибки которые совершаются регулярно.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35745353534536 5436534523352 413 2961650,00 2964850,00 0,00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35745353534536 5436534523352 414 28508000,00 28556700,00 0,00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35745353534536 5436534523352 415 2965250,00 2971050,00 0,00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35745353534536 5436534523352 416 2971050,00 2972750,00 0,00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35745353534536 5436534523352 417 2972750,00 2973250,00 0,00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Вот например тут видно что 414 вбит не тот ККТ. есть шаблон км7 (во вложении) по каждому отделу, который они открывают и вбивают... номера ККТ там уже вбиты... но они же не смотрят... Принес им Иванов 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 и сказал что из 1го отдела... они и лепят в первый отдел все что есть... а то что тому Сидоров скинул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 из 3го отдела... вообщем дурдом...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Контроля, который позволил бы выявить эти ошибки, нет. Окончательных правильных данных, с чем можно было бы сравнить, у меня нет. Методом логики и математики выявляю ошибки... поэтому и прошу помощи в формулах... что б глаза целыми днями не ломать... За счет формулы "на начало дня=на конец дня прошлого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отчета" и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идут по порядку" выявляютя все эти косяки на ура. если есть другие предложения-готова ко всему)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</xdr:row>
      <xdr:rowOff>152400</xdr:rowOff>
    </xdr:from>
    <xdr:to>
      <xdr:col>19</xdr:col>
      <xdr:colOff>285750</xdr:colOff>
      <xdr:row>30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39875" y="1428750"/>
          <a:ext cx="51816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Добрый день, форумчане.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Попробуйте из списка отфильтровать по одному ККТ... и вы увидите эти ошибки которые совершаются регулярно.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35745353534536 5436534523352 413 2961650,00 2964850,00 0,00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35745353534536 5436534523352 414 28508000,00 28556700,00 0,00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35745353534536 5436534523352 415 2965250,00 2971050,00 0,00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35745353534536 5436534523352 416 2971050,00 2972750,00 0,00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35745353534536 5436534523352 417 2972750,00 2973250,00 0,00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Вот например тут видно что 414 вбит не тот ККТ. есть шаблон км7 (во вложении) по каждому отделу, который они открывают и вбивают... номера ККТ там уже вбиты... но они же не смотрят... Принес им Иванов 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 и сказал что из 1го отдела... они и лепят в первый отдел все что есть... а то что тому Сидоров скинул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 из 3го отдела... вообщем дурдом...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Исправлены заголовки - насколько корректно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_____________________________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Вопросы: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 Ненулевая разность в столбце 10 это ошибка ввода или нет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Как понять по листам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"Общий массив" и "Цветы", что вбит не тот ККТ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кроме того   -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ККТ  это столбец 1 или 2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Просьба расшифровать проблему в строке 14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1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29</xdr:col>
      <xdr:colOff>95250</xdr:colOff>
      <xdr:row>12</xdr:row>
      <xdr:rowOff>142875</xdr:rowOff>
    </xdr:from>
    <xdr:to>
      <xdr:col>34</xdr:col>
      <xdr:colOff>180975</xdr:colOff>
      <xdr:row>13</xdr:row>
      <xdr:rowOff>85725</xdr:rowOff>
    </xdr:to>
    <xdr:sp>
      <xdr:nvSpPr>
        <xdr:cNvPr id="2" name="Text Box 2"/>
        <xdr:cNvSpPr>
          <a:spLocks/>
        </xdr:cNvSpPr>
      </xdr:nvSpPr>
      <xdr:spPr>
        <a:xfrm>
          <a:off x="13049250" y="1971675"/>
          <a:ext cx="1143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 номер, дата)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3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4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5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3" sqref="I3:I8"/>
    </sheetView>
  </sheetViews>
  <sheetFormatPr defaultColWidth="9.140625" defaultRowHeight="12.75"/>
  <cols>
    <col min="1" max="1" width="17.57421875" style="3" customWidth="1"/>
    <col min="2" max="2" width="17.7109375" style="3" customWidth="1"/>
    <col min="3" max="3" width="18.140625" style="3" customWidth="1"/>
    <col min="4" max="4" width="15.7109375" style="3" customWidth="1"/>
    <col min="5" max="5" width="34.28125" style="3" customWidth="1"/>
    <col min="6" max="7" width="15.7109375" style="3" customWidth="1"/>
    <col min="8" max="8" width="10.8515625" style="7" customWidth="1"/>
    <col min="9" max="9" width="17.57421875" style="2" customWidth="1"/>
    <col min="10" max="10" width="17.421875" style="2" customWidth="1"/>
    <col min="11" max="11" width="28.8515625" style="2" customWidth="1"/>
    <col min="12" max="16" width="9.140625" style="2" customWidth="1"/>
    <col min="17" max="17" width="13.421875" style="2" bestFit="1" customWidth="1"/>
    <col min="18" max="16384" width="9.140625" style="2" customWidth="1"/>
  </cols>
  <sheetData>
    <row r="1" spans="1:11" ht="100.5" customHeight="1">
      <c r="A1" s="23" t="s">
        <v>92</v>
      </c>
      <c r="B1" s="1" t="s">
        <v>93</v>
      </c>
      <c r="C1" s="24" t="s">
        <v>94</v>
      </c>
      <c r="D1" s="89" t="s">
        <v>89</v>
      </c>
      <c r="E1" s="25" t="s">
        <v>90</v>
      </c>
      <c r="F1" s="1" t="s">
        <v>2</v>
      </c>
      <c r="G1" s="1" t="s">
        <v>3</v>
      </c>
      <c r="H1" s="6" t="s">
        <v>4</v>
      </c>
      <c r="I1" s="77" t="s">
        <v>86</v>
      </c>
      <c r="J1" s="95" t="s">
        <v>91</v>
      </c>
      <c r="K1" s="20" t="s">
        <v>87</v>
      </c>
    </row>
    <row r="2" spans="1:11" ht="15.75" customHeight="1">
      <c r="A2" s="23" t="s">
        <v>47</v>
      </c>
      <c r="B2" s="1" t="s">
        <v>48</v>
      </c>
      <c r="C2" s="24" t="s">
        <v>49</v>
      </c>
      <c r="D2" s="26" t="s">
        <v>50</v>
      </c>
      <c r="E2" s="25" t="s">
        <v>51</v>
      </c>
      <c r="F2" s="1" t="s">
        <v>52</v>
      </c>
      <c r="G2" s="1" t="s">
        <v>53</v>
      </c>
      <c r="H2" s="6" t="s">
        <v>54</v>
      </c>
      <c r="I2" s="77" t="s">
        <v>55</v>
      </c>
      <c r="J2" s="95" t="s">
        <v>88</v>
      </c>
      <c r="K2" s="20" t="s">
        <v>57</v>
      </c>
    </row>
    <row r="3" spans="1:11" ht="17.25" customHeight="1">
      <c r="A3" s="13">
        <v>54635435635643</v>
      </c>
      <c r="B3" s="13">
        <v>546563543554</v>
      </c>
      <c r="C3" s="13">
        <v>446</v>
      </c>
      <c r="D3" s="14">
        <v>53024200</v>
      </c>
      <c r="E3" s="14">
        <v>53050200</v>
      </c>
      <c r="F3" s="14">
        <v>11600</v>
      </c>
      <c r="G3" s="15">
        <v>14400</v>
      </c>
      <c r="H3" s="13" t="s">
        <v>5</v>
      </c>
      <c r="I3" s="78" t="str">
        <f>IF(COUNTIF($A$1:A1,A3)=0,"ок",IF(C3=LOOKUP(,-1/($A$1:A1=A3),$C$1:C1)+1,"ок","не ок"))</f>
        <v>ок</v>
      </c>
      <c r="J3" s="96">
        <f>D3-E3</f>
        <v>-26000</v>
      </c>
      <c r="K3" s="19"/>
    </row>
    <row r="4" spans="1:11" ht="12.75" customHeight="1">
      <c r="A4" s="13">
        <v>5356543543523</v>
      </c>
      <c r="B4" s="13">
        <v>4565465436465</v>
      </c>
      <c r="C4" s="13">
        <v>447</v>
      </c>
      <c r="D4" s="14">
        <v>9068100.77</v>
      </c>
      <c r="E4" s="14">
        <v>9074600.77</v>
      </c>
      <c r="F4" s="14">
        <v>3800</v>
      </c>
      <c r="G4" s="15">
        <v>2700</v>
      </c>
      <c r="H4" s="13" t="s">
        <v>5</v>
      </c>
      <c r="I4" s="78" t="str">
        <f>IF(COUNTIF($A$1:A3,A4)=0,"ок",IF(C4=LOOKUP(,-1/($A$1:A3=A4),$C$1:C3)+1,"ок","не ок"))</f>
        <v>ок</v>
      </c>
      <c r="J4" s="96">
        <f aca="true" t="shared" si="0" ref="J4:J35">D4-E4</f>
        <v>-6500</v>
      </c>
      <c r="K4" s="19"/>
    </row>
    <row r="5" spans="1:11" ht="12.75" customHeight="1">
      <c r="A5" s="13">
        <v>8563543654786</v>
      </c>
      <c r="B5" s="13">
        <v>78687543543</v>
      </c>
      <c r="C5" s="13">
        <v>36</v>
      </c>
      <c r="D5" s="14">
        <v>58108650</v>
      </c>
      <c r="E5" s="14">
        <v>58168250</v>
      </c>
      <c r="F5" s="14">
        <v>17500</v>
      </c>
      <c r="G5" s="15">
        <v>42100</v>
      </c>
      <c r="H5" s="13" t="s">
        <v>5</v>
      </c>
      <c r="I5" s="78" t="str">
        <f>IF(COUNTIF($A$1:A4,A5)=0,"ок",IF(C5=LOOKUP(,-1/($A$1:A4=A5),$C$1:C4)+1,"ок","не ок"))</f>
        <v>ок</v>
      </c>
      <c r="J5" s="96">
        <f t="shared" si="0"/>
        <v>-59600</v>
      </c>
      <c r="K5" s="19"/>
    </row>
    <row r="6" spans="1:11" ht="14.25" customHeight="1">
      <c r="A6" s="13">
        <v>5432543563456</v>
      </c>
      <c r="B6" s="13">
        <v>543656435365643</v>
      </c>
      <c r="C6" s="13">
        <v>470</v>
      </c>
      <c r="D6" s="14">
        <v>7261150</v>
      </c>
      <c r="E6" s="14">
        <v>7266850</v>
      </c>
      <c r="F6" s="14">
        <v>4600</v>
      </c>
      <c r="G6" s="15">
        <v>1100</v>
      </c>
      <c r="H6" s="13" t="s">
        <v>5</v>
      </c>
      <c r="I6" s="78" t="str">
        <f>IF(COUNTIF($A$1:A5,A6)=0,"ок",IF(C6=LOOKUP(,-1/($A$1:A5=A6),$C$1:C5)+1,"ок","не ок"))</f>
        <v>ок</v>
      </c>
      <c r="J6" s="96">
        <f t="shared" si="0"/>
        <v>-5700</v>
      </c>
      <c r="K6" s="19"/>
    </row>
    <row r="7" spans="1:11" ht="12.75" customHeight="1">
      <c r="A7" s="13">
        <v>5465463345635</v>
      </c>
      <c r="B7" s="13">
        <v>563456638746</v>
      </c>
      <c r="C7" s="22">
        <v>413</v>
      </c>
      <c r="D7" s="14">
        <v>28465200</v>
      </c>
      <c r="E7" s="14">
        <v>28508000</v>
      </c>
      <c r="F7" s="14">
        <v>0</v>
      </c>
      <c r="G7" s="15">
        <v>42800</v>
      </c>
      <c r="H7" s="13" t="s">
        <v>5</v>
      </c>
      <c r="I7" s="78" t="str">
        <f>IF(COUNTIF($A$1:A6,A7)=0,"ок",IF(C7=LOOKUP(,-1/($A$1:A6=A7),$C$1:C6)+1,"ок","не ок"))</f>
        <v>ок</v>
      </c>
      <c r="J7" s="96">
        <f t="shared" si="0"/>
        <v>-42800</v>
      </c>
      <c r="K7" s="19"/>
    </row>
    <row r="8" spans="1:11" ht="12.75" customHeight="1">
      <c r="A8" s="79">
        <v>35745353534536</v>
      </c>
      <c r="B8" s="13">
        <v>5436534523352</v>
      </c>
      <c r="C8" s="13">
        <v>413</v>
      </c>
      <c r="D8" s="14">
        <v>2961650</v>
      </c>
      <c r="E8" s="14">
        <v>2964850</v>
      </c>
      <c r="F8" s="14">
        <v>0</v>
      </c>
      <c r="G8" s="15">
        <v>3200</v>
      </c>
      <c r="H8" s="13" t="s">
        <v>5</v>
      </c>
      <c r="I8" s="78" t="str">
        <f>IF(COUNTIF($A$1:A7,A8)=0,"ок",IF(C8=LOOKUP(,-1/($A$1:A7=A8),$C$1:C7)+1,"ок","не ок"))</f>
        <v>ок</v>
      </c>
      <c r="J8" s="96">
        <f>D8-E8</f>
        <v>-3200</v>
      </c>
      <c r="K8" s="19"/>
    </row>
    <row r="9" spans="1:11" ht="12.75" customHeight="1">
      <c r="A9" s="13">
        <v>54635435635643</v>
      </c>
      <c r="B9" s="13">
        <v>546563543554</v>
      </c>
      <c r="C9" s="13">
        <v>447</v>
      </c>
      <c r="D9" s="14">
        <v>53050200</v>
      </c>
      <c r="E9" s="14">
        <v>53082350</v>
      </c>
      <c r="F9" s="14">
        <v>12050</v>
      </c>
      <c r="G9" s="15">
        <v>20100</v>
      </c>
      <c r="H9" s="13" t="s">
        <v>6</v>
      </c>
      <c r="I9" s="78" t="str">
        <f>IF(COUNTIF($A$1:A8,A9)=0,"ок",IF(C9=LOOKUP(,-1/($A$1:A8=A9),$C$1:C8)+1,"ок","не ок"))</f>
        <v>ок</v>
      </c>
      <c r="J9" s="96">
        <f t="shared" si="0"/>
        <v>-32150</v>
      </c>
      <c r="K9" s="19"/>
    </row>
    <row r="10" spans="1:11" ht="12" customHeight="1">
      <c r="A10" s="13">
        <v>5356543543523</v>
      </c>
      <c r="B10" s="13">
        <v>4565465436465</v>
      </c>
      <c r="C10" s="13">
        <v>448</v>
      </c>
      <c r="D10" s="27">
        <v>9074600</v>
      </c>
      <c r="E10" s="14">
        <v>9081400.77</v>
      </c>
      <c r="F10" s="14">
        <v>3250</v>
      </c>
      <c r="G10" s="15">
        <v>3550</v>
      </c>
      <c r="H10" s="13" t="s">
        <v>6</v>
      </c>
      <c r="I10" s="78" t="str">
        <f>IF(COUNTIF($A$1:A9,A10)=0,"ок",IF(C10=LOOKUP(,-1/($A$1:A9=A10),$C$1:C9)+1,"ок","не ок"))</f>
        <v>ок</v>
      </c>
      <c r="J10" s="96">
        <f t="shared" si="0"/>
        <v>-6800.769999999553</v>
      </c>
      <c r="K10" s="19"/>
    </row>
    <row r="11" spans="1:11" ht="12.75" customHeight="1">
      <c r="A11" s="13">
        <v>8563543654786</v>
      </c>
      <c r="B11" s="13">
        <v>78687543543</v>
      </c>
      <c r="C11" s="13">
        <v>37</v>
      </c>
      <c r="D11" s="14">
        <v>58168250</v>
      </c>
      <c r="E11" s="14">
        <v>58236800</v>
      </c>
      <c r="F11" s="14">
        <v>24650</v>
      </c>
      <c r="G11" s="15">
        <v>43900</v>
      </c>
      <c r="H11" s="13" t="s">
        <v>6</v>
      </c>
      <c r="I11" s="78" t="str">
        <f>IF(COUNTIF($A$1:A10,A11)=0,"ок",IF(C11=LOOKUP(,-1/($A$1:A10=A11),$C$1:C10)+1,"ок","не ок"))</f>
        <v>ок</v>
      </c>
      <c r="J11" s="96">
        <f t="shared" si="0"/>
        <v>-68550</v>
      </c>
      <c r="K11" s="19"/>
    </row>
    <row r="12" spans="1:11" ht="12.75" customHeight="1">
      <c r="A12" s="13">
        <v>5432543563456</v>
      </c>
      <c r="B12" s="13">
        <v>543656435365643</v>
      </c>
      <c r="C12" s="13">
        <v>471</v>
      </c>
      <c r="D12" s="14">
        <v>7266850</v>
      </c>
      <c r="E12" s="14">
        <v>7272700</v>
      </c>
      <c r="F12" s="14">
        <v>2700</v>
      </c>
      <c r="G12" s="15">
        <v>3150</v>
      </c>
      <c r="H12" s="13" t="s">
        <v>6</v>
      </c>
      <c r="I12" s="78" t="str">
        <f>IF(COUNTIF($A$1:A11,A12)=0,"ок",IF(C12=LOOKUP(,-1/($A$1:A11=A12),$C$1:C11)+1,"ок","не ок"))</f>
        <v>ок</v>
      </c>
      <c r="J12" s="96">
        <f t="shared" si="0"/>
        <v>-5850</v>
      </c>
      <c r="K12" s="19"/>
    </row>
    <row r="13" spans="1:11" ht="12.75" customHeight="1" thickBot="1">
      <c r="A13" s="81">
        <v>5465463345635</v>
      </c>
      <c r="B13" s="81">
        <v>563456638746</v>
      </c>
      <c r="C13" s="82">
        <v>414</v>
      </c>
      <c r="D13" s="83">
        <v>2964850</v>
      </c>
      <c r="E13" s="83">
        <v>2965250</v>
      </c>
      <c r="F13" s="83">
        <v>0</v>
      </c>
      <c r="G13" s="84">
        <v>400</v>
      </c>
      <c r="H13" s="82" t="s">
        <v>6</v>
      </c>
      <c r="I13" s="78" t="str">
        <f>IF(COUNTIF($A$1:A12,A13)=0,"ок",IF(C13=LOOKUP(,-1/($A$1:A12=A13),$C$1:C12)+1,"ок","не ок"))</f>
        <v>ок</v>
      </c>
      <c r="J13" s="96">
        <f t="shared" si="0"/>
        <v>-400</v>
      </c>
      <c r="K13" s="19"/>
    </row>
    <row r="14" spans="1:11" ht="13.5" thickBot="1">
      <c r="A14" s="90">
        <v>35745353534536</v>
      </c>
      <c r="B14" s="91">
        <v>5436534523352</v>
      </c>
      <c r="C14" s="91">
        <v>414</v>
      </c>
      <c r="D14" s="92">
        <v>28508000</v>
      </c>
      <c r="E14" s="92">
        <v>28556700</v>
      </c>
      <c r="F14" s="92">
        <v>0</v>
      </c>
      <c r="G14" s="93">
        <v>48700</v>
      </c>
      <c r="H14" s="94" t="s">
        <v>6</v>
      </c>
      <c r="I14" s="80" t="str">
        <f>IF(COUNTIF($A$1:A13,A14)=0,"ок",IF(C14=LOOKUP(,-1/($A$1:A13=A14),$C$1:C13)+1,"ок","не ок"))</f>
        <v>ок</v>
      </c>
      <c r="J14" s="96">
        <f t="shared" si="0"/>
        <v>-48700</v>
      </c>
      <c r="K14" s="19"/>
    </row>
    <row r="15" spans="1:11" ht="12.75" customHeight="1">
      <c r="A15" s="85">
        <v>546353156356</v>
      </c>
      <c r="B15" s="85">
        <v>54323154354</v>
      </c>
      <c r="C15" s="85">
        <v>376</v>
      </c>
      <c r="D15" s="86">
        <v>14313900</v>
      </c>
      <c r="E15" s="86">
        <v>14314300</v>
      </c>
      <c r="F15" s="86">
        <v>100</v>
      </c>
      <c r="G15" s="87">
        <v>300</v>
      </c>
      <c r="H15" s="88" t="s">
        <v>7</v>
      </c>
      <c r="I15" s="78" t="str">
        <f>IF(COUNTIF($A$1:A14,A15)=0,"ок",IF(C15=LOOKUP(,-1/($A$1:A14=A15),$C$1:C14)+1,"ок","не ок"))</f>
        <v>ок</v>
      </c>
      <c r="J15" s="96">
        <f t="shared" si="0"/>
        <v>-400</v>
      </c>
      <c r="K15" s="19"/>
    </row>
    <row r="16" spans="1:11" ht="12.75" customHeight="1">
      <c r="A16" s="13">
        <v>546353156356</v>
      </c>
      <c r="B16" s="13">
        <v>54323154354</v>
      </c>
      <c r="C16" s="18">
        <v>377</v>
      </c>
      <c r="D16" s="4">
        <v>14314300</v>
      </c>
      <c r="E16" s="4">
        <v>14340600</v>
      </c>
      <c r="F16" s="4">
        <v>8300</v>
      </c>
      <c r="G16" s="4">
        <v>18000</v>
      </c>
      <c r="H16" s="17" t="s">
        <v>7</v>
      </c>
      <c r="I16" s="78" t="str">
        <f>IF(COUNTIF($A$1:A15,A16)=0,"ок",IF(C16=LOOKUP(,-1/($A$1:A15=A16),$C$1:C15)+1,"ок","не ок"))</f>
        <v>ок</v>
      </c>
      <c r="J16" s="96">
        <f t="shared" si="0"/>
        <v>-26300</v>
      </c>
      <c r="K16" s="19"/>
    </row>
    <row r="17" spans="1:11" ht="12.75" customHeight="1">
      <c r="A17" s="13">
        <v>54635435635643</v>
      </c>
      <c r="B17" s="13">
        <v>546563543554</v>
      </c>
      <c r="C17" s="18">
        <v>448</v>
      </c>
      <c r="D17" s="4">
        <v>53082350.77</v>
      </c>
      <c r="E17" s="4">
        <v>53240500</v>
      </c>
      <c r="F17" s="4">
        <v>25800</v>
      </c>
      <c r="G17" s="4">
        <v>132350</v>
      </c>
      <c r="H17" s="17" t="s">
        <v>7</v>
      </c>
      <c r="I17" s="78" t="str">
        <f>IF(COUNTIF($A$1:A16,A17)=0,"ок",IF(C17=LOOKUP(,-1/($A$1:A16=A17),$C$1:C16)+1,"ок","не ок"))</f>
        <v>ок</v>
      </c>
      <c r="J17" s="96">
        <f t="shared" si="0"/>
        <v>-158149.22999999672</v>
      </c>
      <c r="K17" s="19"/>
    </row>
    <row r="18" spans="1:11" ht="12.75" customHeight="1">
      <c r="A18" s="13">
        <v>5356543543523</v>
      </c>
      <c r="B18" s="13">
        <v>4565465436465</v>
      </c>
      <c r="C18" s="18">
        <v>449</v>
      </c>
      <c r="D18" s="4">
        <v>9081400.77</v>
      </c>
      <c r="E18" s="4">
        <v>9089600.44</v>
      </c>
      <c r="F18" s="4">
        <v>3749.6699999999255</v>
      </c>
      <c r="G18" s="4">
        <v>4450</v>
      </c>
      <c r="H18" s="17" t="s">
        <v>7</v>
      </c>
      <c r="I18" s="78" t="str">
        <f>IF(COUNTIF($A$1:A17,A18)=0,"ок",IF(C18=LOOKUP(,-1/($A$1:A17=A18),$C$1:C17)+1,"ок","не ок"))</f>
        <v>ок</v>
      </c>
      <c r="J18" s="96">
        <f t="shared" si="0"/>
        <v>-8199.669999999925</v>
      </c>
      <c r="K18" s="19"/>
    </row>
    <row r="19" spans="1:11" ht="12.75" customHeight="1">
      <c r="A19" s="13">
        <v>8563543654786</v>
      </c>
      <c r="B19" s="13">
        <v>78687543543</v>
      </c>
      <c r="C19" s="18">
        <v>38</v>
      </c>
      <c r="D19" s="4">
        <v>58236800</v>
      </c>
      <c r="E19" s="4">
        <v>58438050</v>
      </c>
      <c r="F19" s="4">
        <v>43850</v>
      </c>
      <c r="G19" s="4">
        <v>157400</v>
      </c>
      <c r="H19" s="17" t="s">
        <v>7</v>
      </c>
      <c r="I19" s="78" t="str">
        <f>IF(COUNTIF($A$1:A18,A19)=0,"ок",IF(C19=LOOKUP(,-1/($A$1:A18=A19),$C$1:C18)+1,"ок","не ок"))</f>
        <v>ок</v>
      </c>
      <c r="J19" s="96">
        <f t="shared" si="0"/>
        <v>-201250</v>
      </c>
      <c r="K19" s="19"/>
    </row>
    <row r="20" spans="1:11" ht="12.75" customHeight="1">
      <c r="A20" s="13">
        <v>5432543563456</v>
      </c>
      <c r="B20" s="13">
        <v>543656435365643</v>
      </c>
      <c r="C20" s="18">
        <v>472</v>
      </c>
      <c r="D20" s="4">
        <v>7272700</v>
      </c>
      <c r="E20" s="4">
        <v>7296000</v>
      </c>
      <c r="F20" s="4">
        <v>7500</v>
      </c>
      <c r="G20" s="4">
        <v>15800</v>
      </c>
      <c r="H20" s="17" t="s">
        <v>7</v>
      </c>
      <c r="I20" s="78" t="str">
        <f>IF(COUNTIF($A$1:A19,A20)=0,"ок",IF(C20=LOOKUP(,-1/($A$1:A19=A20),$C$1:C19)+1,"ок","не ок"))</f>
        <v>ок</v>
      </c>
      <c r="J20" s="96">
        <f t="shared" si="0"/>
        <v>-23300</v>
      </c>
      <c r="K20" s="19"/>
    </row>
    <row r="21" spans="1:11" ht="12.75" customHeight="1">
      <c r="A21" s="13">
        <v>5465463345635</v>
      </c>
      <c r="B21" s="13">
        <v>563456638746</v>
      </c>
      <c r="C21" s="18">
        <v>415</v>
      </c>
      <c r="D21" s="4">
        <v>28556700</v>
      </c>
      <c r="E21" s="4">
        <v>28752150</v>
      </c>
      <c r="F21" s="4">
        <v>0</v>
      </c>
      <c r="G21" s="4">
        <v>195450</v>
      </c>
      <c r="H21" s="17" t="s">
        <v>7</v>
      </c>
      <c r="I21" s="78" t="str">
        <f>IF(COUNTIF($A$1:A20,A21)=0,"ок",IF(C21=LOOKUP(,-1/($A$1:A20=A21),$C$1:C20)+1,"ок","не ок"))</f>
        <v>ок</v>
      </c>
      <c r="J21" s="96">
        <f t="shared" si="0"/>
        <v>-195450</v>
      </c>
      <c r="K21" s="19"/>
    </row>
    <row r="22" spans="1:11" ht="12.75" customHeight="1">
      <c r="A22" s="79">
        <v>35745353534536</v>
      </c>
      <c r="B22" s="13">
        <v>5436534523352</v>
      </c>
      <c r="C22" s="18">
        <v>415</v>
      </c>
      <c r="D22" s="4">
        <v>2965250</v>
      </c>
      <c r="E22" s="4">
        <v>2971050</v>
      </c>
      <c r="F22" s="4">
        <v>0</v>
      </c>
      <c r="G22" s="4">
        <v>5800</v>
      </c>
      <c r="H22" s="17" t="s">
        <v>7</v>
      </c>
      <c r="I22" s="78" t="str">
        <f>IF(COUNTIF($A$1:A21,A22)=0,"ок",IF(C22=LOOKUP(,-1/($A$1:A21=A22),$C$1:C21)+1,"ок","не ок"))</f>
        <v>ок</v>
      </c>
      <c r="J22" s="96">
        <f t="shared" si="0"/>
        <v>-5800</v>
      </c>
      <c r="K22" s="19"/>
    </row>
    <row r="23" spans="1:11" ht="12.75" customHeight="1">
      <c r="A23" s="13">
        <v>54635435635643</v>
      </c>
      <c r="B23" s="13">
        <v>546563543554</v>
      </c>
      <c r="C23" s="13">
        <v>449</v>
      </c>
      <c r="D23" s="14">
        <v>53240500</v>
      </c>
      <c r="E23" s="14">
        <v>53333950</v>
      </c>
      <c r="F23" s="14">
        <v>20600</v>
      </c>
      <c r="G23" s="16">
        <v>72850</v>
      </c>
      <c r="H23" s="13" t="s">
        <v>8</v>
      </c>
      <c r="I23" s="78" t="str">
        <f>IF(COUNTIF($A$1:A22,A23)=0,"ок",IF(C23=LOOKUP(,-1/($A$1:A22=A23),$C$1:C22)+1,"ок","не ок"))</f>
        <v>ок</v>
      </c>
      <c r="J23" s="96">
        <f t="shared" si="0"/>
        <v>-93450</v>
      </c>
      <c r="K23" s="19"/>
    </row>
    <row r="24" spans="1:11" ht="12.75" customHeight="1">
      <c r="A24" s="13">
        <v>5356543543523</v>
      </c>
      <c r="B24" s="13">
        <v>4565465436465</v>
      </c>
      <c r="C24" s="13">
        <v>450</v>
      </c>
      <c r="D24" s="27">
        <v>9089600.77</v>
      </c>
      <c r="E24" s="14">
        <v>9096100.44</v>
      </c>
      <c r="F24" s="14">
        <v>4350</v>
      </c>
      <c r="G24" s="16">
        <v>2150</v>
      </c>
      <c r="H24" s="13" t="s">
        <v>8</v>
      </c>
      <c r="I24" s="78" t="str">
        <f>IF(COUNTIF($A$1:A23,A24)=0,"ок",IF(C24=LOOKUP(,-1/($A$1:A23=A24),$C$1:C23)+1,"ок","не ок"))</f>
        <v>ок</v>
      </c>
      <c r="J24" s="96">
        <f t="shared" si="0"/>
        <v>-6499.6699999999255</v>
      </c>
      <c r="K24" s="19"/>
    </row>
    <row r="25" spans="1:11" ht="12.75">
      <c r="A25" s="13">
        <v>8563543654786</v>
      </c>
      <c r="B25" s="13">
        <v>78687543543</v>
      </c>
      <c r="C25" s="13">
        <v>39</v>
      </c>
      <c r="D25" s="14">
        <v>58438050</v>
      </c>
      <c r="E25" s="14">
        <v>58605850</v>
      </c>
      <c r="F25" s="14">
        <v>32750</v>
      </c>
      <c r="G25" s="16">
        <v>135050</v>
      </c>
      <c r="H25" s="13" t="s">
        <v>8</v>
      </c>
      <c r="I25" s="78" t="str">
        <f>IF(COUNTIF($A$1:A24,A25)=0,"ок",IF(C25=LOOKUP(,-1/($A$1:A24=A25),$C$1:C24)+1,"ок","не ок"))</f>
        <v>ок</v>
      </c>
      <c r="J25" s="96">
        <f t="shared" si="0"/>
        <v>-167800</v>
      </c>
      <c r="K25" s="19"/>
    </row>
    <row r="26" spans="1:11" ht="12.75" customHeight="1">
      <c r="A26" s="13">
        <v>5432543563456</v>
      </c>
      <c r="B26" s="13">
        <v>543656435365643</v>
      </c>
      <c r="C26" s="13">
        <v>473</v>
      </c>
      <c r="D26" s="14">
        <v>7296000</v>
      </c>
      <c r="E26" s="14">
        <v>7301650</v>
      </c>
      <c r="F26" s="14">
        <v>1400</v>
      </c>
      <c r="G26" s="16">
        <v>4250</v>
      </c>
      <c r="H26" s="13" t="s">
        <v>8</v>
      </c>
      <c r="I26" s="78" t="str">
        <f>IF(COUNTIF($A$1:A25,A26)=0,"ок",IF(C26=LOOKUP(,-1/($A$1:A25=A26),$C$1:C25)+1,"ок","не ок"))</f>
        <v>ок</v>
      </c>
      <c r="J26" s="96">
        <f t="shared" si="0"/>
        <v>-5650</v>
      </c>
      <c r="K26" s="19"/>
    </row>
    <row r="27" spans="1:11" ht="12.75" customHeight="1">
      <c r="A27" s="13">
        <v>5465463345635</v>
      </c>
      <c r="B27" s="13">
        <v>563456638746</v>
      </c>
      <c r="C27" s="13">
        <v>426</v>
      </c>
      <c r="D27" s="14">
        <v>28752150</v>
      </c>
      <c r="E27" s="14">
        <v>28890400</v>
      </c>
      <c r="F27" s="14">
        <v>0</v>
      </c>
      <c r="G27" s="16">
        <v>138250</v>
      </c>
      <c r="H27" s="13" t="s">
        <v>8</v>
      </c>
      <c r="I27" s="78" t="str">
        <f>IF(COUNTIF($A$1:A26,A27)=0,"ок",IF(C27=LOOKUP(,-1/($A$1:A26=A27),$C$1:C26)+1,"ок","не ок"))</f>
        <v>не ок</v>
      </c>
      <c r="J27" s="96">
        <f t="shared" si="0"/>
        <v>-138250</v>
      </c>
      <c r="K27" s="19"/>
    </row>
    <row r="28" spans="1:11" ht="12.75">
      <c r="A28" s="79">
        <v>35745353534536</v>
      </c>
      <c r="B28" s="13">
        <v>5436534523352</v>
      </c>
      <c r="C28" s="13">
        <v>416</v>
      </c>
      <c r="D28" s="14">
        <v>2971050</v>
      </c>
      <c r="E28" s="14">
        <v>2972750</v>
      </c>
      <c r="F28" s="14">
        <v>0</v>
      </c>
      <c r="G28" s="16">
        <v>1700</v>
      </c>
      <c r="H28" s="13" t="s">
        <v>8</v>
      </c>
      <c r="I28" s="78" t="str">
        <f>IF(COUNTIF($A$1:A27,A28)=0,"ок",IF(C28=LOOKUP(,-1/($A$1:A27=A28),$C$1:C27)+1,"ок","не ок"))</f>
        <v>ок</v>
      </c>
      <c r="J28" s="96">
        <f t="shared" si="0"/>
        <v>-1700</v>
      </c>
      <c r="K28" s="19"/>
    </row>
    <row r="29" spans="1:11" ht="12.75" customHeight="1">
      <c r="A29" s="13">
        <v>546353156356</v>
      </c>
      <c r="B29" s="13">
        <v>54323154354</v>
      </c>
      <c r="C29" s="13">
        <v>378</v>
      </c>
      <c r="D29" s="14">
        <v>14340600</v>
      </c>
      <c r="E29" s="14">
        <v>14340600</v>
      </c>
      <c r="F29" s="14">
        <v>0</v>
      </c>
      <c r="G29" s="16">
        <v>0</v>
      </c>
      <c r="H29" s="13" t="s">
        <v>9</v>
      </c>
      <c r="I29" s="78" t="str">
        <f>IF(COUNTIF($A$1:A28,A29)=0,"ок",IF(C29=LOOKUP(,-1/($A$1:A28=A29),$C$1:C28)+1,"ок","не ок"))</f>
        <v>ок</v>
      </c>
      <c r="J29" s="96">
        <f t="shared" si="0"/>
        <v>0</v>
      </c>
      <c r="K29" s="19"/>
    </row>
    <row r="30" spans="1:11" ht="12.75" customHeight="1">
      <c r="A30" s="13">
        <v>54635435635643</v>
      </c>
      <c r="B30" s="13">
        <v>546563543554</v>
      </c>
      <c r="C30" s="13">
        <v>450</v>
      </c>
      <c r="D30" s="14">
        <v>53333950</v>
      </c>
      <c r="E30" s="14">
        <v>53353200</v>
      </c>
      <c r="F30" s="14">
        <v>3400</v>
      </c>
      <c r="G30" s="16">
        <v>15850</v>
      </c>
      <c r="H30" s="13" t="s">
        <v>9</v>
      </c>
      <c r="I30" s="78" t="str">
        <f>IF(COUNTIF($A$1:A29,A30)=0,"ок",IF(C30=LOOKUP(,-1/($A$1:A29=A30),$C$1:C29)+1,"ок","не ок"))</f>
        <v>ок</v>
      </c>
      <c r="J30" s="96">
        <f t="shared" si="0"/>
        <v>-19250</v>
      </c>
      <c r="K30" s="19"/>
    </row>
    <row r="31" spans="1:11" ht="12.75" customHeight="1">
      <c r="A31" s="13">
        <v>5356543543523</v>
      </c>
      <c r="B31" s="13">
        <v>4565465436465</v>
      </c>
      <c r="C31" s="13">
        <v>451</v>
      </c>
      <c r="D31" s="14">
        <v>9096100.44</v>
      </c>
      <c r="E31" s="14">
        <v>9100200.44</v>
      </c>
      <c r="F31" s="14">
        <v>4100</v>
      </c>
      <c r="G31" s="16">
        <v>0</v>
      </c>
      <c r="H31" s="13" t="s">
        <v>9</v>
      </c>
      <c r="I31" s="78" t="str">
        <f>IF(COUNTIF($A$1:A30,A31)=0,"ок",IF(C31=LOOKUP(,-1/($A$1:A30=A31),$C$1:C30)+1,"ок","не ок"))</f>
        <v>ок</v>
      </c>
      <c r="J31" s="96">
        <f t="shared" si="0"/>
        <v>-4100</v>
      </c>
      <c r="K31" s="19"/>
    </row>
    <row r="32" spans="1:11" ht="12.75" customHeight="1">
      <c r="A32" s="13">
        <v>8563543654786</v>
      </c>
      <c r="B32" s="13">
        <v>78687543543</v>
      </c>
      <c r="C32" s="13">
        <v>40</v>
      </c>
      <c r="D32" s="14">
        <v>58605850</v>
      </c>
      <c r="E32" s="14">
        <v>58650450</v>
      </c>
      <c r="F32" s="14">
        <v>9500</v>
      </c>
      <c r="G32" s="16">
        <v>35100</v>
      </c>
      <c r="H32" s="13" t="s">
        <v>9</v>
      </c>
      <c r="I32" s="78" t="str">
        <f>IF(COUNTIF($A$1:A31,A32)=0,"ок",IF(C32=LOOKUP(,-1/($A$1:A31=A32),$C$1:C31)+1,"ок","не ок"))</f>
        <v>ок</v>
      </c>
      <c r="J32" s="96">
        <f t="shared" si="0"/>
        <v>-44600</v>
      </c>
      <c r="K32" s="19"/>
    </row>
    <row r="33" spans="1:11" ht="12.75" customHeight="1">
      <c r="A33" s="13">
        <v>5432543563456</v>
      </c>
      <c r="B33" s="13">
        <v>543656435365643</v>
      </c>
      <c r="C33" s="8">
        <v>474</v>
      </c>
      <c r="D33" s="5">
        <v>7301650</v>
      </c>
      <c r="E33" s="5">
        <v>7303800</v>
      </c>
      <c r="F33" s="5">
        <v>2100</v>
      </c>
      <c r="G33" s="5">
        <v>50</v>
      </c>
      <c r="H33" s="5" t="s">
        <v>9</v>
      </c>
      <c r="I33" s="78" t="str">
        <f>IF(COUNTIF($A$1:A32,A33)=0,"ок",IF(C33=LOOKUP(,-1/($A$1:A32=A33),$C$1:C32)+1,"ок","не ок"))</f>
        <v>ок</v>
      </c>
      <c r="J33" s="96">
        <f t="shared" si="0"/>
        <v>-2150</v>
      </c>
      <c r="K33" s="19"/>
    </row>
    <row r="34" spans="1:11" ht="12.75" customHeight="1">
      <c r="A34" s="13">
        <v>5465463345635</v>
      </c>
      <c r="B34" s="13">
        <v>563456638746</v>
      </c>
      <c r="C34" s="8">
        <v>417</v>
      </c>
      <c r="D34" s="5">
        <v>28890400</v>
      </c>
      <c r="E34" s="5">
        <v>28924500</v>
      </c>
      <c r="F34" s="5">
        <v>0</v>
      </c>
      <c r="G34" s="5">
        <v>34100</v>
      </c>
      <c r="H34" s="5" t="s">
        <v>9</v>
      </c>
      <c r="I34" s="78" t="str">
        <f>IF(COUNTIF($A$1:A33,A34)=0,"ок",IF(C34=LOOKUP(,-1/($A$1:A33=A34),$C$1:C33)+1,"ок","не ок"))</f>
        <v>не ок</v>
      </c>
      <c r="J34" s="96">
        <f t="shared" si="0"/>
        <v>-34100</v>
      </c>
      <c r="K34" s="19"/>
    </row>
    <row r="35" spans="1:11" ht="12.75" customHeight="1">
      <c r="A35" s="79">
        <v>35745353534536</v>
      </c>
      <c r="B35" s="13">
        <v>5436534523352</v>
      </c>
      <c r="C35" s="8">
        <v>417</v>
      </c>
      <c r="D35" s="5">
        <v>2972750</v>
      </c>
      <c r="E35" s="5">
        <v>2973250</v>
      </c>
      <c r="F35" s="5">
        <v>0</v>
      </c>
      <c r="G35" s="5">
        <v>500</v>
      </c>
      <c r="H35" s="5" t="s">
        <v>9</v>
      </c>
      <c r="I35" s="78" t="str">
        <f>IF(COUNTIF($A$1:A34,A35)=0,"ок",IF(C35=LOOKUP(,-1/($A$1:A34=A35),$C$1:C34)+1,"ок","не ок"))</f>
        <v>ок</v>
      </c>
      <c r="J35" s="96">
        <f t="shared" si="0"/>
        <v>-500</v>
      </c>
      <c r="K35" s="19"/>
    </row>
    <row r="46" ht="15">
      <c r="K46" s="29"/>
    </row>
  </sheetData>
  <sheetProtection/>
  <autoFilter ref="A1:U35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0" zoomScaleNormal="70" zoomScalePageLayoutView="0" workbookViewId="0" topLeftCell="B1">
      <selection activeCell="U6" sqref="U6"/>
    </sheetView>
  </sheetViews>
  <sheetFormatPr defaultColWidth="9.140625" defaultRowHeight="12.75"/>
  <cols>
    <col min="1" max="8" width="17.140625" style="0" customWidth="1"/>
    <col min="9" max="9" width="21.8515625" style="21" customWidth="1"/>
    <col min="10" max="11" width="19.8515625" style="0" customWidth="1"/>
    <col min="12" max="17" width="14.57421875" style="0" customWidth="1"/>
    <col min="18" max="18" width="9.140625" style="28" customWidth="1"/>
    <col min="19" max="19" width="12.57421875" style="0" customWidth="1"/>
    <col min="20" max="20" width="23.57421875" style="28" customWidth="1"/>
    <col min="21" max="21" width="39.140625" style="0" customWidth="1"/>
  </cols>
  <sheetData>
    <row r="1" spans="1:21" ht="89.25">
      <c r="A1" s="23" t="s">
        <v>92</v>
      </c>
      <c r="B1" s="1" t="s">
        <v>93</v>
      </c>
      <c r="C1" s="24" t="s">
        <v>94</v>
      </c>
      <c r="D1" s="89" t="s">
        <v>89</v>
      </c>
      <c r="E1" s="25" t="s">
        <v>90</v>
      </c>
      <c r="F1" s="1" t="s">
        <v>2</v>
      </c>
      <c r="G1" s="1" t="s">
        <v>3</v>
      </c>
      <c r="H1" s="6" t="s">
        <v>4</v>
      </c>
      <c r="J1" s="23" t="s">
        <v>92</v>
      </c>
      <c r="K1" s="1" t="s">
        <v>93</v>
      </c>
      <c r="L1" s="24" t="s">
        <v>94</v>
      </c>
      <c r="M1" s="89" t="s">
        <v>89</v>
      </c>
      <c r="N1" s="25" t="s">
        <v>90</v>
      </c>
      <c r="O1" s="1" t="s">
        <v>2</v>
      </c>
      <c r="P1" s="1" t="s">
        <v>3</v>
      </c>
      <c r="Q1" s="6" t="s">
        <v>4</v>
      </c>
      <c r="T1" s="111" t="s">
        <v>95</v>
      </c>
      <c r="U1" t="s">
        <v>98</v>
      </c>
    </row>
    <row r="2" spans="1:17" ht="12.75">
      <c r="A2" s="23" t="s">
        <v>47</v>
      </c>
      <c r="B2" s="1" t="s">
        <v>48</v>
      </c>
      <c r="C2" s="24" t="s">
        <v>49</v>
      </c>
      <c r="D2" s="26" t="s">
        <v>50</v>
      </c>
      <c r="E2" s="25" t="s">
        <v>51</v>
      </c>
      <c r="F2" s="1" t="s">
        <v>52</v>
      </c>
      <c r="G2" s="1" t="s">
        <v>53</v>
      </c>
      <c r="H2" s="6" t="s">
        <v>54</v>
      </c>
      <c r="J2" s="23" t="s">
        <v>47</v>
      </c>
      <c r="K2" s="1" t="s">
        <v>48</v>
      </c>
      <c r="L2" s="24" t="s">
        <v>49</v>
      </c>
      <c r="M2" s="26" t="s">
        <v>50</v>
      </c>
      <c r="N2" s="25" t="s">
        <v>51</v>
      </c>
      <c r="O2" s="1" t="s">
        <v>52</v>
      </c>
      <c r="P2" s="1" t="s">
        <v>53</v>
      </c>
      <c r="Q2" s="6" t="s">
        <v>54</v>
      </c>
    </row>
    <row r="3" spans="1:20" ht="12.75">
      <c r="A3" s="13">
        <v>54635435635643</v>
      </c>
      <c r="B3" s="13">
        <v>546563543554</v>
      </c>
      <c r="C3" s="13">
        <v>446</v>
      </c>
      <c r="D3" s="14">
        <v>53024200</v>
      </c>
      <c r="E3" s="14">
        <v>53050200</v>
      </c>
      <c r="F3" s="14">
        <v>11600</v>
      </c>
      <c r="G3" s="15">
        <v>14400</v>
      </c>
      <c r="H3" s="13" t="s">
        <v>5</v>
      </c>
      <c r="I3" s="112">
        <v>1</v>
      </c>
      <c r="J3" s="85">
        <v>546353156356</v>
      </c>
      <c r="K3" s="85">
        <v>54323154354</v>
      </c>
      <c r="L3" s="85">
        <v>376</v>
      </c>
      <c r="M3" s="86">
        <v>14313900</v>
      </c>
      <c r="N3" s="86">
        <v>14314300</v>
      </c>
      <c r="O3" s="86">
        <v>100</v>
      </c>
      <c r="P3" s="87">
        <v>300</v>
      </c>
      <c r="Q3" s="88" t="s">
        <v>7</v>
      </c>
      <c r="R3" s="107" t="str">
        <f>IF(COUNTIF($J$2:J2,J3)=0,"ок",IF(L3=LOOKUP(,-1/($J$2:J2=J3),$L$2:L2)+1,"ок","не ок"))</f>
        <v>ок</v>
      </c>
      <c r="T3" s="109">
        <f>N3-O3-P3-M3</f>
        <v>0</v>
      </c>
    </row>
    <row r="4" spans="1:20" ht="12.75">
      <c r="A4" s="13">
        <v>5356543543523</v>
      </c>
      <c r="B4" s="13">
        <v>4565465436465</v>
      </c>
      <c r="C4" s="13">
        <v>447</v>
      </c>
      <c r="D4" s="14">
        <v>9068100.77</v>
      </c>
      <c r="E4" s="14">
        <v>9074600.77</v>
      </c>
      <c r="F4" s="14">
        <v>3800</v>
      </c>
      <c r="G4" s="15">
        <v>2700</v>
      </c>
      <c r="H4" s="13" t="s">
        <v>5</v>
      </c>
      <c r="I4" s="112">
        <v>1</v>
      </c>
      <c r="J4" s="13">
        <v>546353156356</v>
      </c>
      <c r="K4" s="13">
        <v>54323154354</v>
      </c>
      <c r="L4" s="18">
        <v>377</v>
      </c>
      <c r="M4" s="4">
        <v>14314300</v>
      </c>
      <c r="N4" s="4">
        <v>14340600</v>
      </c>
      <c r="O4" s="4">
        <v>8300</v>
      </c>
      <c r="P4" s="4">
        <v>18000</v>
      </c>
      <c r="Q4" s="17" t="s">
        <v>7</v>
      </c>
      <c r="R4" s="107" t="str">
        <f>IF(COUNTIF($J$2:J3,J4)=0,"ок",IF(L4=LOOKUP(,-1/($J$2:J3=J4),$L$2:L3)+1,"ок","не ок"))</f>
        <v>ок</v>
      </c>
      <c r="S4" t="str">
        <f>IF(M4=N3,"верно",IF(M4="","верно","не верно"))</f>
        <v>верно</v>
      </c>
      <c r="T4" s="109">
        <f aca="true" t="shared" si="0" ref="T4:T41">N4-O4-P4-M4</f>
        <v>0</v>
      </c>
    </row>
    <row r="5" spans="1:21" ht="12.75">
      <c r="A5" s="13">
        <v>8563543654786</v>
      </c>
      <c r="B5" s="13">
        <v>78687543543</v>
      </c>
      <c r="C5" s="13">
        <v>36</v>
      </c>
      <c r="D5" s="14">
        <v>58108650</v>
      </c>
      <c r="E5" s="14">
        <v>58168250</v>
      </c>
      <c r="F5" s="14">
        <v>17500</v>
      </c>
      <c r="G5" s="15">
        <v>42100</v>
      </c>
      <c r="H5" s="13" t="s">
        <v>5</v>
      </c>
      <c r="I5" s="112">
        <v>1</v>
      </c>
      <c r="J5" s="13">
        <v>546353156356</v>
      </c>
      <c r="K5" s="13">
        <v>54323154354</v>
      </c>
      <c r="L5" s="13">
        <v>378</v>
      </c>
      <c r="M5" s="14">
        <v>14340600</v>
      </c>
      <c r="N5" s="14">
        <v>14340600</v>
      </c>
      <c r="O5" s="14">
        <v>0</v>
      </c>
      <c r="P5" s="16">
        <v>0</v>
      </c>
      <c r="Q5" s="13" t="s">
        <v>9</v>
      </c>
      <c r="R5" s="107" t="str">
        <f>IF(COUNTIF($J$2:J4,J5)=0,"ок",IF(L5=LOOKUP(,-1/($J$2:J4=J5),$L$2:L4)+1,"ок","не ок"))</f>
        <v>ок</v>
      </c>
      <c r="S5" t="str">
        <f>IF(M5=N4,"верно",IF(M5="","верно","не верно"))</f>
        <v>верно</v>
      </c>
      <c r="T5" s="109">
        <f t="shared" si="0"/>
        <v>0</v>
      </c>
      <c r="U5" t="s">
        <v>99</v>
      </c>
    </row>
    <row r="6" spans="1:20" ht="12.75">
      <c r="A6" s="13">
        <v>5432543563456</v>
      </c>
      <c r="B6" s="13">
        <v>543656435365643</v>
      </c>
      <c r="C6" s="13">
        <v>470</v>
      </c>
      <c r="D6" s="14">
        <v>7261150</v>
      </c>
      <c r="E6" s="14">
        <v>7266850</v>
      </c>
      <c r="F6" s="14">
        <v>4600</v>
      </c>
      <c r="G6" s="15">
        <v>1100</v>
      </c>
      <c r="H6" s="13" t="s">
        <v>5</v>
      </c>
      <c r="J6" s="97"/>
      <c r="K6" s="97"/>
      <c r="L6" s="97"/>
      <c r="M6" s="108"/>
      <c r="N6" s="108"/>
      <c r="O6" s="97"/>
      <c r="P6" s="97"/>
      <c r="Q6" s="97"/>
      <c r="R6" s="107" t="str">
        <f>IF(COUNTIF($J$2:J5,J6)=0,"ок",IF(L6=LOOKUP(,-1/($J$2:J5=J6),$L$2:L5)+1,"ок","не ок"))</f>
        <v>ок</v>
      </c>
      <c r="T6" s="109">
        <f t="shared" si="0"/>
        <v>0</v>
      </c>
    </row>
    <row r="7" spans="1:20" ht="12.75">
      <c r="A7" s="13">
        <v>5465463345635</v>
      </c>
      <c r="B7" s="13">
        <v>563456638746</v>
      </c>
      <c r="C7" s="22">
        <v>413</v>
      </c>
      <c r="D7" s="14">
        <v>28465200</v>
      </c>
      <c r="E7" s="14">
        <v>28508000</v>
      </c>
      <c r="F7" s="14">
        <v>0</v>
      </c>
      <c r="G7" s="15">
        <v>42800</v>
      </c>
      <c r="H7" s="13" t="s">
        <v>5</v>
      </c>
      <c r="I7" s="21">
        <v>2</v>
      </c>
      <c r="J7" s="13">
        <v>5356543543523</v>
      </c>
      <c r="K7" s="13">
        <v>4565465436465</v>
      </c>
      <c r="L7" s="13">
        <v>447</v>
      </c>
      <c r="M7" s="14">
        <v>9068100.77</v>
      </c>
      <c r="N7" s="14">
        <v>9074600.77</v>
      </c>
      <c r="O7" s="14">
        <v>3800</v>
      </c>
      <c r="P7" s="15">
        <v>2700</v>
      </c>
      <c r="Q7" s="13" t="s">
        <v>5</v>
      </c>
      <c r="R7" s="107" t="str">
        <f>IF(COUNTIF($J$2:J6,J7)=0,"ок",IF(L7=LOOKUP(,-1/($J$2:J6=J7),$L$2:L6)+1,"ок","не ок"))</f>
        <v>ок</v>
      </c>
      <c r="T7" s="109">
        <f t="shared" si="0"/>
        <v>0</v>
      </c>
    </row>
    <row r="8" spans="1:20" ht="12.75">
      <c r="A8" s="79">
        <v>35745353534536</v>
      </c>
      <c r="B8" s="13">
        <v>5436534523352</v>
      </c>
      <c r="C8" s="13">
        <v>413</v>
      </c>
      <c r="D8" s="14">
        <v>2961650</v>
      </c>
      <c r="E8" s="14">
        <v>2964850</v>
      </c>
      <c r="F8" s="14">
        <v>0</v>
      </c>
      <c r="G8" s="15">
        <v>3200</v>
      </c>
      <c r="H8" s="13" t="s">
        <v>5</v>
      </c>
      <c r="I8" s="21">
        <v>2</v>
      </c>
      <c r="J8" s="13">
        <v>5356543543523</v>
      </c>
      <c r="K8" s="13">
        <v>4565465436465</v>
      </c>
      <c r="L8" s="13">
        <v>448</v>
      </c>
      <c r="M8" s="14">
        <v>9074600</v>
      </c>
      <c r="N8" s="14">
        <v>9081400.77</v>
      </c>
      <c r="O8" s="14">
        <v>3250</v>
      </c>
      <c r="P8" s="15">
        <v>3550</v>
      </c>
      <c r="Q8" s="13" t="s">
        <v>6</v>
      </c>
      <c r="R8" s="107" t="str">
        <f>IF(COUNTIF($J$2:J7,J8)=0,"ок",IF(L8=LOOKUP(,-1/($J$2:J7=J8),$L$2:L7)+1,"ок","не ок"))</f>
        <v>ок</v>
      </c>
      <c r="S8" t="str">
        <f>IF(M8=N7,"верно",IF(M8="","верно","не верно"))</f>
        <v>не верно</v>
      </c>
      <c r="T8" s="110">
        <f t="shared" si="0"/>
        <v>0.7699999995529652</v>
      </c>
    </row>
    <row r="9" spans="1:20" ht="12.75">
      <c r="A9" s="13">
        <v>54635435635643</v>
      </c>
      <c r="B9" s="13">
        <v>546563543554</v>
      </c>
      <c r="C9" s="13">
        <v>447</v>
      </c>
      <c r="D9" s="14">
        <v>53050200</v>
      </c>
      <c r="E9" s="14">
        <v>53082350</v>
      </c>
      <c r="F9" s="14">
        <v>12050</v>
      </c>
      <c r="G9" s="15">
        <v>20100</v>
      </c>
      <c r="H9" s="13" t="s">
        <v>6</v>
      </c>
      <c r="I9" s="21">
        <v>2</v>
      </c>
      <c r="J9" s="13">
        <v>5356543543523</v>
      </c>
      <c r="K9" s="13">
        <v>4565465436465</v>
      </c>
      <c r="L9" s="18">
        <v>449</v>
      </c>
      <c r="M9" s="4">
        <v>9081400.77</v>
      </c>
      <c r="N9" s="4">
        <v>9089600.44</v>
      </c>
      <c r="O9" s="4">
        <v>3749.6699999999255</v>
      </c>
      <c r="P9" s="4">
        <v>4450</v>
      </c>
      <c r="Q9" s="17" t="s">
        <v>7</v>
      </c>
      <c r="R9" s="107" t="str">
        <f>IF(COUNTIF($J$2:J8,J9)=0,"ок",IF(L9=LOOKUP(,-1/($J$2:J8=J9),$L$2:L8)+1,"ок","не ок"))</f>
        <v>ок</v>
      </c>
      <c r="S9" t="str">
        <f>IF(M9=N8,"верно",IF(M9="","верно","не верно"))</f>
        <v>верно</v>
      </c>
      <c r="T9" s="109">
        <f t="shared" si="0"/>
        <v>0</v>
      </c>
    </row>
    <row r="10" spans="1:20" ht="12.75">
      <c r="A10" s="13">
        <v>5356543543523</v>
      </c>
      <c r="B10" s="13">
        <v>4565465436465</v>
      </c>
      <c r="C10" s="13">
        <v>448</v>
      </c>
      <c r="D10" s="27">
        <v>9074600</v>
      </c>
      <c r="E10" s="14">
        <v>9081400.77</v>
      </c>
      <c r="F10" s="14">
        <v>3250</v>
      </c>
      <c r="G10" s="15">
        <v>3550</v>
      </c>
      <c r="H10" s="13" t="s">
        <v>6</v>
      </c>
      <c r="I10" s="21">
        <v>2</v>
      </c>
      <c r="J10" s="13">
        <v>5356543543523</v>
      </c>
      <c r="K10" s="13">
        <v>4565465436465</v>
      </c>
      <c r="L10" s="13">
        <v>450</v>
      </c>
      <c r="M10" s="14">
        <v>9089600.77</v>
      </c>
      <c r="N10" s="14">
        <v>9096100.44</v>
      </c>
      <c r="O10" s="14">
        <v>4350</v>
      </c>
      <c r="P10" s="16">
        <v>2150</v>
      </c>
      <c r="Q10" s="13" t="s">
        <v>8</v>
      </c>
      <c r="R10" s="107" t="str">
        <f>IF(COUNTIF($J$2:J9,J10)=0,"ок",IF(L10=LOOKUP(,-1/($J$2:J9=J10),$L$2:L9)+1,"ок","не ок"))</f>
        <v>ок</v>
      </c>
      <c r="S10" t="str">
        <f>IF(M10=N9,"верно",IF(M10="","верно","не верно"))</f>
        <v>не верно</v>
      </c>
      <c r="T10" s="110">
        <f t="shared" si="0"/>
        <v>-0.3300000000745058</v>
      </c>
    </row>
    <row r="11" spans="1:20" ht="12.75">
      <c r="A11" s="13">
        <v>8563543654786</v>
      </c>
      <c r="B11" s="13">
        <v>78687543543</v>
      </c>
      <c r="C11" s="13">
        <v>37</v>
      </c>
      <c r="D11" s="14">
        <v>58168250</v>
      </c>
      <c r="E11" s="14">
        <v>58236800</v>
      </c>
      <c r="F11" s="14">
        <v>24650</v>
      </c>
      <c r="G11" s="15">
        <v>43900</v>
      </c>
      <c r="H11" s="13" t="s">
        <v>6</v>
      </c>
      <c r="I11" s="21">
        <v>2</v>
      </c>
      <c r="J11" s="13">
        <v>5356543543523</v>
      </c>
      <c r="K11" s="13">
        <v>4565465436465</v>
      </c>
      <c r="L11" s="13">
        <v>451</v>
      </c>
      <c r="M11" s="14">
        <v>9096100.44</v>
      </c>
      <c r="N11" s="14">
        <v>9100200.44</v>
      </c>
      <c r="O11" s="14">
        <v>4100</v>
      </c>
      <c r="P11" s="16">
        <v>0</v>
      </c>
      <c r="Q11" s="13" t="s">
        <v>9</v>
      </c>
      <c r="R11" s="107" t="str">
        <f>IF(COUNTIF($J$2:J10,J11)=0,"ок",IF(L11=LOOKUP(,-1/($J$2:J10=J11),$L$2:L10)+1,"ок","не ок"))</f>
        <v>ок</v>
      </c>
      <c r="S11" t="str">
        <f>IF(M11=N10,"верно",IF(M11="","верно","не верно"))</f>
        <v>верно</v>
      </c>
      <c r="T11" s="109">
        <f t="shared" si="0"/>
        <v>0</v>
      </c>
    </row>
    <row r="12" spans="1:20" ht="12.75">
      <c r="A12" s="13">
        <v>5432543563456</v>
      </c>
      <c r="B12" s="13">
        <v>543656435365643</v>
      </c>
      <c r="C12" s="13">
        <v>471</v>
      </c>
      <c r="D12" s="14">
        <v>7266850</v>
      </c>
      <c r="E12" s="14">
        <v>7272700</v>
      </c>
      <c r="F12" s="14">
        <v>2700</v>
      </c>
      <c r="G12" s="15">
        <v>3150</v>
      </c>
      <c r="H12" s="13" t="s">
        <v>6</v>
      </c>
      <c r="J12" s="97"/>
      <c r="K12" s="97"/>
      <c r="L12" s="97"/>
      <c r="M12" s="108"/>
      <c r="N12" s="108"/>
      <c r="O12" s="97"/>
      <c r="P12" s="97"/>
      <c r="Q12" s="97"/>
      <c r="R12" s="107" t="str">
        <f>IF(COUNTIF($J$2:J11,J12)=0,"ок",IF(L12=LOOKUP(,-1/($J$2:J11=J12),$L$2:L11)+1,"ок","не ок"))</f>
        <v>ок</v>
      </c>
      <c r="T12" s="109">
        <f t="shared" si="0"/>
        <v>0</v>
      </c>
    </row>
    <row r="13" spans="1:20" ht="13.5" thickBot="1">
      <c r="A13" s="81">
        <v>5465463345635</v>
      </c>
      <c r="B13" s="81">
        <v>563456638746</v>
      </c>
      <c r="C13" s="82">
        <v>414</v>
      </c>
      <c r="D13" s="83">
        <v>2964850</v>
      </c>
      <c r="E13" s="83">
        <v>2965250</v>
      </c>
      <c r="F13" s="83">
        <v>0</v>
      </c>
      <c r="G13" s="84">
        <v>400</v>
      </c>
      <c r="H13" s="82" t="s">
        <v>6</v>
      </c>
      <c r="I13" s="21">
        <v>3</v>
      </c>
      <c r="J13" s="13">
        <v>5432543563456</v>
      </c>
      <c r="K13" s="13">
        <v>543656435365643</v>
      </c>
      <c r="L13" s="13">
        <v>470</v>
      </c>
      <c r="M13" s="14">
        <v>7261150</v>
      </c>
      <c r="N13" s="14">
        <v>7266850</v>
      </c>
      <c r="O13" s="14">
        <v>4600</v>
      </c>
      <c r="P13" s="15">
        <v>1100</v>
      </c>
      <c r="Q13" s="13" t="s">
        <v>5</v>
      </c>
      <c r="R13" s="107" t="str">
        <f>IF(COUNTIF($J$2:J12,J13)=0,"ок",IF(L13=LOOKUP(,-1/($J$2:J12=J13),$L$2:L12)+1,"ок","не ок"))</f>
        <v>ок</v>
      </c>
      <c r="T13" s="109">
        <f t="shared" si="0"/>
        <v>0</v>
      </c>
    </row>
    <row r="14" spans="1:20" ht="13.5" thickBot="1">
      <c r="A14" s="90">
        <v>35745353534536</v>
      </c>
      <c r="B14" s="91">
        <v>5436534523352</v>
      </c>
      <c r="C14" s="91">
        <v>414</v>
      </c>
      <c r="D14" s="92">
        <v>28508000</v>
      </c>
      <c r="E14" s="92">
        <v>28556700</v>
      </c>
      <c r="F14" s="92">
        <v>0</v>
      </c>
      <c r="G14" s="93">
        <v>48700</v>
      </c>
      <c r="H14" s="94" t="s">
        <v>6</v>
      </c>
      <c r="I14" s="21">
        <v>3</v>
      </c>
      <c r="J14" s="13">
        <v>5432543563456</v>
      </c>
      <c r="K14" s="13">
        <v>543656435365643</v>
      </c>
      <c r="L14" s="13">
        <v>471</v>
      </c>
      <c r="M14" s="14">
        <v>7266850</v>
      </c>
      <c r="N14" s="14">
        <v>7272700</v>
      </c>
      <c r="O14" s="14">
        <v>2700</v>
      </c>
      <c r="P14" s="15">
        <v>3150</v>
      </c>
      <c r="Q14" s="13" t="s">
        <v>6</v>
      </c>
      <c r="R14" s="107" t="str">
        <f>IF(COUNTIF($J$2:J13,J14)=0,"ок",IF(L14=LOOKUP(,-1/($J$2:J13=J14),$L$2:L13)+1,"ок","не ок"))</f>
        <v>ок</v>
      </c>
      <c r="S14" t="str">
        <f>IF(M14=N13,"верно",IF(M14="","верно","не верно"))</f>
        <v>верно</v>
      </c>
      <c r="T14" s="109">
        <f t="shared" si="0"/>
        <v>0</v>
      </c>
    </row>
    <row r="15" spans="1:20" ht="12.75">
      <c r="A15" s="85">
        <v>546353156356</v>
      </c>
      <c r="B15" s="85">
        <v>54323154354</v>
      </c>
      <c r="C15" s="85">
        <v>376</v>
      </c>
      <c r="D15" s="86">
        <v>14313900</v>
      </c>
      <c r="E15" s="86">
        <v>14314300</v>
      </c>
      <c r="F15" s="86">
        <v>100</v>
      </c>
      <c r="G15" s="87">
        <v>300</v>
      </c>
      <c r="H15" s="88" t="s">
        <v>7</v>
      </c>
      <c r="I15" s="21">
        <v>3</v>
      </c>
      <c r="J15" s="13">
        <v>5432543563456</v>
      </c>
      <c r="K15" s="13">
        <v>543656435365643</v>
      </c>
      <c r="L15" s="18">
        <v>472</v>
      </c>
      <c r="M15" s="4">
        <v>7272700</v>
      </c>
      <c r="N15" s="4">
        <v>7296000</v>
      </c>
      <c r="O15" s="4">
        <v>7500</v>
      </c>
      <c r="P15" s="4">
        <v>15800</v>
      </c>
      <c r="Q15" s="17" t="s">
        <v>7</v>
      </c>
      <c r="R15" s="107" t="str">
        <f>IF(COUNTIF($J$2:J14,J15)=0,"ок",IF(L15=LOOKUP(,-1/($J$2:J14=J15),$L$2:L14)+1,"ок","не ок"))</f>
        <v>ок</v>
      </c>
      <c r="S15" t="str">
        <f>IF(M15=N14,"верно",IF(M15="","верно","не верно"))</f>
        <v>верно</v>
      </c>
      <c r="T15" s="109">
        <f t="shared" si="0"/>
        <v>0</v>
      </c>
    </row>
    <row r="16" spans="1:20" ht="12.75">
      <c r="A16" s="13">
        <v>546353156356</v>
      </c>
      <c r="B16" s="13">
        <v>54323154354</v>
      </c>
      <c r="C16" s="18">
        <v>377</v>
      </c>
      <c r="D16" s="4">
        <v>14314300</v>
      </c>
      <c r="E16" s="4">
        <v>14340600</v>
      </c>
      <c r="F16" s="4">
        <v>8300</v>
      </c>
      <c r="G16" s="4">
        <v>18000</v>
      </c>
      <c r="H16" s="17" t="s">
        <v>7</v>
      </c>
      <c r="I16" s="21">
        <v>3</v>
      </c>
      <c r="J16" s="13">
        <v>5432543563456</v>
      </c>
      <c r="K16" s="13">
        <v>543656435365643</v>
      </c>
      <c r="L16" s="13">
        <v>473</v>
      </c>
      <c r="M16" s="14">
        <v>7296000</v>
      </c>
      <c r="N16" s="14">
        <v>7301650</v>
      </c>
      <c r="O16" s="14">
        <v>1400</v>
      </c>
      <c r="P16" s="16">
        <v>4250</v>
      </c>
      <c r="Q16" s="13" t="s">
        <v>8</v>
      </c>
      <c r="R16" s="107" t="str">
        <f>IF(COUNTIF($J$2:J15,J16)=0,"ок",IF(L16=LOOKUP(,-1/($J$2:J15=J16),$L$2:L15)+1,"ок","не ок"))</f>
        <v>ок</v>
      </c>
      <c r="S16" t="str">
        <f>IF(M16=N15,"верно",IF(M16="","верно","не верно"))</f>
        <v>верно</v>
      </c>
      <c r="T16" s="109">
        <f t="shared" si="0"/>
        <v>0</v>
      </c>
    </row>
    <row r="17" spans="1:20" ht="12.75">
      <c r="A17" s="13">
        <v>54635435635643</v>
      </c>
      <c r="B17" s="13">
        <v>546563543554</v>
      </c>
      <c r="C17" s="18">
        <v>448</v>
      </c>
      <c r="D17" s="4">
        <v>53082350.77</v>
      </c>
      <c r="E17" s="4">
        <v>53240500</v>
      </c>
      <c r="F17" s="4">
        <v>25800</v>
      </c>
      <c r="G17" s="4">
        <v>132350</v>
      </c>
      <c r="H17" s="17" t="s">
        <v>7</v>
      </c>
      <c r="I17" s="21">
        <v>3</v>
      </c>
      <c r="J17" s="13">
        <v>5432543563456</v>
      </c>
      <c r="K17" s="13">
        <v>543656435365643</v>
      </c>
      <c r="L17" s="8">
        <v>474</v>
      </c>
      <c r="M17" s="5">
        <v>7301650</v>
      </c>
      <c r="N17" s="5">
        <v>7303800</v>
      </c>
      <c r="O17" s="5">
        <v>2100</v>
      </c>
      <c r="P17" s="5">
        <v>50</v>
      </c>
      <c r="Q17" s="5" t="s">
        <v>9</v>
      </c>
      <c r="R17" s="107" t="str">
        <f>IF(COUNTIF($J$2:J16,J17)=0,"ок",IF(L17=LOOKUP(,-1/($J$2:J16=J17),$L$2:L16)+1,"ок","не ок"))</f>
        <v>ок</v>
      </c>
      <c r="S17" t="str">
        <f>IF(M17=N16,"верно",IF(M17="","верно","не верно"))</f>
        <v>верно</v>
      </c>
      <c r="T17" s="109">
        <f t="shared" si="0"/>
        <v>0</v>
      </c>
    </row>
    <row r="18" spans="1:20" ht="12.75">
      <c r="A18" s="13">
        <v>5356543543523</v>
      </c>
      <c r="B18" s="13">
        <v>4565465436465</v>
      </c>
      <c r="C18" s="18">
        <v>449</v>
      </c>
      <c r="D18" s="4">
        <v>9081400.77</v>
      </c>
      <c r="E18" s="4">
        <v>9089600.44</v>
      </c>
      <c r="F18" s="4">
        <v>3749.6699999999255</v>
      </c>
      <c r="G18" s="4">
        <v>4450</v>
      </c>
      <c r="H18" s="17" t="s">
        <v>7</v>
      </c>
      <c r="J18" s="97"/>
      <c r="K18" s="97"/>
      <c r="L18" s="97"/>
      <c r="M18" s="108"/>
      <c r="N18" s="108"/>
      <c r="O18" s="97"/>
      <c r="P18" s="97"/>
      <c r="Q18" s="97"/>
      <c r="R18" s="107" t="str">
        <f>IF(COUNTIF($J$2:J17,J18)=0,"ок",IF(L18=LOOKUP(,-1/($J$2:J17=J18),$L$2:L17)+1,"ок","не ок"))</f>
        <v>ок</v>
      </c>
      <c r="T18" s="109">
        <f t="shared" si="0"/>
        <v>0</v>
      </c>
    </row>
    <row r="19" spans="1:20" ht="12.75">
      <c r="A19" s="13">
        <v>8563543654786</v>
      </c>
      <c r="B19" s="13">
        <v>78687543543</v>
      </c>
      <c r="C19" s="18">
        <v>38</v>
      </c>
      <c r="D19" s="4">
        <v>58236800</v>
      </c>
      <c r="E19" s="4">
        <v>58438050</v>
      </c>
      <c r="F19" s="4">
        <v>43850</v>
      </c>
      <c r="G19" s="4">
        <v>157400</v>
      </c>
      <c r="H19" s="17" t="s">
        <v>7</v>
      </c>
      <c r="I19" s="21">
        <v>4</v>
      </c>
      <c r="J19" s="98">
        <v>5465463345635</v>
      </c>
      <c r="K19" s="98">
        <v>563456638746</v>
      </c>
      <c r="L19" s="99">
        <v>413</v>
      </c>
      <c r="M19" s="100">
        <v>28465200</v>
      </c>
      <c r="N19" s="100">
        <v>28508000</v>
      </c>
      <c r="O19" s="100">
        <v>0</v>
      </c>
      <c r="P19" s="101">
        <v>42800</v>
      </c>
      <c r="Q19" s="98" t="s">
        <v>5</v>
      </c>
      <c r="R19" s="107" t="str">
        <f>IF(COUNTIF($J$2:J18,J19)=0,"ок",IF(L19=LOOKUP(,-1/($J$2:J18=J19),$L$2:L18)+1,"ок","не ок"))</f>
        <v>ок</v>
      </c>
      <c r="T19" s="109">
        <f t="shared" si="0"/>
        <v>0</v>
      </c>
    </row>
    <row r="20" spans="1:21" ht="12.75">
      <c r="A20" s="13">
        <v>5432543563456</v>
      </c>
      <c r="B20" s="13">
        <v>543656435365643</v>
      </c>
      <c r="C20" s="18">
        <v>472</v>
      </c>
      <c r="D20" s="4">
        <v>7272700</v>
      </c>
      <c r="E20" s="4">
        <v>7296000</v>
      </c>
      <c r="F20" s="4">
        <v>7500</v>
      </c>
      <c r="G20" s="4">
        <v>15800</v>
      </c>
      <c r="H20" s="17" t="s">
        <v>7</v>
      </c>
      <c r="I20" s="21">
        <v>4</v>
      </c>
      <c r="J20" s="98">
        <v>5465463345635</v>
      </c>
      <c r="K20" s="98">
        <v>563456638746</v>
      </c>
      <c r="L20" s="98">
        <v>414</v>
      </c>
      <c r="M20" s="100">
        <v>2964850</v>
      </c>
      <c r="N20" s="100">
        <v>2965250</v>
      </c>
      <c r="O20" s="100">
        <v>0</v>
      </c>
      <c r="P20" s="101">
        <v>400</v>
      </c>
      <c r="Q20" s="98" t="s">
        <v>6</v>
      </c>
      <c r="R20" s="107" t="str">
        <f>IF(COUNTIF($J$2:J19,J20)=0,"ок",IF(L20=LOOKUP(,-1/($J$2:J19=J20),$L$2:L19)+1,"ок","не ок"))</f>
        <v>ок</v>
      </c>
      <c r="S20" t="str">
        <f>IF(M20=N19,"верно",IF(M20="","верно","не верно"))</f>
        <v>не верно</v>
      </c>
      <c r="T20" s="109">
        <f t="shared" si="0"/>
        <v>0</v>
      </c>
      <c r="U20" t="s">
        <v>96</v>
      </c>
    </row>
    <row r="21" spans="1:20" ht="12.75">
      <c r="A21" s="13">
        <v>5465463345635</v>
      </c>
      <c r="B21" s="13">
        <v>563456638746</v>
      </c>
      <c r="C21" s="18">
        <v>415</v>
      </c>
      <c r="D21" s="4">
        <v>28556700</v>
      </c>
      <c r="E21" s="4">
        <v>28752150</v>
      </c>
      <c r="F21" s="4">
        <v>0</v>
      </c>
      <c r="G21" s="4">
        <v>195450</v>
      </c>
      <c r="H21" s="17" t="s">
        <v>7</v>
      </c>
      <c r="I21" s="21">
        <v>4</v>
      </c>
      <c r="J21" s="98">
        <v>5465463345635</v>
      </c>
      <c r="K21" s="98">
        <v>563456638746</v>
      </c>
      <c r="L21" s="102">
        <v>415</v>
      </c>
      <c r="M21" s="103">
        <v>28556700</v>
      </c>
      <c r="N21" s="103">
        <v>28752150</v>
      </c>
      <c r="O21" s="103">
        <v>0</v>
      </c>
      <c r="P21" s="103">
        <v>195450</v>
      </c>
      <c r="Q21" s="104" t="s">
        <v>7</v>
      </c>
      <c r="R21" s="107" t="str">
        <f>IF(COUNTIF($J$2:J20,J21)=0,"ок",IF(L21=LOOKUP(,-1/($J$2:J20=J21),$L$2:L20)+1,"ок","не ок"))</f>
        <v>ок</v>
      </c>
      <c r="S21" t="str">
        <f>IF(M21=N20,"верно",IF(M21="","верно","не верно"))</f>
        <v>не верно</v>
      </c>
      <c r="T21" s="109">
        <f t="shared" si="0"/>
        <v>0</v>
      </c>
    </row>
    <row r="22" spans="1:20" ht="12.75">
      <c r="A22" s="79">
        <v>35745353534536</v>
      </c>
      <c r="B22" s="13">
        <v>5436534523352</v>
      </c>
      <c r="C22" s="18">
        <v>415</v>
      </c>
      <c r="D22" s="4">
        <v>2965250</v>
      </c>
      <c r="E22" s="4">
        <v>2971050</v>
      </c>
      <c r="F22" s="4">
        <v>0</v>
      </c>
      <c r="G22" s="4">
        <v>5800</v>
      </c>
      <c r="H22" s="17" t="s">
        <v>7</v>
      </c>
      <c r="I22" s="21">
        <v>4</v>
      </c>
      <c r="J22" s="98">
        <v>5465463345635</v>
      </c>
      <c r="K22" s="98">
        <v>563456638746</v>
      </c>
      <c r="L22" s="98">
        <v>426</v>
      </c>
      <c r="M22" s="100">
        <v>28752150</v>
      </c>
      <c r="N22" s="100">
        <v>28890400</v>
      </c>
      <c r="O22" s="100">
        <v>0</v>
      </c>
      <c r="P22" s="101">
        <v>138250</v>
      </c>
      <c r="Q22" s="98" t="s">
        <v>8</v>
      </c>
      <c r="R22" s="107" t="str">
        <f>IF(COUNTIF($J$2:J21,J22)=0,"ок",IF(L22=LOOKUP(,-1/($J$2:J21=J22),$L$2:L21)+1,"ок","не ок"))</f>
        <v>не ок</v>
      </c>
      <c r="S22" t="str">
        <f>IF(M22=N21,"верно",IF(M22="","верно","не верно"))</f>
        <v>верно</v>
      </c>
      <c r="T22" s="109">
        <f t="shared" si="0"/>
        <v>0</v>
      </c>
    </row>
    <row r="23" spans="1:20" ht="12.75">
      <c r="A23" s="13">
        <v>54635435635643</v>
      </c>
      <c r="B23" s="13">
        <v>546563543554</v>
      </c>
      <c r="C23" s="13">
        <v>449</v>
      </c>
      <c r="D23" s="14">
        <v>53240500</v>
      </c>
      <c r="E23" s="14">
        <v>53333950</v>
      </c>
      <c r="F23" s="14">
        <v>20600</v>
      </c>
      <c r="G23" s="16">
        <v>72850</v>
      </c>
      <c r="H23" s="13" t="s">
        <v>8</v>
      </c>
      <c r="I23" s="21">
        <v>4</v>
      </c>
      <c r="J23" s="98">
        <v>5465463345635</v>
      </c>
      <c r="K23" s="98">
        <v>563456638746</v>
      </c>
      <c r="L23" s="105">
        <v>417</v>
      </c>
      <c r="M23" s="106">
        <v>28890400</v>
      </c>
      <c r="N23" s="106">
        <v>28924500</v>
      </c>
      <c r="O23" s="106">
        <v>0</v>
      </c>
      <c r="P23" s="106">
        <v>34100</v>
      </c>
      <c r="Q23" s="106" t="s">
        <v>9</v>
      </c>
      <c r="R23" s="107" t="str">
        <f>IF(COUNTIF($J$2:J22,J23)=0,"ок",IF(L23=LOOKUP(,-1/($J$2:J22=J23),$L$2:L22)+1,"ок","не ок"))</f>
        <v>не ок</v>
      </c>
      <c r="S23" t="str">
        <f>IF(M23=N22,"верно",IF(M23="","верно","не верно"))</f>
        <v>верно</v>
      </c>
      <c r="T23" s="109">
        <f t="shared" si="0"/>
        <v>0</v>
      </c>
    </row>
    <row r="24" spans="1:20" ht="12.75">
      <c r="A24" s="13">
        <v>5356543543523</v>
      </c>
      <c r="B24" s="13">
        <v>4565465436465</v>
      </c>
      <c r="C24" s="13">
        <v>450</v>
      </c>
      <c r="D24" s="27">
        <v>9089600.77</v>
      </c>
      <c r="E24" s="14">
        <v>9096100.44</v>
      </c>
      <c r="F24" s="14">
        <v>4350</v>
      </c>
      <c r="G24" s="16">
        <v>2150</v>
      </c>
      <c r="H24" s="13" t="s">
        <v>8</v>
      </c>
      <c r="J24" s="97"/>
      <c r="K24" s="97"/>
      <c r="L24" s="97"/>
      <c r="M24" s="108"/>
      <c r="N24" s="108"/>
      <c r="O24" s="97"/>
      <c r="P24" s="97"/>
      <c r="Q24" s="97"/>
      <c r="R24" s="107" t="str">
        <f>IF(COUNTIF($J$2:J23,J24)=0,"ок",IF(L24=LOOKUP(,-1/($J$2:J23=J24),$L$2:L23)+1,"ок","не ок"))</f>
        <v>ок</v>
      </c>
      <c r="T24" s="109">
        <f t="shared" si="0"/>
        <v>0</v>
      </c>
    </row>
    <row r="25" spans="1:20" ht="12.75">
      <c r="A25" s="13">
        <v>8563543654786</v>
      </c>
      <c r="B25" s="13">
        <v>78687543543</v>
      </c>
      <c r="C25" s="13">
        <v>39</v>
      </c>
      <c r="D25" s="14">
        <v>58438050</v>
      </c>
      <c r="E25" s="14">
        <v>58605850</v>
      </c>
      <c r="F25" s="14">
        <v>32750</v>
      </c>
      <c r="G25" s="16">
        <v>135050</v>
      </c>
      <c r="H25" s="13" t="s">
        <v>8</v>
      </c>
      <c r="I25" s="21">
        <v>5</v>
      </c>
      <c r="J25" s="13">
        <v>8563543654786</v>
      </c>
      <c r="K25" s="13">
        <v>78687543543</v>
      </c>
      <c r="L25" s="13">
        <v>36</v>
      </c>
      <c r="M25" s="14">
        <v>58108650</v>
      </c>
      <c r="N25" s="14">
        <v>58168250</v>
      </c>
      <c r="O25" s="14">
        <v>17500</v>
      </c>
      <c r="P25" s="15">
        <v>42100</v>
      </c>
      <c r="Q25" s="13" t="s">
        <v>5</v>
      </c>
      <c r="R25" s="107" t="str">
        <f>IF(COUNTIF($J$2:J24,J25)=0,"ок",IF(L25=LOOKUP(,-1/($J$2:J24=J25),$L$2:L24)+1,"ок","не ок"))</f>
        <v>ок</v>
      </c>
      <c r="T25" s="109">
        <f t="shared" si="0"/>
        <v>0</v>
      </c>
    </row>
    <row r="26" spans="1:20" ht="12.75">
      <c r="A26" s="13">
        <v>5432543563456</v>
      </c>
      <c r="B26" s="13">
        <v>543656435365643</v>
      </c>
      <c r="C26" s="13">
        <v>473</v>
      </c>
      <c r="D26" s="14">
        <v>7296000</v>
      </c>
      <c r="E26" s="14">
        <v>7301650</v>
      </c>
      <c r="F26" s="14">
        <v>1400</v>
      </c>
      <c r="G26" s="16">
        <v>4250</v>
      </c>
      <c r="H26" s="13" t="s">
        <v>8</v>
      </c>
      <c r="I26" s="21">
        <v>5</v>
      </c>
      <c r="J26" s="13">
        <v>8563543654786</v>
      </c>
      <c r="K26" s="13">
        <v>78687543543</v>
      </c>
      <c r="L26" s="13">
        <v>37</v>
      </c>
      <c r="M26" s="14">
        <v>58168250</v>
      </c>
      <c r="N26" s="14">
        <v>58236800</v>
      </c>
      <c r="O26" s="14">
        <v>24650</v>
      </c>
      <c r="P26" s="15">
        <v>43900</v>
      </c>
      <c r="Q26" s="13" t="s">
        <v>6</v>
      </c>
      <c r="R26" s="107" t="str">
        <f>IF(COUNTIF($J$2:J25,J26)=0,"ок",IF(L26=LOOKUP(,-1/($J$2:J25=J26),$L$2:L25)+1,"ок","не ок"))</f>
        <v>ок</v>
      </c>
      <c r="S26" t="str">
        <f>IF(M26=N25,"верно",IF(M26="","верно","не верно"))</f>
        <v>верно</v>
      </c>
      <c r="T26" s="109">
        <f t="shared" si="0"/>
        <v>0</v>
      </c>
    </row>
    <row r="27" spans="1:20" ht="12.75">
      <c r="A27" s="13">
        <v>5465463345635</v>
      </c>
      <c r="B27" s="13">
        <v>563456638746</v>
      </c>
      <c r="C27" s="13">
        <v>426</v>
      </c>
      <c r="D27" s="14">
        <v>28752150</v>
      </c>
      <c r="E27" s="14">
        <v>28890400</v>
      </c>
      <c r="F27" s="14">
        <v>0</v>
      </c>
      <c r="G27" s="16">
        <v>138250</v>
      </c>
      <c r="H27" s="13" t="s">
        <v>8</v>
      </c>
      <c r="I27" s="21">
        <v>5</v>
      </c>
      <c r="J27" s="13">
        <v>8563543654786</v>
      </c>
      <c r="K27" s="13">
        <v>78687543543</v>
      </c>
      <c r="L27" s="18">
        <v>38</v>
      </c>
      <c r="M27" s="4">
        <v>58236800</v>
      </c>
      <c r="N27" s="4">
        <v>58438050</v>
      </c>
      <c r="O27" s="4">
        <v>43850</v>
      </c>
      <c r="P27" s="4">
        <v>157400</v>
      </c>
      <c r="Q27" s="17" t="s">
        <v>7</v>
      </c>
      <c r="R27" s="107" t="str">
        <f>IF(COUNTIF($J$2:J26,J27)=0,"ок",IF(L27=LOOKUP(,-1/($J$2:J26=J27),$L$2:L26)+1,"ок","не ок"))</f>
        <v>ок</v>
      </c>
      <c r="S27" t="str">
        <f>IF(M27=N26,"верно",IF(M27="","верно","не верно"))</f>
        <v>верно</v>
      </c>
      <c r="T27" s="109">
        <f t="shared" si="0"/>
        <v>0</v>
      </c>
    </row>
    <row r="28" spans="1:20" ht="12.75">
      <c r="A28" s="79">
        <v>35745353534536</v>
      </c>
      <c r="B28" s="13">
        <v>5436534523352</v>
      </c>
      <c r="C28" s="13">
        <v>416</v>
      </c>
      <c r="D28" s="14">
        <v>2971050</v>
      </c>
      <c r="E28" s="14">
        <v>2972750</v>
      </c>
      <c r="F28" s="14">
        <v>0</v>
      </c>
      <c r="G28" s="16">
        <v>1700</v>
      </c>
      <c r="H28" s="13" t="s">
        <v>8</v>
      </c>
      <c r="I28" s="21">
        <v>5</v>
      </c>
      <c r="J28" s="13">
        <v>8563543654786</v>
      </c>
      <c r="K28" s="13">
        <v>78687543543</v>
      </c>
      <c r="L28" s="13">
        <v>39</v>
      </c>
      <c r="M28" s="14">
        <v>58438050</v>
      </c>
      <c r="N28" s="14">
        <v>58605850</v>
      </c>
      <c r="O28" s="14">
        <v>32750</v>
      </c>
      <c r="P28" s="16">
        <v>135050</v>
      </c>
      <c r="Q28" s="13" t="s">
        <v>8</v>
      </c>
      <c r="R28" s="107" t="str">
        <f>IF(COUNTIF($J$2:J27,J28)=0,"ок",IF(L28=LOOKUP(,-1/($J$2:J27=J28),$L$2:L27)+1,"ок","не ок"))</f>
        <v>ок</v>
      </c>
      <c r="S28" t="str">
        <f>IF(M28=N27,"верно",IF(M28="","верно","не верно"))</f>
        <v>верно</v>
      </c>
      <c r="T28" s="109">
        <f t="shared" si="0"/>
        <v>0</v>
      </c>
    </row>
    <row r="29" spans="1:20" ht="12.75">
      <c r="A29" s="13">
        <v>546353156356</v>
      </c>
      <c r="B29" s="13">
        <v>54323154354</v>
      </c>
      <c r="C29" s="13">
        <v>378</v>
      </c>
      <c r="D29" s="14">
        <v>14340600</v>
      </c>
      <c r="E29" s="14">
        <v>14340600</v>
      </c>
      <c r="F29" s="14">
        <v>0</v>
      </c>
      <c r="G29" s="16">
        <v>0</v>
      </c>
      <c r="H29" s="13" t="s">
        <v>9</v>
      </c>
      <c r="I29" s="21">
        <v>5</v>
      </c>
      <c r="J29" s="13">
        <v>8563543654786</v>
      </c>
      <c r="K29" s="13">
        <v>78687543543</v>
      </c>
      <c r="L29" s="13">
        <v>40</v>
      </c>
      <c r="M29" s="14">
        <v>58605850</v>
      </c>
      <c r="N29" s="14">
        <v>58650450</v>
      </c>
      <c r="O29" s="14">
        <v>9500</v>
      </c>
      <c r="P29" s="16">
        <v>35100</v>
      </c>
      <c r="Q29" s="13" t="s">
        <v>9</v>
      </c>
      <c r="R29" s="107" t="str">
        <f>IF(COUNTIF($J$2:J28,J29)=0,"ок",IF(L29=LOOKUP(,-1/($J$2:J28=J29),$L$2:L28)+1,"ок","не ок"))</f>
        <v>ок</v>
      </c>
      <c r="S29" t="str">
        <f>IF(M29=N28,"верно",IF(M29="","верно","не верно"))</f>
        <v>верно</v>
      </c>
      <c r="T29" s="109">
        <f t="shared" si="0"/>
        <v>0</v>
      </c>
    </row>
    <row r="30" spans="1:20" ht="12.75">
      <c r="A30" s="13">
        <v>54635435635643</v>
      </c>
      <c r="B30" s="13">
        <v>546563543554</v>
      </c>
      <c r="C30" s="13">
        <v>450</v>
      </c>
      <c r="D30" s="14">
        <v>53333950</v>
      </c>
      <c r="E30" s="14">
        <v>53353200</v>
      </c>
      <c r="F30" s="14">
        <v>3400</v>
      </c>
      <c r="G30" s="16">
        <v>15850</v>
      </c>
      <c r="H30" s="13" t="s">
        <v>9</v>
      </c>
      <c r="J30" s="97"/>
      <c r="K30" s="97"/>
      <c r="L30" s="97"/>
      <c r="M30" s="108"/>
      <c r="N30" s="108"/>
      <c r="O30" s="97"/>
      <c r="P30" s="97"/>
      <c r="Q30" s="97"/>
      <c r="R30" s="107" t="str">
        <f>IF(COUNTIF($J$2:J29,J30)=0,"ок",IF(L30=LOOKUP(,-1/($J$2:J29=J30),$L$2:L29)+1,"ок","не ок"))</f>
        <v>ок</v>
      </c>
      <c r="T30" s="109">
        <f t="shared" si="0"/>
        <v>0</v>
      </c>
    </row>
    <row r="31" spans="1:20" ht="12.75">
      <c r="A31" s="13">
        <v>5356543543523</v>
      </c>
      <c r="B31" s="13">
        <v>4565465436465</v>
      </c>
      <c r="C31" s="13">
        <v>451</v>
      </c>
      <c r="D31" s="14">
        <v>9096100.44</v>
      </c>
      <c r="E31" s="14">
        <v>9100200.44</v>
      </c>
      <c r="F31" s="14">
        <v>4100</v>
      </c>
      <c r="G31" s="16">
        <v>0</v>
      </c>
      <c r="H31" s="13" t="s">
        <v>9</v>
      </c>
      <c r="I31" s="21">
        <v>6</v>
      </c>
      <c r="J31" s="13">
        <v>35745353534536</v>
      </c>
      <c r="K31" s="13">
        <v>5436534523352</v>
      </c>
      <c r="L31" s="13">
        <v>413</v>
      </c>
      <c r="M31" s="14">
        <v>2961650</v>
      </c>
      <c r="N31" s="14">
        <v>2964850</v>
      </c>
      <c r="O31" s="14">
        <v>0</v>
      </c>
      <c r="P31" s="16">
        <v>3200</v>
      </c>
      <c r="Q31" s="13" t="s">
        <v>5</v>
      </c>
      <c r="R31" s="107" t="str">
        <f>IF(COUNTIF($J$2:J30,J31)=0,"ок",IF(L31=LOOKUP(,-1/($J$2:J30=J31),$L$2:L30)+1,"ок","не ок"))</f>
        <v>ок</v>
      </c>
      <c r="T31" s="109">
        <f t="shared" si="0"/>
        <v>0</v>
      </c>
    </row>
    <row r="32" spans="1:21" ht="12.75">
      <c r="A32" s="13">
        <v>8563543654786</v>
      </c>
      <c r="B32" s="13">
        <v>78687543543</v>
      </c>
      <c r="C32" s="13">
        <v>40</v>
      </c>
      <c r="D32" s="14">
        <v>58605850</v>
      </c>
      <c r="E32" s="14">
        <v>58650450</v>
      </c>
      <c r="F32" s="14">
        <v>9500</v>
      </c>
      <c r="G32" s="16">
        <v>35100</v>
      </c>
      <c r="H32" s="13" t="s">
        <v>9</v>
      </c>
      <c r="I32" s="21">
        <v>6</v>
      </c>
      <c r="J32" s="13">
        <v>35745353534536</v>
      </c>
      <c r="K32" s="13">
        <v>5436534523352</v>
      </c>
      <c r="L32" s="13">
        <v>414</v>
      </c>
      <c r="M32" s="14">
        <v>28508000</v>
      </c>
      <c r="N32" s="14">
        <v>28556700</v>
      </c>
      <c r="O32" s="14">
        <v>0</v>
      </c>
      <c r="P32" s="16">
        <v>48700</v>
      </c>
      <c r="Q32" s="13" t="s">
        <v>6</v>
      </c>
      <c r="R32" s="107" t="str">
        <f>IF(COUNTIF($J$2:J31,J32)=0,"ок",IF(L32=LOOKUP(,-1/($J$2:J31=J32),$L$2:L31)+1,"ок","не ок"))</f>
        <v>ок</v>
      </c>
      <c r="S32" t="str">
        <f>IF(M32=N31,"верно",IF(M32="","верно","не верно"))</f>
        <v>не верно</v>
      </c>
      <c r="T32" s="109">
        <f t="shared" si="0"/>
        <v>0</v>
      </c>
      <c r="U32" t="s">
        <v>97</v>
      </c>
    </row>
    <row r="33" spans="1:20" ht="12.75">
      <c r="A33" s="13">
        <v>5432543563456</v>
      </c>
      <c r="B33" s="13">
        <v>543656435365643</v>
      </c>
      <c r="C33" s="8">
        <v>474</v>
      </c>
      <c r="D33" s="5">
        <v>7301650</v>
      </c>
      <c r="E33" s="5">
        <v>7303800</v>
      </c>
      <c r="F33" s="5">
        <v>2100</v>
      </c>
      <c r="G33" s="5">
        <v>50</v>
      </c>
      <c r="H33" s="5" t="s">
        <v>9</v>
      </c>
      <c r="I33" s="21">
        <v>6</v>
      </c>
      <c r="J33" s="13">
        <v>35745353534536</v>
      </c>
      <c r="K33" s="13">
        <v>5436534523352</v>
      </c>
      <c r="L33" s="18">
        <v>415</v>
      </c>
      <c r="M33" s="4">
        <v>2965250</v>
      </c>
      <c r="N33" s="4">
        <v>2971050</v>
      </c>
      <c r="O33" s="4">
        <v>0</v>
      </c>
      <c r="P33" s="4">
        <v>5800</v>
      </c>
      <c r="Q33" s="17" t="s">
        <v>7</v>
      </c>
      <c r="R33" s="107" t="str">
        <f>IF(COUNTIF($J$2:J32,J33)=0,"ок",IF(L33=LOOKUP(,-1/($J$2:J32=J33),$L$2:L32)+1,"ок","не ок"))</f>
        <v>ок</v>
      </c>
      <c r="S33" t="str">
        <f>IF(M33=N32,"верно",IF(M33="","верно","не верно"))</f>
        <v>не верно</v>
      </c>
      <c r="T33" s="109">
        <f t="shared" si="0"/>
        <v>0</v>
      </c>
    </row>
    <row r="34" spans="1:20" ht="12.75">
      <c r="A34" s="13">
        <v>5465463345635</v>
      </c>
      <c r="B34" s="13">
        <v>563456638746</v>
      </c>
      <c r="C34" s="8">
        <v>417</v>
      </c>
      <c r="D34" s="5">
        <v>28890400</v>
      </c>
      <c r="E34" s="5">
        <v>28924500</v>
      </c>
      <c r="F34" s="5">
        <v>0</v>
      </c>
      <c r="G34" s="5">
        <v>34100</v>
      </c>
      <c r="H34" s="5" t="s">
        <v>9</v>
      </c>
      <c r="I34" s="21">
        <v>6</v>
      </c>
      <c r="J34" s="13">
        <v>35745353534536</v>
      </c>
      <c r="K34" s="13">
        <v>5436534523352</v>
      </c>
      <c r="L34" s="13">
        <v>416</v>
      </c>
      <c r="M34" s="14">
        <v>2971050</v>
      </c>
      <c r="N34" s="14">
        <v>2972750</v>
      </c>
      <c r="O34" s="14">
        <v>0</v>
      </c>
      <c r="P34" s="16">
        <v>1700</v>
      </c>
      <c r="Q34" s="13" t="s">
        <v>8</v>
      </c>
      <c r="R34" s="107" t="str">
        <f>IF(COUNTIF($J$2:J33,J34)=0,"ок",IF(L34=LOOKUP(,-1/($J$2:J33=J34),$L$2:L33)+1,"ок","не ок"))</f>
        <v>ок</v>
      </c>
      <c r="S34" t="str">
        <f>IF(M34=N33,"верно",IF(M34="","верно","не верно"))</f>
        <v>верно</v>
      </c>
      <c r="T34" s="109">
        <f t="shared" si="0"/>
        <v>0</v>
      </c>
    </row>
    <row r="35" spans="1:20" ht="12.75">
      <c r="A35" s="79">
        <v>35745353534536</v>
      </c>
      <c r="B35" s="13">
        <v>5436534523352</v>
      </c>
      <c r="C35" s="8">
        <v>417</v>
      </c>
      <c r="D35" s="5">
        <v>2972750</v>
      </c>
      <c r="E35" s="5">
        <v>2973250</v>
      </c>
      <c r="F35" s="5">
        <v>0</v>
      </c>
      <c r="G35" s="5">
        <v>500</v>
      </c>
      <c r="H35" s="5" t="s">
        <v>9</v>
      </c>
      <c r="I35" s="21">
        <v>6</v>
      </c>
      <c r="J35" s="13">
        <v>35745353534536</v>
      </c>
      <c r="K35" s="13">
        <v>5436534523352</v>
      </c>
      <c r="L35" s="8">
        <v>417</v>
      </c>
      <c r="M35" s="5">
        <v>2972750</v>
      </c>
      <c r="N35" s="5">
        <v>2973250</v>
      </c>
      <c r="O35" s="5">
        <v>0</v>
      </c>
      <c r="P35" s="5">
        <v>500</v>
      </c>
      <c r="Q35" s="5" t="s">
        <v>9</v>
      </c>
      <c r="R35" s="107" t="str">
        <f>IF(COUNTIF($J$2:J34,J35)=0,"ок",IF(L35=LOOKUP(,-1/($J$2:J34=J35),$L$2:L34)+1,"ок","не ок"))</f>
        <v>ок</v>
      </c>
      <c r="S35" t="str">
        <f>IF(M35=N34,"верно",IF(M35="","верно","не верно"))</f>
        <v>верно</v>
      </c>
      <c r="T35" s="109">
        <f t="shared" si="0"/>
        <v>0</v>
      </c>
    </row>
    <row r="36" spans="10:20" ht="12.75">
      <c r="J36" s="97"/>
      <c r="K36" s="97"/>
      <c r="L36" s="97"/>
      <c r="M36" s="108"/>
      <c r="N36" s="108"/>
      <c r="O36" s="97"/>
      <c r="P36" s="97"/>
      <c r="Q36" s="97"/>
      <c r="R36" s="107" t="str">
        <f>IF(COUNTIF($J$2:J35,J36)=0,"ок",IF(L36=LOOKUP(,-1/($J$2:J35=J36),$L$2:L35)+1,"ок","не ок"))</f>
        <v>ок</v>
      </c>
      <c r="T36" s="109">
        <f t="shared" si="0"/>
        <v>0</v>
      </c>
    </row>
    <row r="37" spans="9:20" ht="12.75">
      <c r="I37" s="21">
        <v>7</v>
      </c>
      <c r="J37" s="13">
        <v>54635435635643</v>
      </c>
      <c r="K37" s="13">
        <v>546563543554</v>
      </c>
      <c r="L37" s="13">
        <v>446</v>
      </c>
      <c r="M37" s="14">
        <v>53024200</v>
      </c>
      <c r="N37" s="14">
        <v>53050200</v>
      </c>
      <c r="O37" s="14">
        <v>11600</v>
      </c>
      <c r="P37" s="15">
        <v>14400</v>
      </c>
      <c r="Q37" s="13" t="s">
        <v>5</v>
      </c>
      <c r="R37" s="107" t="str">
        <f>IF(COUNTIF($J$2:J36,J37)=0,"ок",IF(L37=LOOKUP(,-1/($J$2:J36=J37),$L$2:L36)+1,"ок","не ок"))</f>
        <v>ок</v>
      </c>
      <c r="T37" s="109">
        <f t="shared" si="0"/>
        <v>0</v>
      </c>
    </row>
    <row r="38" spans="9:20" ht="12.75">
      <c r="I38" s="21">
        <v>7</v>
      </c>
      <c r="J38" s="13">
        <v>54635435635643</v>
      </c>
      <c r="K38" s="13">
        <v>546563543554</v>
      </c>
      <c r="L38" s="13">
        <v>447</v>
      </c>
      <c r="M38" s="14">
        <v>53050200</v>
      </c>
      <c r="N38" s="14">
        <v>53082350</v>
      </c>
      <c r="O38" s="14">
        <v>12050</v>
      </c>
      <c r="P38" s="15">
        <v>20100</v>
      </c>
      <c r="Q38" s="13" t="s">
        <v>6</v>
      </c>
      <c r="R38" s="107" t="str">
        <f>IF(COUNTIF($J$2:J37,J38)=0,"ок",IF(L38=LOOKUP(,-1/($J$2:J37=J38),$L$2:L37)+1,"ок","не ок"))</f>
        <v>ок</v>
      </c>
      <c r="S38" t="str">
        <f>IF(M38=N37,"верно",IF(M38="","верно","не верно"))</f>
        <v>верно</v>
      </c>
      <c r="T38" s="109">
        <f t="shared" si="0"/>
        <v>0</v>
      </c>
    </row>
    <row r="39" spans="9:20" ht="12.75">
      <c r="I39" s="21">
        <v>7</v>
      </c>
      <c r="J39" s="13">
        <v>54635435635643</v>
      </c>
      <c r="K39" s="13">
        <v>546563543554</v>
      </c>
      <c r="L39" s="18">
        <v>448</v>
      </c>
      <c r="M39" s="4">
        <v>53082350.77</v>
      </c>
      <c r="N39" s="4">
        <v>53240500</v>
      </c>
      <c r="O39" s="4">
        <v>25800</v>
      </c>
      <c r="P39" s="4">
        <v>132350</v>
      </c>
      <c r="Q39" s="17" t="s">
        <v>7</v>
      </c>
      <c r="R39" s="107" t="str">
        <f>IF(COUNTIF($J$2:J38,J39)=0,"ок",IF(L39=LOOKUP(,-1/($J$2:J38=J39),$L$2:L38)+1,"ок","не ок"))</f>
        <v>ок</v>
      </c>
      <c r="S39" t="str">
        <f>IF(M39=N38,"верно",IF(M39="","верно","не верно"))</f>
        <v>не верно</v>
      </c>
      <c r="T39" s="110">
        <f t="shared" si="0"/>
        <v>-0.7700000032782555</v>
      </c>
    </row>
    <row r="40" spans="9:20" ht="12.75">
      <c r="I40" s="21">
        <v>7</v>
      </c>
      <c r="J40" s="13">
        <v>54635435635643</v>
      </c>
      <c r="K40" s="13">
        <v>546563543554</v>
      </c>
      <c r="L40" s="13">
        <v>449</v>
      </c>
      <c r="M40" s="14">
        <v>53240500</v>
      </c>
      <c r="N40" s="14">
        <v>53333950</v>
      </c>
      <c r="O40" s="14">
        <v>20600</v>
      </c>
      <c r="P40" s="16">
        <v>72850</v>
      </c>
      <c r="Q40" s="13" t="s">
        <v>8</v>
      </c>
      <c r="R40" s="107" t="str">
        <f>IF(COUNTIF($J$2:J39,J40)=0,"ок",IF(L40=LOOKUP(,-1/($J$2:J39=J40),$L$2:L39)+1,"ок","не ок"))</f>
        <v>ок</v>
      </c>
      <c r="S40" t="str">
        <f>IF(M40=N39,"верно",IF(M40="","верно","не верно"))</f>
        <v>верно</v>
      </c>
      <c r="T40" s="109">
        <f t="shared" si="0"/>
        <v>0</v>
      </c>
    </row>
    <row r="41" spans="9:20" ht="12.75">
      <c r="I41" s="21">
        <v>7</v>
      </c>
      <c r="J41" s="13">
        <v>54635435635643</v>
      </c>
      <c r="K41" s="13">
        <v>546563543554</v>
      </c>
      <c r="L41" s="13">
        <v>450</v>
      </c>
      <c r="M41" s="14">
        <v>53333950</v>
      </c>
      <c r="N41" s="14">
        <v>53353200</v>
      </c>
      <c r="O41" s="14">
        <v>3400</v>
      </c>
      <c r="P41" s="16">
        <v>15850</v>
      </c>
      <c r="Q41" s="13" t="s">
        <v>9</v>
      </c>
      <c r="R41" s="107" t="str">
        <f>IF(COUNTIF($J$2:J40,J41)=0,"ок",IF(L41=LOOKUP(,-1/($J$2:J40=J41),$L$2:L40)+1,"ок","не ок"))</f>
        <v>ок</v>
      </c>
      <c r="S41" t="str">
        <f>IF(M41=N40,"верно",IF(M41="","верно","не верно"))</f>
        <v>верно</v>
      </c>
      <c r="T41" s="109">
        <f t="shared" si="0"/>
        <v>0</v>
      </c>
    </row>
  </sheetData>
  <sheetProtection/>
  <autoFilter ref="A2:H35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18.57421875" style="0" customWidth="1"/>
    <col min="4" max="5" width="11.28125" style="0" customWidth="1"/>
    <col min="6" max="6" width="16.28125" style="0" customWidth="1"/>
  </cols>
  <sheetData>
    <row r="1" spans="6:7" ht="46.5" customHeight="1">
      <c r="F1" s="113" t="s">
        <v>11</v>
      </c>
      <c r="G1" s="113"/>
    </row>
    <row r="2" spans="2:6" ht="12.75">
      <c r="B2" s="13">
        <v>5432543563456</v>
      </c>
      <c r="C2" s="13">
        <v>470</v>
      </c>
      <c r="D2" s="14">
        <v>7261150</v>
      </c>
      <c r="E2" s="14">
        <v>7266850</v>
      </c>
      <c r="F2" s="21">
        <f>C2</f>
        <v>470</v>
      </c>
    </row>
    <row r="3" spans="2:7" ht="12.75">
      <c r="B3" s="13">
        <v>5432543563456</v>
      </c>
      <c r="C3" s="13">
        <v>471</v>
      </c>
      <c r="D3" s="14">
        <v>7266850</v>
      </c>
      <c r="E3" s="14">
        <v>7272700</v>
      </c>
      <c r="F3" s="21">
        <f>F2+1</f>
        <v>471</v>
      </c>
      <c r="G3" t="str">
        <f>IF(D3=E2,"верно",IF(D3="","верно","не верно"))</f>
        <v>верно</v>
      </c>
    </row>
    <row r="4" spans="2:7" ht="12.75">
      <c r="B4" s="13">
        <v>5432543563456</v>
      </c>
      <c r="C4" s="18">
        <v>472</v>
      </c>
      <c r="D4" s="4">
        <v>7272700</v>
      </c>
      <c r="E4" s="4">
        <v>7296000</v>
      </c>
      <c r="F4">
        <f aca="true" t="shared" si="0" ref="F4:F14">F3+1</f>
        <v>472</v>
      </c>
      <c r="G4" t="str">
        <f aca="true" t="shared" si="1" ref="G4:G14">IF(D4=E3,"верно",IF(D4="","верно","не верно"))</f>
        <v>верно</v>
      </c>
    </row>
    <row r="5" spans="2:7" ht="12.75">
      <c r="B5" s="13">
        <v>5432543563456</v>
      </c>
      <c r="C5" s="13">
        <v>473</v>
      </c>
      <c r="D5" s="14">
        <v>7296000</v>
      </c>
      <c r="E5" s="14">
        <v>7301650</v>
      </c>
      <c r="F5">
        <f t="shared" si="0"/>
        <v>473</v>
      </c>
      <c r="G5" t="str">
        <f t="shared" si="1"/>
        <v>верно</v>
      </c>
    </row>
    <row r="6" spans="2:7" ht="12.75">
      <c r="B6" s="13">
        <v>5432543563456</v>
      </c>
      <c r="C6" s="8">
        <v>474</v>
      </c>
      <c r="D6" s="5">
        <v>7301650</v>
      </c>
      <c r="E6" s="5">
        <v>7303800</v>
      </c>
      <c r="F6">
        <f t="shared" si="0"/>
        <v>474</v>
      </c>
      <c r="G6" t="str">
        <f t="shared" si="1"/>
        <v>верно</v>
      </c>
    </row>
    <row r="7" spans="3:7" ht="12.75">
      <c r="C7" s="9"/>
      <c r="F7">
        <f t="shared" si="0"/>
        <v>475</v>
      </c>
      <c r="G7" t="str">
        <f t="shared" si="1"/>
        <v>верно</v>
      </c>
    </row>
    <row r="8" spans="3:7" ht="12.75">
      <c r="C8" s="9"/>
      <c r="F8">
        <f t="shared" si="0"/>
        <v>476</v>
      </c>
      <c r="G8" t="str">
        <f t="shared" si="1"/>
        <v>верно</v>
      </c>
    </row>
    <row r="9" spans="3:7" ht="12.75">
      <c r="C9" s="9"/>
      <c r="F9">
        <f t="shared" si="0"/>
        <v>477</v>
      </c>
      <c r="G9" t="str">
        <f t="shared" si="1"/>
        <v>верно</v>
      </c>
    </row>
    <row r="10" spans="3:7" ht="12.75">
      <c r="C10" s="9"/>
      <c r="F10">
        <f t="shared" si="0"/>
        <v>478</v>
      </c>
      <c r="G10" t="str">
        <f t="shared" si="1"/>
        <v>верно</v>
      </c>
    </row>
    <row r="11" spans="3:7" ht="12.75">
      <c r="C11" s="9"/>
      <c r="F11">
        <f t="shared" si="0"/>
        <v>479</v>
      </c>
      <c r="G11" t="str">
        <f t="shared" si="1"/>
        <v>верно</v>
      </c>
    </row>
    <row r="12" spans="3:7" ht="12.75">
      <c r="C12" s="9"/>
      <c r="F12">
        <f t="shared" si="0"/>
        <v>480</v>
      </c>
      <c r="G12" t="str">
        <f t="shared" si="1"/>
        <v>верно</v>
      </c>
    </row>
    <row r="13" spans="3:7" ht="12.75">
      <c r="C13" s="9"/>
      <c r="F13">
        <f t="shared" si="0"/>
        <v>481</v>
      </c>
      <c r="G13" t="str">
        <f t="shared" si="1"/>
        <v>верно</v>
      </c>
    </row>
    <row r="14" spans="3:7" ht="12.75">
      <c r="C14" s="9"/>
      <c r="F14">
        <f t="shared" si="0"/>
        <v>482</v>
      </c>
      <c r="G14" t="str">
        <f t="shared" si="1"/>
        <v>верно</v>
      </c>
    </row>
    <row r="21" spans="2:5" ht="12.75">
      <c r="B21" s="114" t="s">
        <v>12</v>
      </c>
      <c r="C21" s="114"/>
      <c r="D21" s="114"/>
      <c r="E21" s="114"/>
    </row>
    <row r="22" spans="2:5" ht="51">
      <c r="B22" s="1" t="s">
        <v>13</v>
      </c>
      <c r="C22" s="1" t="s">
        <v>10</v>
      </c>
      <c r="D22" s="1" t="s">
        <v>0</v>
      </c>
      <c r="E22" s="1" t="s">
        <v>1</v>
      </c>
    </row>
    <row r="23" spans="2:6" ht="12.75">
      <c r="B23" s="13">
        <v>5465463345635</v>
      </c>
      <c r="C23" s="13">
        <v>413</v>
      </c>
      <c r="D23" s="14">
        <v>28465200</v>
      </c>
      <c r="E23" s="14">
        <v>28508000</v>
      </c>
      <c r="F23" s="21">
        <f>C23</f>
        <v>413</v>
      </c>
    </row>
    <row r="24" spans="2:7" ht="12.75">
      <c r="B24" s="13">
        <v>5465463345635</v>
      </c>
      <c r="C24" s="13">
        <v>414</v>
      </c>
      <c r="D24" s="14">
        <v>28508000</v>
      </c>
      <c r="E24" s="14">
        <v>28556700</v>
      </c>
      <c r="F24" s="21">
        <f>F23+1</f>
        <v>414</v>
      </c>
      <c r="G24" t="str">
        <f>IF(D24=E23,"верно",IF(D24="","верно","не верно"))</f>
        <v>верно</v>
      </c>
    </row>
    <row r="25" spans="2:7" ht="12.75">
      <c r="B25" s="13">
        <v>5465463345635</v>
      </c>
      <c r="C25" s="18">
        <v>415</v>
      </c>
      <c r="D25" s="4">
        <v>28556700</v>
      </c>
      <c r="E25" s="4">
        <v>28752150</v>
      </c>
      <c r="F25">
        <f aca="true" t="shared" si="2" ref="F25:F35">F24+1</f>
        <v>415</v>
      </c>
      <c r="G25" t="str">
        <f aca="true" t="shared" si="3" ref="G25:G35">IF(D25=E24,"верно",IF(D25="","верно","не верно"))</f>
        <v>верно</v>
      </c>
    </row>
    <row r="26" spans="2:7" ht="12.75">
      <c r="B26" s="13">
        <v>5465463345635</v>
      </c>
      <c r="C26" s="13">
        <v>426</v>
      </c>
      <c r="D26" s="14">
        <v>7296000</v>
      </c>
      <c r="E26" s="14">
        <v>7301650</v>
      </c>
      <c r="F26">
        <f t="shared" si="2"/>
        <v>416</v>
      </c>
      <c r="G26" t="str">
        <f t="shared" si="3"/>
        <v>не верно</v>
      </c>
    </row>
    <row r="27" spans="2:7" ht="12.75">
      <c r="B27" s="13">
        <v>5465463345635</v>
      </c>
      <c r="C27" s="8">
        <v>417</v>
      </c>
      <c r="D27" s="5">
        <v>28890400</v>
      </c>
      <c r="E27" s="5">
        <v>28924500</v>
      </c>
      <c r="F27">
        <f t="shared" si="2"/>
        <v>417</v>
      </c>
      <c r="G27" t="str">
        <f t="shared" si="3"/>
        <v>не верно</v>
      </c>
    </row>
    <row r="28" spans="3:7" ht="12.75">
      <c r="C28" s="9"/>
      <c r="F28">
        <f t="shared" si="2"/>
        <v>418</v>
      </c>
      <c r="G28" t="str">
        <f t="shared" si="3"/>
        <v>верно</v>
      </c>
    </row>
    <row r="29" spans="3:7" ht="12.75">
      <c r="C29" s="9"/>
      <c r="F29">
        <f t="shared" si="2"/>
        <v>419</v>
      </c>
      <c r="G29" t="str">
        <f t="shared" si="3"/>
        <v>верно</v>
      </c>
    </row>
    <row r="30" spans="3:7" ht="12.75">
      <c r="C30" s="9"/>
      <c r="F30">
        <f t="shared" si="2"/>
        <v>420</v>
      </c>
      <c r="G30" t="str">
        <f t="shared" si="3"/>
        <v>верно</v>
      </c>
    </row>
    <row r="31" spans="3:7" ht="12.75">
      <c r="C31" s="9"/>
      <c r="F31">
        <f t="shared" si="2"/>
        <v>421</v>
      </c>
      <c r="G31" t="str">
        <f t="shared" si="3"/>
        <v>верно</v>
      </c>
    </row>
    <row r="32" spans="3:7" ht="12.75">
      <c r="C32" s="9"/>
      <c r="F32">
        <f t="shared" si="2"/>
        <v>422</v>
      </c>
      <c r="G32" t="str">
        <f t="shared" si="3"/>
        <v>верно</v>
      </c>
    </row>
    <row r="33" spans="3:7" ht="12.75">
      <c r="C33" s="9"/>
      <c r="F33">
        <f t="shared" si="2"/>
        <v>423</v>
      </c>
      <c r="G33" t="str">
        <f t="shared" si="3"/>
        <v>верно</v>
      </c>
    </row>
    <row r="34" spans="3:7" ht="12.75">
      <c r="C34" s="9"/>
      <c r="F34">
        <f t="shared" si="2"/>
        <v>424</v>
      </c>
      <c r="G34" t="str">
        <f t="shared" si="3"/>
        <v>верно</v>
      </c>
    </row>
    <row r="35" spans="3:7" ht="12.75">
      <c r="C35" s="9"/>
      <c r="F35">
        <f t="shared" si="2"/>
        <v>425</v>
      </c>
      <c r="G35" t="str">
        <f t="shared" si="3"/>
        <v>верно</v>
      </c>
    </row>
  </sheetData>
  <sheetProtection/>
  <mergeCells count="2">
    <mergeCell ref="F1:G1"/>
    <mergeCell ref="B21:E21"/>
  </mergeCells>
  <conditionalFormatting sqref="C2:C14">
    <cfRule type="expression" priority="3" dxfId="1">
      <formula>$C2&lt;&gt;$F2</formula>
    </cfRule>
    <cfRule type="expression" priority="4" dxfId="0">
      <formula>$C2=$F2</formula>
    </cfRule>
  </conditionalFormatting>
  <conditionalFormatting sqref="C23:C35">
    <cfRule type="expression" priority="1" dxfId="1">
      <formula>$C23&lt;&gt;$F23</formula>
    </cfRule>
    <cfRule type="expression" priority="2" dxfId="0">
      <formula>$C23=$F23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1"/>
  <sheetViews>
    <sheetView view="pageBreakPreview" zoomScaleSheetLayoutView="100" zoomScalePageLayoutView="0" workbookViewId="0" topLeftCell="A8">
      <selection activeCell="F17" sqref="F17:H27"/>
    </sheetView>
  </sheetViews>
  <sheetFormatPr defaultColWidth="9.140625" defaultRowHeight="12.75" customHeight="1" outlineLevelRow="1"/>
  <cols>
    <col min="1" max="1" width="3.28125" style="30" customWidth="1"/>
    <col min="2" max="2" width="3.421875" style="30" customWidth="1"/>
    <col min="3" max="3" width="10.57421875" style="30" customWidth="1"/>
    <col min="4" max="4" width="11.7109375" style="30" customWidth="1"/>
    <col min="5" max="5" width="23.00390625" style="30" customWidth="1"/>
    <col min="6" max="6" width="3.28125" style="30" customWidth="1"/>
    <col min="7" max="7" width="2.28125" style="30" customWidth="1"/>
    <col min="8" max="8" width="6.8515625" style="30" customWidth="1"/>
    <col min="9" max="9" width="16.8515625" style="30" customWidth="1"/>
    <col min="10" max="10" width="18.57421875" style="30" customWidth="1"/>
    <col min="11" max="11" width="20.00390625" style="30" customWidth="1"/>
    <col min="12" max="12" width="3.00390625" style="30" customWidth="1"/>
    <col min="13" max="13" width="19.421875" style="30" customWidth="1"/>
    <col min="14" max="14" width="3.28125" style="30" customWidth="1"/>
    <col min="15" max="15" width="8.00390625" style="30" customWidth="1"/>
    <col min="16" max="16" width="1.7109375" style="30" customWidth="1"/>
    <col min="17" max="17" width="2.28125" style="30" customWidth="1"/>
    <col min="18" max="18" width="3.57421875" style="30" customWidth="1"/>
    <col min="19" max="19" width="0.71875" style="30" customWidth="1"/>
    <col min="20" max="20" width="1.28515625" style="30" customWidth="1"/>
    <col min="21" max="21" width="3.28125" style="30" customWidth="1"/>
    <col min="22" max="22" width="7.8515625" style="30" customWidth="1"/>
    <col min="23" max="23" width="3.28125" style="30" customWidth="1"/>
    <col min="24" max="24" width="3.140625" style="30" customWidth="1"/>
    <col min="25" max="25" width="2.28125" style="30" customWidth="1"/>
    <col min="26" max="26" width="4.00390625" style="30" customWidth="1"/>
    <col min="27" max="27" width="2.8515625" style="30" customWidth="1"/>
    <col min="28" max="28" width="0" style="30" hidden="1" customWidth="1"/>
    <col min="29" max="29" width="4.421875" style="30" customWidth="1"/>
    <col min="30" max="30" width="3.8515625" style="30" customWidth="1"/>
    <col min="31" max="31" width="3.140625" style="30" customWidth="1"/>
    <col min="32" max="32" width="4.421875" style="30" customWidth="1"/>
    <col min="33" max="33" width="2.28125" style="30" customWidth="1"/>
    <col min="34" max="34" width="2.140625" style="30" customWidth="1"/>
    <col min="35" max="35" width="17.28125" style="30" customWidth="1"/>
    <col min="36" max="16384" width="9.140625" style="30" customWidth="1"/>
  </cols>
  <sheetData>
    <row r="1" spans="12:25" ht="10.5" customHeight="1">
      <c r="L1" s="31"/>
      <c r="W1" s="32" t="s">
        <v>14</v>
      </c>
      <c r="X1" s="32"/>
      <c r="Y1" s="32"/>
    </row>
    <row r="2" spans="23:25" ht="10.5" customHeight="1">
      <c r="W2" s="32" t="s">
        <v>15</v>
      </c>
      <c r="X2" s="32"/>
      <c r="Y2" s="32"/>
    </row>
    <row r="3" spans="23:25" ht="10.5" customHeight="1">
      <c r="W3" s="32" t="s">
        <v>16</v>
      </c>
      <c r="X3" s="32"/>
      <c r="Y3" s="32"/>
    </row>
    <row r="4" spans="23:25" ht="3" customHeight="1">
      <c r="W4" s="32"/>
      <c r="X4" s="32"/>
      <c r="Y4" s="32"/>
    </row>
    <row r="5" spans="1:35" ht="13.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15" t="s">
        <v>17</v>
      </c>
      <c r="AE5" s="115"/>
      <c r="AF5" s="115"/>
      <c r="AG5" s="115"/>
      <c r="AH5" s="115"/>
      <c r="AI5" s="115"/>
    </row>
    <row r="6" spans="1:35" ht="13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16" t="s">
        <v>18</v>
      </c>
      <c r="X6" s="116"/>
      <c r="Y6" s="116"/>
      <c r="Z6" s="116"/>
      <c r="AA6" s="116"/>
      <c r="AB6" s="116"/>
      <c r="AC6" s="116"/>
      <c r="AD6" s="117"/>
      <c r="AE6" s="117"/>
      <c r="AF6" s="117"/>
      <c r="AG6" s="117"/>
      <c r="AH6" s="117"/>
      <c r="AI6" s="117"/>
    </row>
    <row r="7" spans="1:35" ht="13.5" customHeight="1">
      <c r="A7" s="34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35"/>
      <c r="Z7" s="116" t="s">
        <v>19</v>
      </c>
      <c r="AA7" s="116"/>
      <c r="AB7" s="116"/>
      <c r="AC7" s="116"/>
      <c r="AD7" s="119"/>
      <c r="AE7" s="119"/>
      <c r="AF7" s="119"/>
      <c r="AG7" s="119"/>
      <c r="AH7" s="119"/>
      <c r="AI7" s="119"/>
    </row>
    <row r="8" spans="1:35" ht="15.75" customHeight="1">
      <c r="A8" s="36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36"/>
      <c r="AA8" s="121" t="s">
        <v>20</v>
      </c>
      <c r="AB8" s="121"/>
      <c r="AC8" s="121"/>
      <c r="AD8" s="122"/>
      <c r="AE8" s="122"/>
      <c r="AF8" s="122"/>
      <c r="AG8" s="122"/>
      <c r="AH8" s="122"/>
      <c r="AI8" s="122"/>
    </row>
    <row r="9" spans="1:35" ht="13.5" customHeight="1">
      <c r="A9" s="3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2"/>
      <c r="AE9" s="122"/>
      <c r="AF9" s="122"/>
      <c r="AG9" s="122"/>
      <c r="AH9" s="122"/>
      <c r="AI9" s="122"/>
    </row>
    <row r="10" spans="1:35" ht="13.5" customHeight="1">
      <c r="A10" s="37"/>
      <c r="B10" s="124" t="s">
        <v>21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22</v>
      </c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2"/>
      <c r="AE10" s="122"/>
      <c r="AF10" s="122"/>
      <c r="AG10" s="122"/>
      <c r="AH10" s="122"/>
      <c r="AI10" s="122"/>
    </row>
    <row r="11" spans="1:35" ht="13.5" customHeight="1" thickBot="1">
      <c r="A11" s="37"/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21" t="s">
        <v>23</v>
      </c>
      <c r="X11" s="121"/>
      <c r="Y11" s="121"/>
      <c r="Z11" s="121"/>
      <c r="AA11" s="121"/>
      <c r="AB11" s="121"/>
      <c r="AC11" s="121"/>
      <c r="AD11" s="126"/>
      <c r="AE11" s="126"/>
      <c r="AF11" s="126"/>
      <c r="AG11" s="126"/>
      <c r="AH11" s="126"/>
      <c r="AI11" s="126"/>
    </row>
    <row r="12" spans="1:35" ht="12.75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27" t="s">
        <v>24</v>
      </c>
      <c r="N12" s="127"/>
      <c r="O12" s="127" t="s">
        <v>25</v>
      </c>
      <c r="P12" s="127"/>
      <c r="Q12" s="127"/>
      <c r="R12" s="127"/>
      <c r="S12" s="127" t="s">
        <v>26</v>
      </c>
      <c r="T12" s="127"/>
      <c r="U12" s="127"/>
      <c r="V12" s="127"/>
      <c r="W12" s="39" t="s">
        <v>27</v>
      </c>
      <c r="X12" s="40"/>
      <c r="Y12" s="40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3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39" t="s">
        <v>28</v>
      </c>
      <c r="X13" s="41"/>
      <c r="Y13" s="41"/>
      <c r="Z13" s="37"/>
      <c r="AA13" s="37"/>
      <c r="AB13" s="37"/>
      <c r="AC13" s="37"/>
      <c r="AD13" s="128"/>
      <c r="AE13" s="128"/>
      <c r="AF13" s="128"/>
      <c r="AG13" s="128"/>
      <c r="AH13" s="128"/>
      <c r="AI13" s="128"/>
    </row>
    <row r="14" spans="1:35" ht="15.7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42" t="s">
        <v>29</v>
      </c>
      <c r="M14" s="129"/>
      <c r="N14" s="129"/>
      <c r="O14" s="130" t="s">
        <v>30</v>
      </c>
      <c r="P14" s="130"/>
      <c r="Q14" s="130"/>
      <c r="R14" s="130"/>
      <c r="S14" s="131" t="s">
        <v>31</v>
      </c>
      <c r="T14" s="131"/>
      <c r="U14" s="131"/>
      <c r="V14" s="131"/>
      <c r="W14" s="36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</row>
    <row r="15" spans="1:35" ht="14.25" customHeight="1">
      <c r="A15" s="37"/>
      <c r="B15" s="37"/>
      <c r="C15" s="43" t="s">
        <v>32</v>
      </c>
      <c r="D15" s="4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9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2" customHeight="1">
      <c r="A17" s="133" t="s">
        <v>33</v>
      </c>
      <c r="B17" s="133"/>
      <c r="C17" s="133"/>
      <c r="D17" s="133"/>
      <c r="E17" s="133"/>
      <c r="F17" s="134" t="s">
        <v>34</v>
      </c>
      <c r="G17" s="134"/>
      <c r="H17" s="134"/>
      <c r="I17" s="133" t="s">
        <v>35</v>
      </c>
      <c r="J17" s="133"/>
      <c r="K17" s="133"/>
      <c r="L17" s="135" t="s">
        <v>36</v>
      </c>
      <c r="M17" s="136"/>
      <c r="N17" s="133" t="s">
        <v>37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</row>
    <row r="18" spans="1:35" ht="10.5" customHeight="1">
      <c r="A18" s="133"/>
      <c r="B18" s="133"/>
      <c r="C18" s="133"/>
      <c r="D18" s="133"/>
      <c r="E18" s="133"/>
      <c r="F18" s="134"/>
      <c r="G18" s="134"/>
      <c r="H18" s="134"/>
      <c r="I18" s="134" t="s">
        <v>38</v>
      </c>
      <c r="J18" s="134" t="s">
        <v>39</v>
      </c>
      <c r="K18" s="134"/>
      <c r="L18" s="137"/>
      <c r="M18" s="138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</row>
    <row r="19" spans="1:35" ht="10.5" customHeight="1">
      <c r="A19" s="133" t="s">
        <v>40</v>
      </c>
      <c r="B19" s="133"/>
      <c r="C19" s="134" t="s">
        <v>41</v>
      </c>
      <c r="D19" s="134"/>
      <c r="E19" s="134"/>
      <c r="F19" s="134"/>
      <c r="G19" s="134"/>
      <c r="H19" s="134"/>
      <c r="I19" s="134"/>
      <c r="J19" s="134"/>
      <c r="K19" s="134"/>
      <c r="L19" s="137"/>
      <c r="M19" s="138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</row>
    <row r="20" spans="1:35" ht="9" customHeight="1">
      <c r="A20" s="133"/>
      <c r="B20" s="133"/>
      <c r="C20" s="134"/>
      <c r="D20" s="134"/>
      <c r="E20" s="134"/>
      <c r="F20" s="134"/>
      <c r="G20" s="134"/>
      <c r="H20" s="134"/>
      <c r="I20" s="134"/>
      <c r="J20" s="134" t="s">
        <v>0</v>
      </c>
      <c r="K20" s="134" t="s">
        <v>1</v>
      </c>
      <c r="L20" s="137"/>
      <c r="M20" s="138"/>
      <c r="N20" s="45"/>
      <c r="O20" s="46"/>
      <c r="P20" s="46"/>
      <c r="Q20" s="47"/>
      <c r="R20" s="47"/>
      <c r="S20" s="47"/>
      <c r="T20" s="48"/>
      <c r="U20" s="48"/>
      <c r="V20" s="45"/>
      <c r="W20" s="49"/>
      <c r="X20" s="49"/>
      <c r="Y20" s="47"/>
      <c r="Z20" s="47"/>
      <c r="AA20" s="50"/>
      <c r="AB20" s="41"/>
      <c r="AC20" s="45"/>
      <c r="AD20" s="51"/>
      <c r="AE20" s="51"/>
      <c r="AF20" s="141"/>
      <c r="AG20" s="141"/>
      <c r="AH20" s="141"/>
      <c r="AI20" s="50"/>
    </row>
    <row r="21" spans="1:35" ht="7.5" customHeight="1">
      <c r="A21" s="133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7"/>
      <c r="M21" s="138"/>
      <c r="N21" s="52"/>
      <c r="O21" s="53"/>
      <c r="P21" s="53"/>
      <c r="Q21" s="53"/>
      <c r="R21" s="53"/>
      <c r="S21" s="53"/>
      <c r="T21" s="54"/>
      <c r="U21" s="54"/>
      <c r="V21" s="55"/>
      <c r="W21" s="55"/>
      <c r="X21" s="55"/>
      <c r="Y21" s="55"/>
      <c r="Z21" s="55"/>
      <c r="AA21" s="56"/>
      <c r="AB21" s="41"/>
      <c r="AC21" s="57"/>
      <c r="AD21" s="58"/>
      <c r="AE21" s="58"/>
      <c r="AF21" s="58"/>
      <c r="AG21" s="58"/>
      <c r="AH21" s="58"/>
      <c r="AI21" s="56"/>
    </row>
    <row r="22" spans="1:35" ht="12" customHeight="1">
      <c r="A22" s="133"/>
      <c r="B22" s="133"/>
      <c r="C22" s="134" t="s">
        <v>42</v>
      </c>
      <c r="D22" s="134"/>
      <c r="E22" s="134" t="s">
        <v>43</v>
      </c>
      <c r="F22" s="134"/>
      <c r="G22" s="134"/>
      <c r="H22" s="134"/>
      <c r="I22" s="134"/>
      <c r="J22" s="134"/>
      <c r="K22" s="134"/>
      <c r="L22" s="137"/>
      <c r="M22" s="138"/>
      <c r="N22" s="134" t="s">
        <v>44</v>
      </c>
      <c r="O22" s="134"/>
      <c r="P22" s="134"/>
      <c r="Q22" s="134"/>
      <c r="R22" s="134" t="s">
        <v>45</v>
      </c>
      <c r="S22" s="134"/>
      <c r="T22" s="134"/>
      <c r="U22" s="134"/>
      <c r="V22" s="134" t="s">
        <v>44</v>
      </c>
      <c r="W22" s="134"/>
      <c r="X22" s="134"/>
      <c r="Y22" s="134"/>
      <c r="Z22" s="134" t="s">
        <v>45</v>
      </c>
      <c r="AA22" s="134"/>
      <c r="AB22" s="37"/>
      <c r="AC22" s="134" t="s">
        <v>46</v>
      </c>
      <c r="AD22" s="134"/>
      <c r="AE22" s="134"/>
      <c r="AF22" s="134"/>
      <c r="AG22" s="134" t="s">
        <v>45</v>
      </c>
      <c r="AH22" s="134"/>
      <c r="AI22" s="134"/>
    </row>
    <row r="23" spans="1:35" ht="12" customHeight="1">
      <c r="A23" s="133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7"/>
      <c r="M23" s="138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37"/>
      <c r="AC23" s="134"/>
      <c r="AD23" s="134"/>
      <c r="AE23" s="134"/>
      <c r="AF23" s="134"/>
      <c r="AG23" s="134"/>
      <c r="AH23" s="134"/>
      <c r="AI23" s="134"/>
    </row>
    <row r="24" spans="1:35" ht="12" customHeight="1">
      <c r="A24" s="133"/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7"/>
      <c r="M24" s="138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37"/>
      <c r="AC24" s="134"/>
      <c r="AD24" s="134"/>
      <c r="AE24" s="134"/>
      <c r="AF24" s="134"/>
      <c r="AG24" s="134"/>
      <c r="AH24" s="134"/>
      <c r="AI24" s="134"/>
    </row>
    <row r="25" spans="1:35" ht="12" customHeight="1">
      <c r="A25" s="133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7"/>
      <c r="M25" s="138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37"/>
      <c r="AC25" s="134"/>
      <c r="AD25" s="134"/>
      <c r="AE25" s="134"/>
      <c r="AF25" s="134"/>
      <c r="AG25" s="134"/>
      <c r="AH25" s="134"/>
      <c r="AI25" s="134"/>
    </row>
    <row r="26" spans="1:35" ht="21.75" customHeight="1">
      <c r="A26" s="133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7"/>
      <c r="M26" s="138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37"/>
      <c r="AC26" s="134"/>
      <c r="AD26" s="134"/>
      <c r="AE26" s="134"/>
      <c r="AF26" s="134"/>
      <c r="AG26" s="134"/>
      <c r="AH26" s="134"/>
      <c r="AI26" s="142"/>
    </row>
    <row r="27" spans="1:35" ht="56.25" customHeight="1">
      <c r="A27" s="133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9"/>
      <c r="M27" s="140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37"/>
      <c r="AC27" s="134"/>
      <c r="AD27" s="134"/>
      <c r="AE27" s="134"/>
      <c r="AF27" s="134"/>
      <c r="AG27" s="134"/>
      <c r="AH27" s="134"/>
      <c r="AI27" s="134"/>
    </row>
    <row r="28" spans="1:35" ht="13.5" customHeight="1" thickBot="1">
      <c r="A28" s="143" t="s">
        <v>47</v>
      </c>
      <c r="B28" s="143"/>
      <c r="C28" s="143" t="s">
        <v>48</v>
      </c>
      <c r="D28" s="143"/>
      <c r="E28" s="59" t="s">
        <v>49</v>
      </c>
      <c r="F28" s="143" t="s">
        <v>50</v>
      </c>
      <c r="G28" s="143"/>
      <c r="H28" s="143"/>
      <c r="I28" s="59" t="s">
        <v>51</v>
      </c>
      <c r="J28" s="59" t="s">
        <v>52</v>
      </c>
      <c r="K28" s="59" t="s">
        <v>53</v>
      </c>
      <c r="L28" s="143" t="s">
        <v>54</v>
      </c>
      <c r="M28" s="143"/>
      <c r="N28" s="143" t="s">
        <v>55</v>
      </c>
      <c r="O28" s="143"/>
      <c r="P28" s="143"/>
      <c r="Q28" s="143"/>
      <c r="R28" s="143" t="s">
        <v>56</v>
      </c>
      <c r="S28" s="143"/>
      <c r="T28" s="143"/>
      <c r="U28" s="143"/>
      <c r="V28" s="143" t="s">
        <v>57</v>
      </c>
      <c r="W28" s="143"/>
      <c r="X28" s="143"/>
      <c r="Y28" s="143"/>
      <c r="Z28" s="143" t="s">
        <v>58</v>
      </c>
      <c r="AA28" s="143"/>
      <c r="AB28" s="60" t="s">
        <v>59</v>
      </c>
      <c r="AC28" s="143" t="s">
        <v>59</v>
      </c>
      <c r="AD28" s="143"/>
      <c r="AE28" s="143"/>
      <c r="AF28" s="143"/>
      <c r="AG28" s="143" t="s">
        <v>60</v>
      </c>
      <c r="AH28" s="143"/>
      <c r="AI28" s="144"/>
    </row>
    <row r="29" spans="1:35" ht="14.25" customHeight="1">
      <c r="A29" s="145" t="s">
        <v>61</v>
      </c>
      <c r="B29" s="146"/>
      <c r="C29" s="147" t="s">
        <v>62</v>
      </c>
      <c r="D29" s="147"/>
      <c r="E29" s="61" t="s">
        <v>63</v>
      </c>
      <c r="F29" s="148">
        <v>446</v>
      </c>
      <c r="G29" s="148"/>
      <c r="H29" s="148"/>
      <c r="I29" s="62"/>
      <c r="J29" s="63">
        <v>53024200</v>
      </c>
      <c r="K29" s="63">
        <v>53050200</v>
      </c>
      <c r="L29" s="149">
        <f>K29-J29</f>
        <v>26000</v>
      </c>
      <c r="M29" s="149"/>
      <c r="N29" s="150"/>
      <c r="O29" s="150"/>
      <c r="P29" s="150"/>
      <c r="Q29" s="150"/>
      <c r="R29" s="151"/>
      <c r="S29" s="151"/>
      <c r="T29" s="151"/>
      <c r="U29" s="151"/>
      <c r="V29" s="150"/>
      <c r="W29" s="150"/>
      <c r="X29" s="150"/>
      <c r="Y29" s="150"/>
      <c r="Z29" s="151"/>
      <c r="AA29" s="151"/>
      <c r="AB29" s="64"/>
      <c r="AC29" s="152">
        <f>L29</f>
        <v>26000</v>
      </c>
      <c r="AD29" s="152"/>
      <c r="AE29" s="152"/>
      <c r="AF29" s="152"/>
      <c r="AG29" s="151"/>
      <c r="AH29" s="151"/>
      <c r="AI29" s="153"/>
    </row>
    <row r="30" spans="1:35" ht="12.75" customHeight="1" outlineLevel="1">
      <c r="A30" s="154" t="s">
        <v>64</v>
      </c>
      <c r="B30" s="155"/>
      <c r="C30" s="156" t="s">
        <v>65</v>
      </c>
      <c r="D30" s="156"/>
      <c r="E30" s="65" t="s">
        <v>66</v>
      </c>
      <c r="F30" s="157"/>
      <c r="G30" s="157"/>
      <c r="H30" s="157"/>
      <c r="I30" s="66"/>
      <c r="J30" s="67"/>
      <c r="K30" s="67"/>
      <c r="L30" s="158">
        <f>K30-J30</f>
        <v>0</v>
      </c>
      <c r="M30" s="158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68"/>
      <c r="AC30" s="160">
        <f>L30</f>
        <v>0</v>
      </c>
      <c r="AD30" s="160"/>
      <c r="AE30" s="160"/>
      <c r="AF30" s="160"/>
      <c r="AG30" s="159"/>
      <c r="AH30" s="159"/>
      <c r="AI30" s="161"/>
    </row>
    <row r="31" spans="1:35" ht="12.75" customHeight="1" outlineLevel="1">
      <c r="A31" s="154" t="s">
        <v>67</v>
      </c>
      <c r="B31" s="155"/>
      <c r="C31" s="156" t="s">
        <v>68</v>
      </c>
      <c r="D31" s="156"/>
      <c r="E31" s="65" t="s">
        <v>69</v>
      </c>
      <c r="F31" s="157"/>
      <c r="G31" s="157"/>
      <c r="H31" s="157"/>
      <c r="I31" s="66"/>
      <c r="J31" s="67"/>
      <c r="K31" s="67"/>
      <c r="L31" s="158">
        <f>K31-J31</f>
        <v>0</v>
      </c>
      <c r="M31" s="158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68"/>
      <c r="AC31" s="160">
        <f>L31</f>
        <v>0</v>
      </c>
      <c r="AD31" s="160"/>
      <c r="AE31" s="160"/>
      <c r="AF31" s="160"/>
      <c r="AG31" s="159"/>
      <c r="AH31" s="159"/>
      <c r="AI31" s="161"/>
    </row>
    <row r="32" spans="1:35" ht="12.75" customHeight="1" outlineLevel="1">
      <c r="A32" s="154" t="s">
        <v>70</v>
      </c>
      <c r="B32" s="155"/>
      <c r="C32" s="156" t="s">
        <v>71</v>
      </c>
      <c r="D32" s="156"/>
      <c r="E32" s="65" t="s">
        <v>72</v>
      </c>
      <c r="F32" s="157"/>
      <c r="G32" s="157"/>
      <c r="H32" s="157"/>
      <c r="I32" s="66"/>
      <c r="J32" s="67"/>
      <c r="K32" s="67"/>
      <c r="L32" s="158">
        <f>K32-J32</f>
        <v>0</v>
      </c>
      <c r="M32" s="158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68"/>
      <c r="AC32" s="160">
        <f>L32</f>
        <v>0</v>
      </c>
      <c r="AD32" s="160"/>
      <c r="AE32" s="160"/>
      <c r="AF32" s="160"/>
      <c r="AG32" s="159"/>
      <c r="AH32" s="159"/>
      <c r="AI32" s="161"/>
    </row>
    <row r="33" spans="1:35" ht="12.75" customHeight="1" outlineLevel="1">
      <c r="A33" s="154" t="s">
        <v>73</v>
      </c>
      <c r="B33" s="155"/>
      <c r="C33" s="162" t="s">
        <v>74</v>
      </c>
      <c r="D33" s="162"/>
      <c r="E33" s="69" t="s">
        <v>75</v>
      </c>
      <c r="F33" s="157"/>
      <c r="G33" s="157"/>
      <c r="H33" s="157"/>
      <c r="I33" s="66"/>
      <c r="J33" s="67"/>
      <c r="K33" s="67"/>
      <c r="L33" s="158">
        <f>K33-J33</f>
        <v>0</v>
      </c>
      <c r="M33" s="158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68"/>
      <c r="AC33" s="160">
        <f>L33</f>
        <v>0</v>
      </c>
      <c r="AD33" s="160"/>
      <c r="AE33" s="160"/>
      <c r="AF33" s="160"/>
      <c r="AG33" s="159"/>
      <c r="AH33" s="159"/>
      <c r="AI33" s="161"/>
    </row>
    <row r="34" spans="11:35" ht="14.25" customHeight="1" outlineLevel="1">
      <c r="K34" s="70" t="s">
        <v>76</v>
      </c>
      <c r="L34" s="163">
        <f>SUM(L29:M33)</f>
        <v>26000</v>
      </c>
      <c r="M34" s="163"/>
      <c r="N34" s="164">
        <f>SUM(N29:Q33)</f>
        <v>0</v>
      </c>
      <c r="O34" s="164"/>
      <c r="P34" s="164">
        <f>SUM(P29:Q33)</f>
        <v>0</v>
      </c>
      <c r="Q34" s="164"/>
      <c r="R34" s="165" t="s">
        <v>77</v>
      </c>
      <c r="S34" s="165"/>
      <c r="T34" s="165"/>
      <c r="U34" s="165"/>
      <c r="V34" s="164">
        <f>SUM(V29:Y33)</f>
        <v>0</v>
      </c>
      <c r="W34" s="164"/>
      <c r="X34" s="164"/>
      <c r="Y34" s="164"/>
      <c r="Z34" s="165" t="s">
        <v>77</v>
      </c>
      <c r="AA34" s="165"/>
      <c r="AB34" s="71"/>
      <c r="AC34" s="164">
        <f>SUM(AC29:AF33)</f>
        <v>26000</v>
      </c>
      <c r="AD34" s="164"/>
      <c r="AE34" s="164"/>
      <c r="AF34" s="164"/>
      <c r="AG34" s="165"/>
      <c r="AH34" s="165"/>
      <c r="AI34" s="171"/>
    </row>
    <row r="35" spans="1:35" ht="14.25" customHeight="1" outlineLevel="1">
      <c r="A35" s="30" t="s">
        <v>78</v>
      </c>
      <c r="T35" s="72"/>
      <c r="U35" s="73"/>
      <c r="V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21:35" ht="14.25" customHeight="1" outlineLevel="1">
      <c r="U36" s="172" t="s">
        <v>79</v>
      </c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5" ht="14.25" customHeight="1" outlineLevel="1">
      <c r="A37" s="173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74" t="s">
        <v>80</v>
      </c>
      <c r="AE37" s="168" t="s">
        <v>81</v>
      </c>
      <c r="AF37" s="168"/>
      <c r="AG37" s="168"/>
      <c r="AH37" s="174" t="s">
        <v>82</v>
      </c>
      <c r="AI37" s="174"/>
    </row>
    <row r="38" spans="3:17" ht="14.25" customHeight="1" outlineLevel="1">
      <c r="C38" s="166"/>
      <c r="D38" s="166"/>
      <c r="E38" s="166"/>
      <c r="F38" s="166"/>
      <c r="J38" s="167"/>
      <c r="K38" s="167"/>
      <c r="L38" s="167"/>
      <c r="M38" s="166"/>
      <c r="N38" s="166"/>
      <c r="O38" s="166"/>
      <c r="P38" s="166"/>
      <c r="Q38" s="166"/>
    </row>
    <row r="39" spans="3:35" ht="14.25" customHeight="1">
      <c r="C39" s="166"/>
      <c r="D39" s="166"/>
      <c r="E39" s="166"/>
      <c r="F39" s="166"/>
      <c r="G39" s="75"/>
      <c r="H39" s="168"/>
      <c r="I39" s="168"/>
      <c r="J39" s="167"/>
      <c r="K39" s="167"/>
      <c r="L39" s="167"/>
      <c r="M39" s="166"/>
      <c r="N39" s="166"/>
      <c r="O39" s="166"/>
      <c r="P39" s="166"/>
      <c r="Q39" s="166"/>
      <c r="R39" s="168"/>
      <c r="S39" s="168"/>
      <c r="T39" s="168"/>
      <c r="U39" s="168"/>
      <c r="V39" s="168"/>
      <c r="W39" s="168"/>
      <c r="X39" s="168"/>
      <c r="Y39" s="75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4:35" ht="14.25" customHeight="1">
      <c r="D40" s="170" t="s">
        <v>83</v>
      </c>
      <c r="E40" s="170"/>
      <c r="F40" s="170"/>
      <c r="H40" s="170" t="s">
        <v>84</v>
      </c>
      <c r="I40" s="170"/>
      <c r="J40" s="167"/>
      <c r="K40" s="167"/>
      <c r="L40" s="167"/>
      <c r="M40" s="166"/>
      <c r="N40" s="166"/>
      <c r="O40" s="166"/>
      <c r="P40" s="166"/>
      <c r="Q40" s="166"/>
      <c r="R40" s="170" t="s">
        <v>84</v>
      </c>
      <c r="S40" s="170"/>
      <c r="T40" s="170"/>
      <c r="U40" s="170"/>
      <c r="V40" s="170"/>
      <c r="W40" s="170"/>
      <c r="X40" s="170"/>
      <c r="Z40" s="170" t="s">
        <v>85</v>
      </c>
      <c r="AA40" s="170"/>
      <c r="AB40" s="170"/>
      <c r="AC40" s="170"/>
      <c r="AD40" s="170"/>
      <c r="AE40" s="170"/>
      <c r="AF40" s="170"/>
      <c r="AG40" s="170"/>
      <c r="AH40" s="170"/>
      <c r="AI40" s="170"/>
    </row>
    <row r="41" ht="14.25" customHeight="1">
      <c r="AI41" s="76"/>
    </row>
    <row r="42" ht="14.25" customHeight="1"/>
    <row r="43" ht="13.5" customHeight="1"/>
    <row r="44" ht="18" customHeight="1"/>
    <row r="48" ht="13.5" customHeight="1"/>
    <row r="49" ht="54" customHeight="1"/>
    <row r="51" ht="26.25" customHeight="1"/>
  </sheetData>
  <sheetProtection selectLockedCells="1" selectUnlockedCells="1"/>
  <mergeCells count="125">
    <mergeCell ref="Z39:AI39"/>
    <mergeCell ref="D40:F40"/>
    <mergeCell ref="H40:I40"/>
    <mergeCell ref="R40:X40"/>
    <mergeCell ref="Z40:AI40"/>
    <mergeCell ref="AG34:AI34"/>
    <mergeCell ref="U36:AI36"/>
    <mergeCell ref="A37:AC37"/>
    <mergeCell ref="AE37:AG37"/>
    <mergeCell ref="AH37:AI37"/>
    <mergeCell ref="C38:F39"/>
    <mergeCell ref="J38:L40"/>
    <mergeCell ref="M38:Q40"/>
    <mergeCell ref="H39:I39"/>
    <mergeCell ref="R39:X39"/>
    <mergeCell ref="V33:Y33"/>
    <mergeCell ref="Z33:AA33"/>
    <mergeCell ref="AC33:AF33"/>
    <mergeCell ref="AG33:AI33"/>
    <mergeCell ref="L34:M34"/>
    <mergeCell ref="N34:Q34"/>
    <mergeCell ref="R34:U34"/>
    <mergeCell ref="V34:Y34"/>
    <mergeCell ref="Z34:AA34"/>
    <mergeCell ref="AC34:AF34"/>
    <mergeCell ref="V32:Y32"/>
    <mergeCell ref="Z32:AA32"/>
    <mergeCell ref="AC32:AF32"/>
    <mergeCell ref="AG32:AI32"/>
    <mergeCell ref="A33:B33"/>
    <mergeCell ref="C33:D33"/>
    <mergeCell ref="F33:H33"/>
    <mergeCell ref="L33:M33"/>
    <mergeCell ref="N33:Q33"/>
    <mergeCell ref="R33:U33"/>
    <mergeCell ref="V31:Y31"/>
    <mergeCell ref="Z31:AA31"/>
    <mergeCell ref="AC31:AF31"/>
    <mergeCell ref="AG31:AI31"/>
    <mergeCell ref="A32:B32"/>
    <mergeCell ref="C32:D32"/>
    <mergeCell ref="F32:H32"/>
    <mergeCell ref="L32:M32"/>
    <mergeCell ref="N32:Q32"/>
    <mergeCell ref="R32:U32"/>
    <mergeCell ref="V30:Y30"/>
    <mergeCell ref="Z30:AA30"/>
    <mergeCell ref="AC30:AF30"/>
    <mergeCell ref="AG30:AI30"/>
    <mergeCell ref="A31:B31"/>
    <mergeCell ref="C31:D31"/>
    <mergeCell ref="F31:H31"/>
    <mergeCell ref="L31:M31"/>
    <mergeCell ref="N31:Q31"/>
    <mergeCell ref="R31:U31"/>
    <mergeCell ref="V29:Y29"/>
    <mergeCell ref="Z29:AA29"/>
    <mergeCell ref="AC29:AF29"/>
    <mergeCell ref="AG29:AI29"/>
    <mergeCell ref="A30:B30"/>
    <mergeCell ref="C30:D30"/>
    <mergeCell ref="F30:H30"/>
    <mergeCell ref="L30:M30"/>
    <mergeCell ref="N30:Q30"/>
    <mergeCell ref="R30:U30"/>
    <mergeCell ref="V28:Y28"/>
    <mergeCell ref="Z28:AA28"/>
    <mergeCell ref="AC28:AF28"/>
    <mergeCell ref="AG28:AI28"/>
    <mergeCell ref="A29:B29"/>
    <mergeCell ref="C29:D29"/>
    <mergeCell ref="F29:H29"/>
    <mergeCell ref="L29:M29"/>
    <mergeCell ref="N29:Q29"/>
    <mergeCell ref="R29:U29"/>
    <mergeCell ref="V22:Y27"/>
    <mergeCell ref="Z22:AA27"/>
    <mergeCell ref="AC22:AF27"/>
    <mergeCell ref="AG22:AI27"/>
    <mergeCell ref="A28:B28"/>
    <mergeCell ref="C28:D28"/>
    <mergeCell ref="F28:H28"/>
    <mergeCell ref="L28:M28"/>
    <mergeCell ref="N28:Q28"/>
    <mergeCell ref="R28:U28"/>
    <mergeCell ref="J18:K19"/>
    <mergeCell ref="A19:B27"/>
    <mergeCell ref="C19:E21"/>
    <mergeCell ref="J20:J27"/>
    <mergeCell ref="K20:K27"/>
    <mergeCell ref="AF20:AH20"/>
    <mergeCell ref="C22:D27"/>
    <mergeCell ref="E22:E27"/>
    <mergeCell ref="N22:Q27"/>
    <mergeCell ref="R22:U27"/>
    <mergeCell ref="M14:N14"/>
    <mergeCell ref="O14:R14"/>
    <mergeCell ref="S14:V14"/>
    <mergeCell ref="X14:AI14"/>
    <mergeCell ref="A17:E18"/>
    <mergeCell ref="F17:H27"/>
    <mergeCell ref="I17:K17"/>
    <mergeCell ref="L17:M27"/>
    <mergeCell ref="N17:AI19"/>
    <mergeCell ref="I18:I27"/>
    <mergeCell ref="W11:AC11"/>
    <mergeCell ref="AD11:AI11"/>
    <mergeCell ref="M12:N13"/>
    <mergeCell ref="O12:R13"/>
    <mergeCell ref="S12:V13"/>
    <mergeCell ref="AD13:AI13"/>
    <mergeCell ref="B8:Y8"/>
    <mergeCell ref="AA8:AC8"/>
    <mergeCell ref="AD8:AI8"/>
    <mergeCell ref="B9:AC9"/>
    <mergeCell ref="AD9:AI9"/>
    <mergeCell ref="B10:R10"/>
    <mergeCell ref="S10:AC10"/>
    <mergeCell ref="AD10:AI10"/>
    <mergeCell ref="AD5:AI5"/>
    <mergeCell ref="W6:AC6"/>
    <mergeCell ref="AD6:AI6"/>
    <mergeCell ref="B7:X7"/>
    <mergeCell ref="Z7:AC7"/>
    <mergeCell ref="AD7:AI7"/>
  </mergeCells>
  <dataValidations count="1">
    <dataValidation type="list" allowBlank="1" showInputMessage="1" sqref="Z39:AI39">
      <formula1>суперы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A1" sqref="A1:C36"/>
    </sheetView>
  </sheetViews>
  <sheetFormatPr defaultColWidth="9.140625" defaultRowHeight="12.75"/>
  <sheetData>
    <row r="1" spans="1:5" ht="12.75">
      <c r="A1" s="9"/>
      <c r="D1">
        <f>A1</f>
        <v>0</v>
      </c>
      <c r="E1" t="str">
        <f>IF(C1=B2,"верно","не верно")</f>
        <v>верно</v>
      </c>
    </row>
    <row r="2" spans="1:5" ht="12.75">
      <c r="A2" s="9"/>
      <c r="D2">
        <f>D1+1</f>
        <v>1</v>
      </c>
      <c r="E2" t="str">
        <f aca="true" t="shared" si="0" ref="E2:E65">IF(C2=B3,"верно","не верно")</f>
        <v>верно</v>
      </c>
    </row>
    <row r="3" spans="1:5" ht="12.75">
      <c r="A3" s="9"/>
      <c r="D3">
        <f aca="true" t="shared" si="1" ref="D3:D66">D2+1</f>
        <v>2</v>
      </c>
      <c r="E3" t="str">
        <f t="shared" si="0"/>
        <v>верно</v>
      </c>
    </row>
    <row r="4" spans="1:5" ht="12.75">
      <c r="A4" s="9"/>
      <c r="D4">
        <f t="shared" si="1"/>
        <v>3</v>
      </c>
      <c r="E4" t="str">
        <f t="shared" si="0"/>
        <v>верно</v>
      </c>
    </row>
    <row r="5" spans="1:5" ht="12.75">
      <c r="A5" s="9"/>
      <c r="D5">
        <f t="shared" si="1"/>
        <v>4</v>
      </c>
      <c r="E5" t="str">
        <f t="shared" si="0"/>
        <v>верно</v>
      </c>
    </row>
    <row r="6" spans="1:5" ht="12.75">
      <c r="A6" s="9"/>
      <c r="D6">
        <f t="shared" si="1"/>
        <v>5</v>
      </c>
      <c r="E6" t="str">
        <f t="shared" si="0"/>
        <v>верно</v>
      </c>
    </row>
    <row r="7" spans="1:5" ht="12.75">
      <c r="A7" s="9"/>
      <c r="D7">
        <f t="shared" si="1"/>
        <v>6</v>
      </c>
      <c r="E7" t="str">
        <f t="shared" si="0"/>
        <v>верно</v>
      </c>
    </row>
    <row r="8" spans="1:5" ht="12.75">
      <c r="A8" s="9"/>
      <c r="D8">
        <f t="shared" si="1"/>
        <v>7</v>
      </c>
      <c r="E8" t="str">
        <f>IF(C8=B9,"верно","не верно")</f>
        <v>верно</v>
      </c>
    </row>
    <row r="9" spans="1:5" ht="12.75">
      <c r="A9" s="9"/>
      <c r="D9">
        <f t="shared" si="1"/>
        <v>8</v>
      </c>
      <c r="E9" t="str">
        <f t="shared" si="0"/>
        <v>верно</v>
      </c>
    </row>
    <row r="10" spans="1:5" ht="12.75">
      <c r="A10" s="9"/>
      <c r="D10">
        <f t="shared" si="1"/>
        <v>9</v>
      </c>
      <c r="E10" t="str">
        <f t="shared" si="0"/>
        <v>верно</v>
      </c>
    </row>
    <row r="11" spans="1:5" ht="12.75">
      <c r="A11" s="9"/>
      <c r="D11">
        <f t="shared" si="1"/>
        <v>10</v>
      </c>
      <c r="E11" t="str">
        <f t="shared" si="0"/>
        <v>верно</v>
      </c>
    </row>
    <row r="12" spans="1:5" ht="12.75">
      <c r="A12" s="9"/>
      <c r="D12">
        <f t="shared" si="1"/>
        <v>11</v>
      </c>
      <c r="E12" t="str">
        <f t="shared" si="0"/>
        <v>верно</v>
      </c>
    </row>
    <row r="13" spans="1:5" ht="12.75">
      <c r="A13" s="9"/>
      <c r="D13">
        <f t="shared" si="1"/>
        <v>12</v>
      </c>
      <c r="E13" t="str">
        <f t="shared" si="0"/>
        <v>верно</v>
      </c>
    </row>
    <row r="14" spans="1:5" ht="12.75">
      <c r="A14" s="9"/>
      <c r="D14">
        <f t="shared" si="1"/>
        <v>13</v>
      </c>
      <c r="E14" t="str">
        <f t="shared" si="0"/>
        <v>верно</v>
      </c>
    </row>
    <row r="15" spans="1:5" ht="12.75">
      <c r="A15" s="9"/>
      <c r="D15">
        <f t="shared" si="1"/>
        <v>14</v>
      </c>
      <c r="E15" t="str">
        <f t="shared" si="0"/>
        <v>верно</v>
      </c>
    </row>
    <row r="16" spans="1:5" ht="12.75">
      <c r="A16" s="9"/>
      <c r="D16">
        <f t="shared" si="1"/>
        <v>15</v>
      </c>
      <c r="E16" t="str">
        <f t="shared" si="0"/>
        <v>верно</v>
      </c>
    </row>
    <row r="17" spans="1:5" ht="12.75">
      <c r="A17" s="9"/>
      <c r="D17">
        <f t="shared" si="1"/>
        <v>16</v>
      </c>
      <c r="E17" t="str">
        <f t="shared" si="0"/>
        <v>верно</v>
      </c>
    </row>
    <row r="18" spans="1:5" ht="12.75">
      <c r="A18" s="9"/>
      <c r="D18">
        <f t="shared" si="1"/>
        <v>17</v>
      </c>
      <c r="E18" t="str">
        <f t="shared" si="0"/>
        <v>верно</v>
      </c>
    </row>
    <row r="19" spans="1:5" ht="12.75">
      <c r="A19" s="9"/>
      <c r="D19">
        <f t="shared" si="1"/>
        <v>18</v>
      </c>
      <c r="E19" t="str">
        <f t="shared" si="0"/>
        <v>верно</v>
      </c>
    </row>
    <row r="20" spans="1:5" ht="12.75">
      <c r="A20" s="9"/>
      <c r="D20">
        <f t="shared" si="1"/>
        <v>19</v>
      </c>
      <c r="E20" t="str">
        <f t="shared" si="0"/>
        <v>верно</v>
      </c>
    </row>
    <row r="21" spans="1:5" ht="12.75">
      <c r="A21" s="9"/>
      <c r="D21">
        <f t="shared" si="1"/>
        <v>20</v>
      </c>
      <c r="E21" t="str">
        <f t="shared" si="0"/>
        <v>верно</v>
      </c>
    </row>
    <row r="22" spans="1:5" ht="12.75">
      <c r="A22" s="9"/>
      <c r="D22">
        <f t="shared" si="1"/>
        <v>21</v>
      </c>
      <c r="E22" t="str">
        <f t="shared" si="0"/>
        <v>верно</v>
      </c>
    </row>
    <row r="23" spans="1:5" ht="12.75">
      <c r="A23" s="9"/>
      <c r="D23">
        <f t="shared" si="1"/>
        <v>22</v>
      </c>
      <c r="E23" t="str">
        <f t="shared" si="0"/>
        <v>верно</v>
      </c>
    </row>
    <row r="24" spans="1:5" ht="12.75">
      <c r="A24" s="9"/>
      <c r="D24">
        <f t="shared" si="1"/>
        <v>23</v>
      </c>
      <c r="E24" t="str">
        <f t="shared" si="0"/>
        <v>верно</v>
      </c>
    </row>
    <row r="25" spans="1:5" ht="12.75">
      <c r="A25" s="10"/>
      <c r="D25">
        <f t="shared" si="1"/>
        <v>24</v>
      </c>
      <c r="E25" t="str">
        <f t="shared" si="0"/>
        <v>верно</v>
      </c>
    </row>
    <row r="26" spans="1:5" ht="12.75">
      <c r="A26" s="10"/>
      <c r="D26">
        <f t="shared" si="1"/>
        <v>25</v>
      </c>
      <c r="E26" t="str">
        <f t="shared" si="0"/>
        <v>верно</v>
      </c>
    </row>
    <row r="27" spans="1:5" ht="12.75">
      <c r="A27" s="10"/>
      <c r="D27">
        <f t="shared" si="1"/>
        <v>26</v>
      </c>
      <c r="E27" t="str">
        <f t="shared" si="0"/>
        <v>верно</v>
      </c>
    </row>
    <row r="28" spans="1:5" ht="12.75">
      <c r="A28" s="9"/>
      <c r="D28">
        <f t="shared" si="1"/>
        <v>27</v>
      </c>
      <c r="E28" t="str">
        <f t="shared" si="0"/>
        <v>верно</v>
      </c>
    </row>
    <row r="29" spans="1:5" ht="12.75">
      <c r="A29" s="9"/>
      <c r="D29">
        <f t="shared" si="1"/>
        <v>28</v>
      </c>
      <c r="E29" t="str">
        <f t="shared" si="0"/>
        <v>верно</v>
      </c>
    </row>
    <row r="30" spans="1:5" ht="12.75">
      <c r="A30" s="9"/>
      <c r="D30">
        <f t="shared" si="1"/>
        <v>29</v>
      </c>
      <c r="E30" t="str">
        <f t="shared" si="0"/>
        <v>верно</v>
      </c>
    </row>
    <row r="31" spans="1:5" ht="12.75">
      <c r="A31" s="9"/>
      <c r="D31">
        <f t="shared" si="1"/>
        <v>30</v>
      </c>
      <c r="E31" t="str">
        <f t="shared" si="0"/>
        <v>верно</v>
      </c>
    </row>
    <row r="32" spans="1:5" ht="12.75">
      <c r="A32" s="9"/>
      <c r="D32">
        <f t="shared" si="1"/>
        <v>31</v>
      </c>
      <c r="E32" t="str">
        <f t="shared" si="0"/>
        <v>верно</v>
      </c>
    </row>
    <row r="33" spans="1:5" ht="12.75">
      <c r="A33" s="9"/>
      <c r="D33">
        <f t="shared" si="1"/>
        <v>32</v>
      </c>
      <c r="E33" t="str">
        <f t="shared" si="0"/>
        <v>верно</v>
      </c>
    </row>
    <row r="34" spans="1:5" ht="12.75">
      <c r="A34" s="9"/>
      <c r="D34">
        <f t="shared" si="1"/>
        <v>33</v>
      </c>
      <c r="E34" t="str">
        <f t="shared" si="0"/>
        <v>верно</v>
      </c>
    </row>
    <row r="35" spans="1:5" ht="12.75">
      <c r="A35" s="9"/>
      <c r="D35">
        <f t="shared" si="1"/>
        <v>34</v>
      </c>
      <c r="E35" t="str">
        <f t="shared" si="0"/>
        <v>верно</v>
      </c>
    </row>
    <row r="36" spans="1:5" ht="12.75">
      <c r="A36" s="9"/>
      <c r="D36">
        <f t="shared" si="1"/>
        <v>35</v>
      </c>
      <c r="E36" t="str">
        <f t="shared" si="0"/>
        <v>верно</v>
      </c>
    </row>
    <row r="37" spans="1:5" ht="12.75">
      <c r="A37" s="9"/>
      <c r="D37">
        <f t="shared" si="1"/>
        <v>36</v>
      </c>
      <c r="E37" t="str">
        <f t="shared" si="0"/>
        <v>верно</v>
      </c>
    </row>
    <row r="38" spans="1:5" ht="12.75">
      <c r="A38" s="9"/>
      <c r="D38">
        <f t="shared" si="1"/>
        <v>37</v>
      </c>
      <c r="E38" t="str">
        <f t="shared" si="0"/>
        <v>верно</v>
      </c>
    </row>
    <row r="39" spans="1:5" ht="12.75">
      <c r="A39" s="9"/>
      <c r="D39">
        <f t="shared" si="1"/>
        <v>38</v>
      </c>
      <c r="E39" t="str">
        <f t="shared" si="0"/>
        <v>верно</v>
      </c>
    </row>
    <row r="40" spans="1:5" ht="12.75">
      <c r="A40" s="9"/>
      <c r="D40">
        <f t="shared" si="1"/>
        <v>39</v>
      </c>
      <c r="E40" t="str">
        <f t="shared" si="0"/>
        <v>верно</v>
      </c>
    </row>
    <row r="41" spans="1:5" ht="12.75">
      <c r="A41" s="9"/>
      <c r="D41">
        <f t="shared" si="1"/>
        <v>40</v>
      </c>
      <c r="E41" t="str">
        <f t="shared" si="0"/>
        <v>верно</v>
      </c>
    </row>
    <row r="42" spans="1:5" ht="12.75">
      <c r="A42" s="9"/>
      <c r="D42">
        <f t="shared" si="1"/>
        <v>41</v>
      </c>
      <c r="E42" t="str">
        <f t="shared" si="0"/>
        <v>верно</v>
      </c>
    </row>
    <row r="43" spans="1:5" ht="12.75">
      <c r="A43" s="9"/>
      <c r="D43">
        <f t="shared" si="1"/>
        <v>42</v>
      </c>
      <c r="E43" t="str">
        <f t="shared" si="0"/>
        <v>верно</v>
      </c>
    </row>
    <row r="44" spans="1:5" ht="12.75">
      <c r="A44" s="9"/>
      <c r="D44">
        <f t="shared" si="1"/>
        <v>43</v>
      </c>
      <c r="E44" t="str">
        <f t="shared" si="0"/>
        <v>верно</v>
      </c>
    </row>
    <row r="45" spans="1:5" ht="12.75">
      <c r="A45" s="9"/>
      <c r="D45">
        <f t="shared" si="1"/>
        <v>44</v>
      </c>
      <c r="E45" t="str">
        <f t="shared" si="0"/>
        <v>верно</v>
      </c>
    </row>
    <row r="46" spans="1:5" ht="12.75">
      <c r="A46" s="9"/>
      <c r="D46">
        <f t="shared" si="1"/>
        <v>45</v>
      </c>
      <c r="E46" t="str">
        <f t="shared" si="0"/>
        <v>верно</v>
      </c>
    </row>
    <row r="47" spans="1:5" ht="12.75">
      <c r="A47" s="9"/>
      <c r="D47">
        <f t="shared" si="1"/>
        <v>46</v>
      </c>
      <c r="E47" t="str">
        <f t="shared" si="0"/>
        <v>верно</v>
      </c>
    </row>
    <row r="48" spans="1:5" ht="12.75">
      <c r="A48" s="9"/>
      <c r="D48">
        <f t="shared" si="1"/>
        <v>47</v>
      </c>
      <c r="E48" t="str">
        <f t="shared" si="0"/>
        <v>верно</v>
      </c>
    </row>
    <row r="49" spans="1:5" ht="12.75">
      <c r="A49" s="9"/>
      <c r="D49">
        <f t="shared" si="1"/>
        <v>48</v>
      </c>
      <c r="E49" t="str">
        <f t="shared" si="0"/>
        <v>верно</v>
      </c>
    </row>
    <row r="50" spans="1:5" ht="12.75">
      <c r="A50" s="9"/>
      <c r="D50">
        <f t="shared" si="1"/>
        <v>49</v>
      </c>
      <c r="E50" t="str">
        <f t="shared" si="0"/>
        <v>верно</v>
      </c>
    </row>
    <row r="51" spans="1:5" ht="12.75">
      <c r="A51" s="9"/>
      <c r="D51">
        <f t="shared" si="1"/>
        <v>50</v>
      </c>
      <c r="E51" t="str">
        <f t="shared" si="0"/>
        <v>верно</v>
      </c>
    </row>
    <row r="52" spans="1:5" ht="12.75">
      <c r="A52" s="9"/>
      <c r="D52">
        <f t="shared" si="1"/>
        <v>51</v>
      </c>
      <c r="E52" t="str">
        <f t="shared" si="0"/>
        <v>верно</v>
      </c>
    </row>
    <row r="53" spans="1:5" ht="12.75">
      <c r="A53" s="9"/>
      <c r="D53">
        <f t="shared" si="1"/>
        <v>52</v>
      </c>
      <c r="E53" t="str">
        <f t="shared" si="0"/>
        <v>верно</v>
      </c>
    </row>
    <row r="54" spans="1:5" ht="12.75">
      <c r="A54" s="9"/>
      <c r="D54">
        <f t="shared" si="1"/>
        <v>53</v>
      </c>
      <c r="E54" t="str">
        <f t="shared" si="0"/>
        <v>верно</v>
      </c>
    </row>
    <row r="55" spans="1:5" ht="12.75">
      <c r="A55" s="9"/>
      <c r="D55">
        <f t="shared" si="1"/>
        <v>54</v>
      </c>
      <c r="E55" t="str">
        <f t="shared" si="0"/>
        <v>верно</v>
      </c>
    </row>
    <row r="56" spans="1:5" ht="12.75">
      <c r="A56" s="10"/>
      <c r="D56">
        <f t="shared" si="1"/>
        <v>55</v>
      </c>
      <c r="E56" t="str">
        <f t="shared" si="0"/>
        <v>верно</v>
      </c>
    </row>
    <row r="57" spans="1:5" ht="12.75">
      <c r="A57" s="10"/>
      <c r="D57">
        <f t="shared" si="1"/>
        <v>56</v>
      </c>
      <c r="E57" t="str">
        <f t="shared" si="0"/>
        <v>верно</v>
      </c>
    </row>
    <row r="58" spans="1:5" ht="12.75">
      <c r="A58" s="10"/>
      <c r="D58">
        <f t="shared" si="1"/>
        <v>57</v>
      </c>
      <c r="E58" t="str">
        <f t="shared" si="0"/>
        <v>верно</v>
      </c>
    </row>
    <row r="59" spans="1:5" ht="12.75">
      <c r="A59" s="10"/>
      <c r="D59">
        <f t="shared" si="1"/>
        <v>58</v>
      </c>
      <c r="E59" t="str">
        <f t="shared" si="0"/>
        <v>верно</v>
      </c>
    </row>
    <row r="60" spans="1:5" ht="12.75">
      <c r="A60" s="10"/>
      <c r="D60">
        <f t="shared" si="1"/>
        <v>59</v>
      </c>
      <c r="E60" t="str">
        <f t="shared" si="0"/>
        <v>верно</v>
      </c>
    </row>
    <row r="61" spans="1:5" ht="12.75">
      <c r="A61" s="10"/>
      <c r="D61">
        <f t="shared" si="1"/>
        <v>60</v>
      </c>
      <c r="E61" t="str">
        <f t="shared" si="0"/>
        <v>верно</v>
      </c>
    </row>
    <row r="62" spans="1:5" ht="12.75">
      <c r="A62" s="10"/>
      <c r="D62">
        <f t="shared" si="1"/>
        <v>61</v>
      </c>
      <c r="E62" t="str">
        <f t="shared" si="0"/>
        <v>верно</v>
      </c>
    </row>
    <row r="63" spans="1:5" ht="12.75">
      <c r="A63" s="10"/>
      <c r="D63">
        <f t="shared" si="1"/>
        <v>62</v>
      </c>
      <c r="E63" t="str">
        <f t="shared" si="0"/>
        <v>верно</v>
      </c>
    </row>
    <row r="64" spans="1:5" ht="12.75">
      <c r="A64" s="10"/>
      <c r="D64">
        <f t="shared" si="1"/>
        <v>63</v>
      </c>
      <c r="E64" t="str">
        <f t="shared" si="0"/>
        <v>верно</v>
      </c>
    </row>
    <row r="65" spans="1:5" ht="12.75">
      <c r="A65" s="10"/>
      <c r="D65">
        <f t="shared" si="1"/>
        <v>64</v>
      </c>
      <c r="E65" t="str">
        <f t="shared" si="0"/>
        <v>верно</v>
      </c>
    </row>
    <row r="66" spans="1:5" ht="12.75">
      <c r="A66" s="9"/>
      <c r="D66">
        <f t="shared" si="1"/>
        <v>65</v>
      </c>
      <c r="E66" t="str">
        <f aca="true" t="shared" si="2" ref="E66:E129">IF(C66=B67,"верно","не верно")</f>
        <v>верно</v>
      </c>
    </row>
    <row r="67" spans="1:5" ht="12.75">
      <c r="A67" s="9"/>
      <c r="D67">
        <f aca="true" t="shared" si="3" ref="D67:D130">D66+1</f>
        <v>66</v>
      </c>
      <c r="E67" t="str">
        <f t="shared" si="2"/>
        <v>верно</v>
      </c>
    </row>
    <row r="68" spans="1:5" ht="12.75">
      <c r="A68" s="9"/>
      <c r="D68">
        <f t="shared" si="3"/>
        <v>67</v>
      </c>
      <c r="E68" t="str">
        <f t="shared" si="2"/>
        <v>верно</v>
      </c>
    </row>
    <row r="69" spans="1:5" ht="12.75">
      <c r="A69" s="9"/>
      <c r="D69">
        <f t="shared" si="3"/>
        <v>68</v>
      </c>
      <c r="E69" t="str">
        <f t="shared" si="2"/>
        <v>верно</v>
      </c>
    </row>
    <row r="70" spans="1:5" ht="12.75">
      <c r="A70" s="9"/>
      <c r="D70">
        <f t="shared" si="3"/>
        <v>69</v>
      </c>
      <c r="E70" t="str">
        <f t="shared" si="2"/>
        <v>верно</v>
      </c>
    </row>
    <row r="71" spans="1:5" ht="12.75">
      <c r="A71" s="9"/>
      <c r="D71">
        <f t="shared" si="3"/>
        <v>70</v>
      </c>
      <c r="E71" t="str">
        <f t="shared" si="2"/>
        <v>верно</v>
      </c>
    </row>
    <row r="72" spans="1:5" ht="12.75">
      <c r="A72" s="9"/>
      <c r="D72">
        <f t="shared" si="3"/>
        <v>71</v>
      </c>
      <c r="E72" t="str">
        <f t="shared" si="2"/>
        <v>верно</v>
      </c>
    </row>
    <row r="73" spans="1:5" ht="12.75">
      <c r="A73" s="9"/>
      <c r="D73">
        <f t="shared" si="3"/>
        <v>72</v>
      </c>
      <c r="E73" t="str">
        <f t="shared" si="2"/>
        <v>верно</v>
      </c>
    </row>
    <row r="74" spans="1:5" ht="12.75">
      <c r="A74" s="9"/>
      <c r="D74">
        <f t="shared" si="3"/>
        <v>73</v>
      </c>
      <c r="E74" t="str">
        <f t="shared" si="2"/>
        <v>верно</v>
      </c>
    </row>
    <row r="75" spans="1:5" ht="12.75">
      <c r="A75" s="9"/>
      <c r="D75">
        <f t="shared" si="3"/>
        <v>74</v>
      </c>
      <c r="E75" t="str">
        <f t="shared" si="2"/>
        <v>верно</v>
      </c>
    </row>
    <row r="76" spans="1:5" ht="12.75">
      <c r="A76" s="9"/>
      <c r="D76">
        <f t="shared" si="3"/>
        <v>75</v>
      </c>
      <c r="E76" t="str">
        <f t="shared" si="2"/>
        <v>верно</v>
      </c>
    </row>
    <row r="77" spans="1:5" ht="12.75">
      <c r="A77" s="9"/>
      <c r="D77">
        <f t="shared" si="3"/>
        <v>76</v>
      </c>
      <c r="E77" t="str">
        <f t="shared" si="2"/>
        <v>верно</v>
      </c>
    </row>
    <row r="78" spans="1:5" ht="12.75">
      <c r="A78" s="9"/>
      <c r="D78">
        <f t="shared" si="3"/>
        <v>77</v>
      </c>
      <c r="E78" t="str">
        <f t="shared" si="2"/>
        <v>верно</v>
      </c>
    </row>
    <row r="79" spans="1:5" ht="12.75">
      <c r="A79" s="9"/>
      <c r="D79">
        <f t="shared" si="3"/>
        <v>78</v>
      </c>
      <c r="E79" t="str">
        <f t="shared" si="2"/>
        <v>верно</v>
      </c>
    </row>
    <row r="80" spans="1:5" ht="12.75">
      <c r="A80" s="9"/>
      <c r="D80">
        <f t="shared" si="3"/>
        <v>79</v>
      </c>
      <c r="E80" t="str">
        <f t="shared" si="2"/>
        <v>верно</v>
      </c>
    </row>
    <row r="81" spans="1:5" ht="12.75">
      <c r="A81" s="9"/>
      <c r="D81">
        <f t="shared" si="3"/>
        <v>80</v>
      </c>
      <c r="E81" t="str">
        <f t="shared" si="2"/>
        <v>верно</v>
      </c>
    </row>
    <row r="82" spans="1:5" ht="12.75">
      <c r="A82" s="9"/>
      <c r="D82">
        <f t="shared" si="3"/>
        <v>81</v>
      </c>
      <c r="E82" t="str">
        <f t="shared" si="2"/>
        <v>верно</v>
      </c>
    </row>
    <row r="83" spans="1:5" ht="12.75">
      <c r="A83" s="9"/>
      <c r="D83">
        <f t="shared" si="3"/>
        <v>82</v>
      </c>
      <c r="E83" t="str">
        <f t="shared" si="2"/>
        <v>верно</v>
      </c>
    </row>
    <row r="84" spans="1:5" ht="12.75">
      <c r="A84" s="9"/>
      <c r="D84">
        <f t="shared" si="3"/>
        <v>83</v>
      </c>
      <c r="E84" t="str">
        <f t="shared" si="2"/>
        <v>верно</v>
      </c>
    </row>
    <row r="85" spans="1:5" ht="12.75">
      <c r="A85" s="9"/>
      <c r="D85">
        <f t="shared" si="3"/>
        <v>84</v>
      </c>
      <c r="E85" t="str">
        <f t="shared" si="2"/>
        <v>верно</v>
      </c>
    </row>
    <row r="86" spans="1:5" ht="12.75">
      <c r="A86" s="9"/>
      <c r="D86">
        <f t="shared" si="3"/>
        <v>85</v>
      </c>
      <c r="E86" t="str">
        <f t="shared" si="2"/>
        <v>верно</v>
      </c>
    </row>
    <row r="87" spans="1:5" ht="12.75">
      <c r="A87" s="9"/>
      <c r="D87">
        <f t="shared" si="3"/>
        <v>86</v>
      </c>
      <c r="E87" t="str">
        <f t="shared" si="2"/>
        <v>верно</v>
      </c>
    </row>
    <row r="88" spans="1:5" ht="12.75">
      <c r="A88" s="9"/>
      <c r="D88">
        <f t="shared" si="3"/>
        <v>87</v>
      </c>
      <c r="E88" t="str">
        <f t="shared" si="2"/>
        <v>верно</v>
      </c>
    </row>
    <row r="89" spans="1:5" ht="12.75">
      <c r="A89" s="9"/>
      <c r="D89">
        <f t="shared" si="3"/>
        <v>88</v>
      </c>
      <c r="E89" t="str">
        <f t="shared" si="2"/>
        <v>верно</v>
      </c>
    </row>
    <row r="90" spans="1:5" ht="12.75">
      <c r="A90" s="9"/>
      <c r="D90">
        <f t="shared" si="3"/>
        <v>89</v>
      </c>
      <c r="E90" t="str">
        <f t="shared" si="2"/>
        <v>верно</v>
      </c>
    </row>
    <row r="91" spans="1:5" ht="12.75">
      <c r="A91" s="9"/>
      <c r="D91">
        <f t="shared" si="3"/>
        <v>90</v>
      </c>
      <c r="E91" t="str">
        <f t="shared" si="2"/>
        <v>верно</v>
      </c>
    </row>
    <row r="92" spans="1:5" ht="12.75">
      <c r="A92" s="9"/>
      <c r="D92">
        <f t="shared" si="3"/>
        <v>91</v>
      </c>
      <c r="E92" t="str">
        <f t="shared" si="2"/>
        <v>верно</v>
      </c>
    </row>
    <row r="93" spans="1:5" ht="12.75">
      <c r="A93" s="9"/>
      <c r="D93">
        <f t="shared" si="3"/>
        <v>92</v>
      </c>
      <c r="E93" t="str">
        <f t="shared" si="2"/>
        <v>верно</v>
      </c>
    </row>
    <row r="94" spans="1:5" ht="12.75">
      <c r="A94" s="9"/>
      <c r="D94">
        <f t="shared" si="3"/>
        <v>93</v>
      </c>
      <c r="E94" t="str">
        <f t="shared" si="2"/>
        <v>верно</v>
      </c>
    </row>
    <row r="95" spans="1:5" ht="12.75">
      <c r="A95" s="9"/>
      <c r="D95">
        <f t="shared" si="3"/>
        <v>94</v>
      </c>
      <c r="E95" t="str">
        <f t="shared" si="2"/>
        <v>верно</v>
      </c>
    </row>
    <row r="96" spans="1:5" ht="12.75">
      <c r="A96" s="9"/>
      <c r="D96">
        <f t="shared" si="3"/>
        <v>95</v>
      </c>
      <c r="E96" t="str">
        <f t="shared" si="2"/>
        <v>верно</v>
      </c>
    </row>
    <row r="97" spans="1:5" ht="12.75">
      <c r="A97" s="9"/>
      <c r="D97">
        <f t="shared" si="3"/>
        <v>96</v>
      </c>
      <c r="E97" t="str">
        <f t="shared" si="2"/>
        <v>верно</v>
      </c>
    </row>
    <row r="98" spans="1:5" ht="12.75">
      <c r="A98" s="10"/>
      <c r="D98">
        <f t="shared" si="3"/>
        <v>97</v>
      </c>
      <c r="E98" t="str">
        <f t="shared" si="2"/>
        <v>верно</v>
      </c>
    </row>
    <row r="99" spans="1:5" ht="12.75">
      <c r="A99" s="10"/>
      <c r="D99">
        <f t="shared" si="3"/>
        <v>98</v>
      </c>
      <c r="E99" t="str">
        <f t="shared" si="2"/>
        <v>верно</v>
      </c>
    </row>
    <row r="100" spans="1:5" ht="12.75">
      <c r="A100" s="10"/>
      <c r="D100">
        <f t="shared" si="3"/>
        <v>99</v>
      </c>
      <c r="E100" t="str">
        <f t="shared" si="2"/>
        <v>верно</v>
      </c>
    </row>
    <row r="101" spans="1:5" ht="12.75">
      <c r="A101" s="10"/>
      <c r="D101">
        <f t="shared" si="3"/>
        <v>100</v>
      </c>
      <c r="E101" t="str">
        <f t="shared" si="2"/>
        <v>верно</v>
      </c>
    </row>
    <row r="102" spans="1:5" ht="12.75">
      <c r="A102" s="10"/>
      <c r="D102">
        <f t="shared" si="3"/>
        <v>101</v>
      </c>
      <c r="E102" t="str">
        <f t="shared" si="2"/>
        <v>верно</v>
      </c>
    </row>
    <row r="103" spans="1:5" ht="12.75">
      <c r="A103" s="10"/>
      <c r="D103">
        <f t="shared" si="3"/>
        <v>102</v>
      </c>
      <c r="E103" t="str">
        <f t="shared" si="2"/>
        <v>верно</v>
      </c>
    </row>
    <row r="104" spans="1:5" ht="12.75">
      <c r="A104" s="10"/>
      <c r="D104">
        <f t="shared" si="3"/>
        <v>103</v>
      </c>
      <c r="E104" t="str">
        <f t="shared" si="2"/>
        <v>верно</v>
      </c>
    </row>
    <row r="105" spans="1:5" ht="12.75">
      <c r="A105" s="10"/>
      <c r="D105">
        <f t="shared" si="3"/>
        <v>104</v>
      </c>
      <c r="E105" t="str">
        <f t="shared" si="2"/>
        <v>верно</v>
      </c>
    </row>
    <row r="106" spans="1:5" ht="12.75">
      <c r="A106" s="10"/>
      <c r="D106">
        <f t="shared" si="3"/>
        <v>105</v>
      </c>
      <c r="E106" t="str">
        <f t="shared" si="2"/>
        <v>верно</v>
      </c>
    </row>
    <row r="107" spans="1:5" ht="12.75">
      <c r="A107" s="10"/>
      <c r="D107">
        <f t="shared" si="3"/>
        <v>106</v>
      </c>
      <c r="E107" t="str">
        <f t="shared" si="2"/>
        <v>верно</v>
      </c>
    </row>
    <row r="108" spans="1:5" ht="12.75">
      <c r="A108" s="10"/>
      <c r="D108">
        <f t="shared" si="3"/>
        <v>107</v>
      </c>
      <c r="E108" t="str">
        <f t="shared" si="2"/>
        <v>верно</v>
      </c>
    </row>
    <row r="109" spans="1:5" ht="12.75">
      <c r="A109" s="10"/>
      <c r="D109">
        <f t="shared" si="3"/>
        <v>108</v>
      </c>
      <c r="E109" t="str">
        <f t="shared" si="2"/>
        <v>верно</v>
      </c>
    </row>
    <row r="110" spans="1:5" ht="12.75">
      <c r="A110" s="10"/>
      <c r="D110">
        <f t="shared" si="3"/>
        <v>109</v>
      </c>
      <c r="E110" t="str">
        <f t="shared" si="2"/>
        <v>верно</v>
      </c>
    </row>
    <row r="111" spans="1:5" ht="12.75">
      <c r="A111" s="10"/>
      <c r="D111">
        <f t="shared" si="3"/>
        <v>110</v>
      </c>
      <c r="E111" t="str">
        <f t="shared" si="2"/>
        <v>верно</v>
      </c>
    </row>
    <row r="112" spans="1:5" ht="12.75">
      <c r="A112" s="10"/>
      <c r="D112">
        <f t="shared" si="3"/>
        <v>111</v>
      </c>
      <c r="E112" t="str">
        <f t="shared" si="2"/>
        <v>верно</v>
      </c>
    </row>
    <row r="113" spans="1:5" ht="12.75">
      <c r="A113" s="10"/>
      <c r="D113">
        <f t="shared" si="3"/>
        <v>112</v>
      </c>
      <c r="E113" t="str">
        <f t="shared" si="2"/>
        <v>верно</v>
      </c>
    </row>
    <row r="114" spans="1:5" ht="12.75">
      <c r="A114" s="11"/>
      <c r="D114">
        <f t="shared" si="3"/>
        <v>113</v>
      </c>
      <c r="E114" t="str">
        <f t="shared" si="2"/>
        <v>верно</v>
      </c>
    </row>
    <row r="115" spans="1:5" ht="12.75">
      <c r="A115" s="11"/>
      <c r="D115">
        <f t="shared" si="3"/>
        <v>114</v>
      </c>
      <c r="E115" t="str">
        <f t="shared" si="2"/>
        <v>верно</v>
      </c>
    </row>
    <row r="116" spans="1:5" ht="12.75">
      <c r="A116" s="12"/>
      <c r="D116">
        <f t="shared" si="3"/>
        <v>115</v>
      </c>
      <c r="E116" t="str">
        <f t="shared" si="2"/>
        <v>верно</v>
      </c>
    </row>
    <row r="117" spans="1:5" ht="12.75">
      <c r="A117" s="12"/>
      <c r="D117">
        <f t="shared" si="3"/>
        <v>116</v>
      </c>
      <c r="E117" t="str">
        <f t="shared" si="2"/>
        <v>верно</v>
      </c>
    </row>
    <row r="118" spans="1:5" ht="12.75">
      <c r="A118" s="12"/>
      <c r="D118">
        <f t="shared" si="3"/>
        <v>117</v>
      </c>
      <c r="E118" t="str">
        <f t="shared" si="2"/>
        <v>верно</v>
      </c>
    </row>
    <row r="119" spans="1:5" ht="12.75">
      <c r="A119" s="12"/>
      <c r="D119">
        <f t="shared" si="3"/>
        <v>118</v>
      </c>
      <c r="E119" t="str">
        <f t="shared" si="2"/>
        <v>верно</v>
      </c>
    </row>
    <row r="120" spans="1:5" ht="12.75">
      <c r="A120" s="12"/>
      <c r="D120">
        <f t="shared" si="3"/>
        <v>119</v>
      </c>
      <c r="E120" t="str">
        <f t="shared" si="2"/>
        <v>верно</v>
      </c>
    </row>
    <row r="121" spans="1:5" ht="12.75">
      <c r="A121" s="12"/>
      <c r="D121">
        <f t="shared" si="3"/>
        <v>120</v>
      </c>
      <c r="E121" t="str">
        <f t="shared" si="2"/>
        <v>верно</v>
      </c>
    </row>
    <row r="122" spans="1:5" ht="12.75">
      <c r="A122" s="12"/>
      <c r="D122">
        <f t="shared" si="3"/>
        <v>121</v>
      </c>
      <c r="E122" t="str">
        <f t="shared" si="2"/>
        <v>верно</v>
      </c>
    </row>
    <row r="123" spans="1:5" ht="12.75">
      <c r="A123" s="12"/>
      <c r="D123">
        <f t="shared" si="3"/>
        <v>122</v>
      </c>
      <c r="E123" t="str">
        <f t="shared" si="2"/>
        <v>верно</v>
      </c>
    </row>
    <row r="124" spans="1:5" ht="12.75">
      <c r="A124" s="12"/>
      <c r="D124">
        <f t="shared" si="3"/>
        <v>123</v>
      </c>
      <c r="E124" t="str">
        <f t="shared" si="2"/>
        <v>верно</v>
      </c>
    </row>
    <row r="125" spans="1:5" ht="12.75">
      <c r="A125" s="9"/>
      <c r="D125">
        <f t="shared" si="3"/>
        <v>124</v>
      </c>
      <c r="E125" t="str">
        <f t="shared" si="2"/>
        <v>верно</v>
      </c>
    </row>
    <row r="126" spans="1:5" ht="12.75">
      <c r="A126" s="9"/>
      <c r="D126">
        <f t="shared" si="3"/>
        <v>125</v>
      </c>
      <c r="E126" t="str">
        <f t="shared" si="2"/>
        <v>верно</v>
      </c>
    </row>
    <row r="127" spans="1:5" ht="12.75">
      <c r="A127" s="9"/>
      <c r="D127">
        <f t="shared" si="3"/>
        <v>126</v>
      </c>
      <c r="E127" t="str">
        <f t="shared" si="2"/>
        <v>верно</v>
      </c>
    </row>
    <row r="128" spans="1:5" ht="12.75">
      <c r="A128" s="9"/>
      <c r="D128">
        <f t="shared" si="3"/>
        <v>127</v>
      </c>
      <c r="E128" t="str">
        <f t="shared" si="2"/>
        <v>верно</v>
      </c>
    </row>
    <row r="129" spans="1:5" ht="12.75">
      <c r="A129" s="9"/>
      <c r="D129">
        <f t="shared" si="3"/>
        <v>128</v>
      </c>
      <c r="E129" t="str">
        <f t="shared" si="2"/>
        <v>верно</v>
      </c>
    </row>
    <row r="130" spans="1:5" ht="12.75">
      <c r="A130" s="9"/>
      <c r="D130">
        <f t="shared" si="3"/>
        <v>129</v>
      </c>
      <c r="E130" t="str">
        <f aca="true" t="shared" si="4" ref="E130:E158">IF(C130=B131,"верно","не верно")</f>
        <v>верно</v>
      </c>
    </row>
    <row r="131" spans="1:5" ht="12.75">
      <c r="A131" s="9"/>
      <c r="D131">
        <f aca="true" t="shared" si="5" ref="D131:D157">D130+1</f>
        <v>130</v>
      </c>
      <c r="E131" t="str">
        <f t="shared" si="4"/>
        <v>верно</v>
      </c>
    </row>
    <row r="132" spans="1:5" ht="12.75">
      <c r="A132" s="9"/>
      <c r="D132">
        <f t="shared" si="5"/>
        <v>131</v>
      </c>
      <c r="E132" t="str">
        <f t="shared" si="4"/>
        <v>верно</v>
      </c>
    </row>
    <row r="133" spans="1:5" ht="12.75">
      <c r="A133" s="9"/>
      <c r="D133">
        <f t="shared" si="5"/>
        <v>132</v>
      </c>
      <c r="E133" t="str">
        <f t="shared" si="4"/>
        <v>верно</v>
      </c>
    </row>
    <row r="134" spans="1:5" ht="12.75">
      <c r="A134" s="9"/>
      <c r="D134">
        <f t="shared" si="5"/>
        <v>133</v>
      </c>
      <c r="E134" t="str">
        <f t="shared" si="4"/>
        <v>верно</v>
      </c>
    </row>
    <row r="135" spans="1:5" ht="12.75">
      <c r="A135" s="9"/>
      <c r="D135">
        <f t="shared" si="5"/>
        <v>134</v>
      </c>
      <c r="E135" t="str">
        <f t="shared" si="4"/>
        <v>верно</v>
      </c>
    </row>
    <row r="136" spans="1:5" ht="12.75">
      <c r="A136" s="9"/>
      <c r="D136">
        <f t="shared" si="5"/>
        <v>135</v>
      </c>
      <c r="E136" t="str">
        <f t="shared" si="4"/>
        <v>верно</v>
      </c>
    </row>
    <row r="137" spans="1:5" ht="12.75">
      <c r="A137" s="9"/>
      <c r="D137">
        <f t="shared" si="5"/>
        <v>136</v>
      </c>
      <c r="E137" t="str">
        <f t="shared" si="4"/>
        <v>верно</v>
      </c>
    </row>
    <row r="138" spans="1:5" ht="12.75">
      <c r="A138" s="9"/>
      <c r="D138">
        <f t="shared" si="5"/>
        <v>137</v>
      </c>
      <c r="E138" t="str">
        <f t="shared" si="4"/>
        <v>верно</v>
      </c>
    </row>
    <row r="139" spans="1:5" ht="12.75">
      <c r="A139" s="9"/>
      <c r="D139">
        <f t="shared" si="5"/>
        <v>138</v>
      </c>
      <c r="E139" t="str">
        <f t="shared" si="4"/>
        <v>верно</v>
      </c>
    </row>
    <row r="140" spans="1:5" ht="12.75">
      <c r="A140" s="9"/>
      <c r="D140">
        <f t="shared" si="5"/>
        <v>139</v>
      </c>
      <c r="E140" t="str">
        <f t="shared" si="4"/>
        <v>верно</v>
      </c>
    </row>
    <row r="141" spans="1:5" ht="12.75">
      <c r="A141" s="9"/>
      <c r="D141">
        <f t="shared" si="5"/>
        <v>140</v>
      </c>
      <c r="E141" t="str">
        <f t="shared" si="4"/>
        <v>верно</v>
      </c>
    </row>
    <row r="142" spans="1:5" ht="12.75">
      <c r="A142" s="9"/>
      <c r="D142">
        <f t="shared" si="5"/>
        <v>141</v>
      </c>
      <c r="E142" t="str">
        <f t="shared" si="4"/>
        <v>верно</v>
      </c>
    </row>
    <row r="143" spans="1:5" ht="12.75">
      <c r="A143" s="9"/>
      <c r="D143">
        <f t="shared" si="5"/>
        <v>142</v>
      </c>
      <c r="E143" t="str">
        <f t="shared" si="4"/>
        <v>верно</v>
      </c>
    </row>
    <row r="144" spans="1:5" ht="12.75">
      <c r="A144" s="9"/>
      <c r="D144">
        <f t="shared" si="5"/>
        <v>143</v>
      </c>
      <c r="E144" t="str">
        <f t="shared" si="4"/>
        <v>верно</v>
      </c>
    </row>
    <row r="145" spans="1:5" ht="12.75">
      <c r="A145" s="9"/>
      <c r="D145">
        <f t="shared" si="5"/>
        <v>144</v>
      </c>
      <c r="E145" t="str">
        <f t="shared" si="4"/>
        <v>верно</v>
      </c>
    </row>
    <row r="146" spans="1:5" ht="12.75">
      <c r="A146" s="9"/>
      <c r="D146">
        <f t="shared" si="5"/>
        <v>145</v>
      </c>
      <c r="E146" t="str">
        <f t="shared" si="4"/>
        <v>верно</v>
      </c>
    </row>
    <row r="147" spans="1:5" ht="12.75">
      <c r="A147" s="9"/>
      <c r="D147">
        <f t="shared" si="5"/>
        <v>146</v>
      </c>
      <c r="E147" t="str">
        <f t="shared" si="4"/>
        <v>верно</v>
      </c>
    </row>
    <row r="148" spans="1:5" ht="12.75">
      <c r="A148" s="9"/>
      <c r="D148">
        <f t="shared" si="5"/>
        <v>147</v>
      </c>
      <c r="E148" t="str">
        <f t="shared" si="4"/>
        <v>верно</v>
      </c>
    </row>
    <row r="149" spans="1:5" ht="12.75">
      <c r="A149" s="9"/>
      <c r="D149">
        <f t="shared" si="5"/>
        <v>148</v>
      </c>
      <c r="E149" t="str">
        <f t="shared" si="4"/>
        <v>верно</v>
      </c>
    </row>
    <row r="150" spans="1:5" ht="12.75">
      <c r="A150" s="9"/>
      <c r="D150">
        <f t="shared" si="5"/>
        <v>149</v>
      </c>
      <c r="E150" t="str">
        <f t="shared" si="4"/>
        <v>верно</v>
      </c>
    </row>
    <row r="151" spans="1:5" ht="12.75">
      <c r="A151" s="9"/>
      <c r="D151">
        <f t="shared" si="5"/>
        <v>150</v>
      </c>
      <c r="E151" t="str">
        <f t="shared" si="4"/>
        <v>верно</v>
      </c>
    </row>
    <row r="152" spans="1:5" ht="12.75">
      <c r="A152" s="9"/>
      <c r="D152">
        <f t="shared" si="5"/>
        <v>151</v>
      </c>
      <c r="E152" t="str">
        <f t="shared" si="4"/>
        <v>верно</v>
      </c>
    </row>
    <row r="153" spans="1:5" ht="12.75">
      <c r="A153" s="9"/>
      <c r="D153">
        <f t="shared" si="5"/>
        <v>152</v>
      </c>
      <c r="E153" t="str">
        <f t="shared" si="4"/>
        <v>верно</v>
      </c>
    </row>
    <row r="154" spans="1:5" ht="12.75">
      <c r="A154" s="9"/>
      <c r="D154">
        <f t="shared" si="5"/>
        <v>153</v>
      </c>
      <c r="E154" t="str">
        <f t="shared" si="4"/>
        <v>верно</v>
      </c>
    </row>
    <row r="155" spans="1:5" ht="12.75">
      <c r="A155" s="9"/>
      <c r="D155">
        <f t="shared" si="5"/>
        <v>154</v>
      </c>
      <c r="E155" t="str">
        <f t="shared" si="4"/>
        <v>верно</v>
      </c>
    </row>
    <row r="156" spans="1:5" ht="12.75">
      <c r="A156" s="9"/>
      <c r="D156">
        <f t="shared" si="5"/>
        <v>155</v>
      </c>
      <c r="E156" t="str">
        <f t="shared" si="4"/>
        <v>верно</v>
      </c>
    </row>
    <row r="157" spans="1:5" ht="12.75">
      <c r="A157" s="9"/>
      <c r="D157">
        <f t="shared" si="5"/>
        <v>156</v>
      </c>
      <c r="E157" t="str">
        <f t="shared" si="4"/>
        <v>верно</v>
      </c>
    </row>
    <row r="158" ht="12.75">
      <c r="E158" t="str">
        <f t="shared" si="4"/>
        <v>верно</v>
      </c>
    </row>
  </sheetData>
  <sheetProtection/>
  <conditionalFormatting sqref="A1:A500">
    <cfRule type="expression" priority="1" dxfId="1">
      <formula>$A1&lt;&gt;$D1</formula>
    </cfRule>
    <cfRule type="expression" priority="2" dxfId="0">
      <formula>$A1=$D1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 TOUBOLETS</dc:creator>
  <cp:keywords/>
  <dc:description/>
  <cp:lastModifiedBy>Ekaterina KRESTINA</cp:lastModifiedBy>
  <dcterms:created xsi:type="dcterms:W3CDTF">2016-01-27T17:50:38Z</dcterms:created>
  <dcterms:modified xsi:type="dcterms:W3CDTF">2021-10-05T14:34:21Z</dcterms:modified>
  <cp:category/>
  <cp:version/>
  <cp:contentType/>
  <cp:contentStatus/>
</cp:coreProperties>
</file>