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1"/>
  </bookViews>
  <sheets>
    <sheet name="1" sheetId="17" r:id="rId1"/>
    <sheet name="ДругойВариант" sheetId="18" r:id="rId2"/>
  </sheets>
  <definedNames>
    <definedName name="_xlnm._FilterDatabase" localSheetId="0" hidden="1">'1'!$A$1:$AL$38</definedName>
    <definedName name="_xlnm._FilterDatabase" localSheetId="1" hidden="1">ДругойВариант!$A$1:$AL$38</definedName>
    <definedName name="_xlnm.Print_Area" localSheetId="0">'1'!$A$1:$AL$45</definedName>
    <definedName name="_xlnm.Print_Area" localSheetId="1">ДругойВариант!$A$1:$AL$45</definedName>
    <definedName name="Праздники">ДругойВариант!$AU$14:INDEX(ДругойВариант!$AU$14:$AU$50,MATCH(9^9,ДругойВариант!$AU$14:$AU$50,1))</definedName>
  </definedNames>
  <calcPr calcId="145621"/>
</workbook>
</file>

<file path=xl/calcChain.xml><?xml version="1.0" encoding="utf-8"?>
<calcChain xmlns="http://schemas.openxmlformats.org/spreadsheetml/2006/main">
  <c r="AK7" i="18" l="1" a="1"/>
  <c r="AK7" i="18" s="1"/>
  <c r="AK8" i="18" a="1"/>
  <c r="AK8" i="18" s="1"/>
  <c r="AK9" i="18" a="1"/>
  <c r="AK9" i="18" s="1"/>
  <c r="AK10" i="18" a="1"/>
  <c r="AK10" i="18" s="1"/>
  <c r="AK11" i="18" a="1"/>
  <c r="AK11" i="18" s="1"/>
  <c r="AK12" i="18" a="1"/>
  <c r="AK12" i="18" s="1"/>
  <c r="AK13" i="18" a="1"/>
  <c r="AK13" i="18" s="1"/>
  <c r="AK14" i="18" a="1"/>
  <c r="AK14" i="18" s="1"/>
  <c r="AK15" i="18" a="1"/>
  <c r="AK15" i="18" s="1"/>
  <c r="AK16" i="18" a="1"/>
  <c r="AK16" i="18" s="1"/>
  <c r="AK17" i="18" a="1"/>
  <c r="AK17" i="18" s="1"/>
  <c r="AK18" i="18" a="1"/>
  <c r="AK18" i="18" s="1"/>
  <c r="AK19" i="18" a="1"/>
  <c r="AK19" i="18" s="1"/>
  <c r="AK20" i="18" a="1"/>
  <c r="AK20" i="18" s="1"/>
  <c r="AK21" i="18" a="1"/>
  <c r="AK21" i="18" s="1"/>
  <c r="AK22" i="18" a="1"/>
  <c r="AK22" i="18" s="1"/>
  <c r="AK23" i="18" a="1"/>
  <c r="AK23" i="18" s="1"/>
  <c r="AK24" i="18" a="1"/>
  <c r="AK24" i="18" s="1"/>
  <c r="AK25" i="18" a="1"/>
  <c r="AK25" i="18" s="1"/>
  <c r="AK26" i="18" a="1"/>
  <c r="AK26" i="18" s="1"/>
  <c r="AK27" i="18" a="1"/>
  <c r="AK27" i="18" s="1"/>
  <c r="AK28" i="18" a="1"/>
  <c r="AK28" i="18" s="1"/>
  <c r="AK29" i="18" a="1"/>
  <c r="AK29" i="18" s="1"/>
  <c r="AK30" i="18" a="1"/>
  <c r="AK30" i="18" s="1"/>
  <c r="AK31" i="18" a="1"/>
  <c r="AK31" i="18" s="1"/>
  <c r="AK32" i="18" a="1"/>
  <c r="AK32" i="18" s="1"/>
  <c r="AK33" i="18" a="1"/>
  <c r="AK33" i="18" s="1"/>
  <c r="AK34" i="18" a="1"/>
  <c r="AK34" i="18" s="1"/>
  <c r="AK35" i="18" a="1"/>
  <c r="AK35" i="18" s="1"/>
  <c r="AK36" i="18" a="1"/>
  <c r="AK36" i="18" s="1"/>
  <c r="AK37" i="18" a="1"/>
  <c r="AK37" i="18" s="1"/>
  <c r="AK38" i="18" a="1"/>
  <c r="AK38" i="18" s="1"/>
  <c r="AK6" i="18" a="1"/>
  <c r="AK6" i="18" s="1"/>
  <c r="AM8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D5" i="18"/>
  <c r="AR38" i="18" a="1"/>
  <c r="AR38" i="18" s="1"/>
  <c r="AJ38" i="18" s="1"/>
  <c r="AP38" i="18"/>
  <c r="AN38" i="18"/>
  <c r="AL38" i="18"/>
  <c r="AI38" i="18"/>
  <c r="AR37" i="18" a="1"/>
  <c r="AR37" i="18" s="1"/>
  <c r="AJ37" i="18" s="1"/>
  <c r="AP37" i="18"/>
  <c r="AN37" i="18"/>
  <c r="AI37" i="18" s="1"/>
  <c r="AL37" i="18"/>
  <c r="AR36" i="18"/>
  <c r="AR36" i="18" a="1"/>
  <c r="AP36" i="18"/>
  <c r="AN36" i="18"/>
  <c r="AL36" i="18"/>
  <c r="AJ36" i="18"/>
  <c r="AI36" i="18"/>
  <c r="AR35" i="18" a="1"/>
  <c r="AR35" i="18" s="1"/>
  <c r="AJ35" i="18" s="1"/>
  <c r="AP35" i="18"/>
  <c r="AN35" i="18"/>
  <c r="AI35" i="18" s="1"/>
  <c r="AL35" i="18"/>
  <c r="AR34" i="18"/>
  <c r="AR34" i="18" a="1"/>
  <c r="AP34" i="18"/>
  <c r="AN34" i="18"/>
  <c r="AL34" i="18"/>
  <c r="AJ34" i="18"/>
  <c r="AI34" i="18"/>
  <c r="AR33" i="18" a="1"/>
  <c r="AR33" i="18" s="1"/>
  <c r="AJ33" i="18" s="1"/>
  <c r="AP33" i="18"/>
  <c r="AN33" i="18"/>
  <c r="AI33" i="18" s="1"/>
  <c r="AL33" i="18"/>
  <c r="AR32" i="18"/>
  <c r="AR32" i="18" a="1"/>
  <c r="AP32" i="18"/>
  <c r="AN32" i="18"/>
  <c r="AL32" i="18"/>
  <c r="AJ32" i="18"/>
  <c r="AI32" i="18"/>
  <c r="AR31" i="18" a="1"/>
  <c r="AR31" i="18" s="1"/>
  <c r="AJ31" i="18" s="1"/>
  <c r="AP31" i="18"/>
  <c r="AN31" i="18"/>
  <c r="AI31" i="18" s="1"/>
  <c r="AL31" i="18"/>
  <c r="AR30" i="18"/>
  <c r="AR30" i="18" a="1"/>
  <c r="AP30" i="18"/>
  <c r="AN30" i="18"/>
  <c r="AL30" i="18"/>
  <c r="AJ30" i="18"/>
  <c r="AI30" i="18"/>
  <c r="AR29" i="18" a="1"/>
  <c r="AR29" i="18" s="1"/>
  <c r="AJ29" i="18" s="1"/>
  <c r="AP29" i="18"/>
  <c r="AN29" i="18"/>
  <c r="AI29" i="18" s="1"/>
  <c r="AL29" i="18"/>
  <c r="AR28" i="18" a="1"/>
  <c r="AR28" i="18" s="1"/>
  <c r="AJ28" i="18" s="1"/>
  <c r="AP28" i="18"/>
  <c r="AN28" i="18"/>
  <c r="AL28" i="18"/>
  <c r="AI28" i="18"/>
  <c r="AR27" i="18" a="1"/>
  <c r="AR27" i="18" s="1"/>
  <c r="AJ27" i="18" s="1"/>
  <c r="AP27" i="18"/>
  <c r="AN27" i="18"/>
  <c r="AI27" i="18" s="1"/>
  <c r="AL27" i="18"/>
  <c r="AR26" i="18" a="1"/>
  <c r="AR26" i="18" s="1"/>
  <c r="AJ26" i="18" s="1"/>
  <c r="AP26" i="18"/>
  <c r="AN26" i="18"/>
  <c r="AL26" i="18"/>
  <c r="AI26" i="18"/>
  <c r="AR25" i="18" a="1"/>
  <c r="AR25" i="18" s="1"/>
  <c r="AJ25" i="18" s="1"/>
  <c r="AP25" i="18"/>
  <c r="AN25" i="18"/>
  <c r="AI25" i="18" s="1"/>
  <c r="AL25" i="18"/>
  <c r="AR24" i="18" a="1"/>
  <c r="AR24" i="18" s="1"/>
  <c r="AJ24" i="18" s="1"/>
  <c r="AP24" i="18"/>
  <c r="AN24" i="18"/>
  <c r="AL24" i="18"/>
  <c r="AI24" i="18"/>
  <c r="AR23" i="18" a="1"/>
  <c r="AR23" i="18" s="1"/>
  <c r="AJ23" i="18" s="1"/>
  <c r="AP23" i="18"/>
  <c r="AN23" i="18"/>
  <c r="AI23" i="18" s="1"/>
  <c r="AL23" i="18"/>
  <c r="AR22" i="18" a="1"/>
  <c r="AR22" i="18" s="1"/>
  <c r="AJ22" i="18" s="1"/>
  <c r="AP22" i="18"/>
  <c r="AN22" i="18"/>
  <c r="AL22" i="18"/>
  <c r="AI22" i="18"/>
  <c r="AR21" i="18" a="1"/>
  <c r="AR21" i="18" s="1"/>
  <c r="AJ21" i="18" s="1"/>
  <c r="AP21" i="18"/>
  <c r="AN21" i="18"/>
  <c r="AI21" i="18" s="1"/>
  <c r="AL21" i="18"/>
  <c r="AR20" i="18" a="1"/>
  <c r="AR20" i="18" s="1"/>
  <c r="AJ20" i="18" s="1"/>
  <c r="AP20" i="18"/>
  <c r="AN20" i="18"/>
  <c r="AL20" i="18"/>
  <c r="AI20" i="18"/>
  <c r="AR19" i="18" a="1"/>
  <c r="AR19" i="18" s="1"/>
  <c r="AJ19" i="18" s="1"/>
  <c r="AP19" i="18"/>
  <c r="AN19" i="18"/>
  <c r="AI19" i="18" s="1"/>
  <c r="AL19" i="18"/>
  <c r="AR18" i="18" a="1"/>
  <c r="AR18" i="18" s="1"/>
  <c r="AJ18" i="18" s="1"/>
  <c r="AP18" i="18"/>
  <c r="AN18" i="18"/>
  <c r="AL18" i="18"/>
  <c r="AI18" i="18"/>
  <c r="AR17" i="18" a="1"/>
  <c r="AR17" i="18" s="1"/>
  <c r="AJ17" i="18" s="1"/>
  <c r="AP17" i="18"/>
  <c r="AN17" i="18"/>
  <c r="AI17" i="18" s="1"/>
  <c r="AL17" i="18"/>
  <c r="AR16" i="18" a="1"/>
  <c r="AR16" i="18" s="1"/>
  <c r="AJ16" i="18" s="1"/>
  <c r="AP16" i="18"/>
  <c r="AN16" i="18"/>
  <c r="AL16" i="18"/>
  <c r="AI16" i="18"/>
  <c r="AR15" i="18" a="1"/>
  <c r="AR15" i="18" s="1"/>
  <c r="AJ15" i="18" s="1"/>
  <c r="AP15" i="18"/>
  <c r="AN15" i="18"/>
  <c r="AI15" i="18" s="1"/>
  <c r="AL15" i="18"/>
  <c r="AR14" i="18" a="1"/>
  <c r="AR14" i="18" s="1"/>
  <c r="AJ14" i="18" s="1"/>
  <c r="AP14" i="18"/>
  <c r="AN14" i="18"/>
  <c r="AI14" i="18" s="1"/>
  <c r="AL14" i="18"/>
  <c r="AR13" i="18"/>
  <c r="AJ13" i="18" s="1"/>
  <c r="AR13" i="18" a="1"/>
  <c r="AP13" i="18"/>
  <c r="AI13" i="18" s="1"/>
  <c r="AN13" i="18"/>
  <c r="AL13" i="18"/>
  <c r="AR12" i="18" a="1"/>
  <c r="AR12" i="18" s="1"/>
  <c r="AJ12" i="18" s="1"/>
  <c r="AP12" i="18"/>
  <c r="AN12" i="18"/>
  <c r="AI12" i="18" s="1"/>
  <c r="AL12" i="18"/>
  <c r="AR11" i="18" a="1"/>
  <c r="AR11" i="18" s="1"/>
  <c r="AJ11" i="18" s="1"/>
  <c r="AP11" i="18"/>
  <c r="AN11" i="18"/>
  <c r="AI11" i="18" s="1"/>
  <c r="AL11" i="18"/>
  <c r="AR9" i="18" a="1"/>
  <c r="AR9" i="18" s="1"/>
  <c r="AJ9" i="18" s="1"/>
  <c r="AP9" i="18"/>
  <c r="AN9" i="18"/>
  <c r="AI9" i="18" s="1"/>
  <c r="AL9" i="18"/>
  <c r="AZ8" i="18"/>
  <c r="AR8" i="18" a="1"/>
  <c r="AR8" i="18" s="1"/>
  <c r="AJ8" i="18" s="1"/>
  <c r="AP8" i="18"/>
  <c r="AN8" i="18"/>
  <c r="AI8" i="18" s="1"/>
  <c r="AL8" i="18"/>
  <c r="AR7" i="18"/>
  <c r="AJ7" i="18" s="1"/>
  <c r="AR7" i="18" a="1"/>
  <c r="AP7" i="18"/>
  <c r="AN7" i="18"/>
  <c r="AL7" i="18"/>
  <c r="AI7" i="18"/>
  <c r="AR6" i="18" a="1"/>
  <c r="AR6" i="18" s="1"/>
  <c r="AJ6" i="18" s="1"/>
  <c r="AP6" i="18"/>
  <c r="AN6" i="18"/>
  <c r="AI6" i="18" s="1"/>
  <c r="AL6" i="18"/>
  <c r="AZ5" i="18"/>
  <c r="AZ2" i="18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N7" i="17"/>
  <c r="AN8" i="17"/>
  <c r="AN9" i="17"/>
  <c r="AI9" i="17"/>
  <c r="AN10" i="17"/>
  <c r="AI10" i="17"/>
  <c r="AN11" i="17"/>
  <c r="AI11" i="17"/>
  <c r="AN12" i="17"/>
  <c r="AI12" i="17"/>
  <c r="AN13" i="17"/>
  <c r="AI13" i="17"/>
  <c r="AN14" i="17"/>
  <c r="AI14" i="17"/>
  <c r="AN15" i="17"/>
  <c r="AN16" i="17"/>
  <c r="AI16" i="17"/>
  <c r="AN17" i="17"/>
  <c r="AI17" i="17"/>
  <c r="AN18" i="17"/>
  <c r="AI18" i="17"/>
  <c r="AN19" i="17"/>
  <c r="AI19" i="17"/>
  <c r="AN20" i="17"/>
  <c r="AI20" i="17"/>
  <c r="AN21" i="17"/>
  <c r="AN22" i="17"/>
  <c r="AI22" i="17"/>
  <c r="AN23" i="17"/>
  <c r="AI23" i="17"/>
  <c r="AN24" i="17"/>
  <c r="AI24" i="17"/>
  <c r="AN25" i="17"/>
  <c r="AI25" i="17"/>
  <c r="AN26" i="17"/>
  <c r="AI26" i="17"/>
  <c r="AN27" i="17"/>
  <c r="AN28" i="17"/>
  <c r="AI28" i="17"/>
  <c r="AN29" i="17"/>
  <c r="AI29" i="17"/>
  <c r="AN30" i="17"/>
  <c r="AI30" i="17"/>
  <c r="AN31" i="17"/>
  <c r="AI31" i="17"/>
  <c r="AN32" i="17"/>
  <c r="AI32" i="17"/>
  <c r="AN33" i="17"/>
  <c r="AN34" i="17"/>
  <c r="AI34" i="17"/>
  <c r="AN35" i="17"/>
  <c r="AI35" i="17"/>
  <c r="AN36" i="17"/>
  <c r="AI36" i="17"/>
  <c r="AN37" i="17"/>
  <c r="AI37" i="17"/>
  <c r="AN38" i="17"/>
  <c r="AI38" i="17"/>
  <c r="AN6" i="17"/>
  <c r="AP38" i="17"/>
  <c r="AP7" i="17"/>
  <c r="AP8" i="17"/>
  <c r="AP9" i="17"/>
  <c r="AP10" i="17"/>
  <c r="AP11" i="17"/>
  <c r="AP12" i="17"/>
  <c r="AP13" i="17"/>
  <c r="AP14" i="17"/>
  <c r="AP15" i="17"/>
  <c r="AI15" i="17"/>
  <c r="AP16" i="17"/>
  <c r="AP17" i="17"/>
  <c r="AP18" i="17"/>
  <c r="AP19" i="17"/>
  <c r="AP20" i="17"/>
  <c r="AP21" i="17"/>
  <c r="AI21" i="17"/>
  <c r="AP22" i="17"/>
  <c r="AP23" i="17"/>
  <c r="AP24" i="17"/>
  <c r="AP25" i="17"/>
  <c r="AP26" i="17"/>
  <c r="AP27" i="17"/>
  <c r="AI27" i="17"/>
  <c r="AP28" i="17"/>
  <c r="AP29" i="17"/>
  <c r="AP30" i="17"/>
  <c r="AP31" i="17"/>
  <c r="AP32" i="17"/>
  <c r="AP33" i="17"/>
  <c r="AI33" i="17"/>
  <c r="AP34" i="17"/>
  <c r="AP35" i="17"/>
  <c r="AP36" i="17"/>
  <c r="AP37" i="17"/>
  <c r="AP6" i="17"/>
  <c r="AR7" i="17" a="1"/>
  <c r="AR7" i="17"/>
  <c r="AJ7" i="17"/>
  <c r="AR8" i="17" a="1"/>
  <c r="AR8" i="17"/>
  <c r="AJ8" i="17"/>
  <c r="AR9" i="17" a="1"/>
  <c r="AR9" i="17"/>
  <c r="AJ9" i="17"/>
  <c r="AR10" i="17" a="1"/>
  <c r="AR10" i="17"/>
  <c r="AJ10" i="17"/>
  <c r="AR11" i="17" a="1"/>
  <c r="AR11" i="17"/>
  <c r="AJ11" i="17"/>
  <c r="AR12" i="17" a="1"/>
  <c r="AR12" i="17"/>
  <c r="AJ12" i="17"/>
  <c r="AR13" i="17" a="1"/>
  <c r="AR13" i="17"/>
  <c r="AJ13" i="17"/>
  <c r="AR14" i="17" a="1"/>
  <c r="AR14" i="17"/>
  <c r="AJ14" i="17"/>
  <c r="AR15" i="17" a="1"/>
  <c r="AR15" i="17"/>
  <c r="AJ15" i="17"/>
  <c r="AR16" i="17" a="1"/>
  <c r="AR16" i="17"/>
  <c r="AJ16" i="17"/>
  <c r="AR17" i="17" a="1"/>
  <c r="AR17" i="17"/>
  <c r="AJ17" i="17"/>
  <c r="AR18" i="17" a="1"/>
  <c r="AR18" i="17"/>
  <c r="AJ18" i="17"/>
  <c r="AR19" i="17" a="1"/>
  <c r="AR19" i="17"/>
  <c r="AJ19" i="17"/>
  <c r="AR20" i="17" a="1"/>
  <c r="AR20" i="17"/>
  <c r="AJ20" i="17"/>
  <c r="AR21" i="17" a="1"/>
  <c r="AR21" i="17"/>
  <c r="AJ21" i="17"/>
  <c r="AR22" i="17" a="1"/>
  <c r="AR22" i="17"/>
  <c r="AJ22" i="17"/>
  <c r="AR23" i="17" a="1"/>
  <c r="AR23" i="17"/>
  <c r="AJ23" i="17"/>
  <c r="AR24" i="17" a="1"/>
  <c r="AR24" i="17"/>
  <c r="AJ24" i="17"/>
  <c r="AR25" i="17" a="1"/>
  <c r="AR25" i="17"/>
  <c r="AJ25" i="17"/>
  <c r="AR26" i="17" a="1"/>
  <c r="AR26" i="17"/>
  <c r="AJ26" i="17"/>
  <c r="AR27" i="17" a="1"/>
  <c r="AR27" i="17"/>
  <c r="AJ27" i="17"/>
  <c r="AR28" i="17" a="1"/>
  <c r="AR28" i="17"/>
  <c r="AJ28" i="17"/>
  <c r="AR29" i="17" a="1"/>
  <c r="AR29" i="17"/>
  <c r="AJ29" i="17"/>
  <c r="AR30" i="17" a="1"/>
  <c r="AR30" i="17"/>
  <c r="AJ30" i="17"/>
  <c r="AR31" i="17" a="1"/>
  <c r="AR31" i="17"/>
  <c r="AJ31" i="17"/>
  <c r="AR32" i="17" a="1"/>
  <c r="AR32" i="17"/>
  <c r="AJ32" i="17"/>
  <c r="AR33" i="17" a="1"/>
  <c r="AR33" i="17"/>
  <c r="AJ33" i="17"/>
  <c r="AR34" i="17" a="1"/>
  <c r="AR34" i="17"/>
  <c r="AJ34" i="17"/>
  <c r="AR35" i="17" a="1"/>
  <c r="AR35" i="17"/>
  <c r="AJ35" i="17"/>
  <c r="AR36" i="17" a="1"/>
  <c r="AR36" i="17"/>
  <c r="AJ36" i="17"/>
  <c r="AR37" i="17" a="1"/>
  <c r="AR37" i="17"/>
  <c r="AJ37" i="17"/>
  <c r="AR38" i="17" a="1"/>
  <c r="AR38" i="17"/>
  <c r="AJ38" i="17"/>
  <c r="AI8" i="17"/>
  <c r="AI7" i="17"/>
  <c r="AI6" i="17"/>
  <c r="AR6" i="17" a="1"/>
  <c r="AR6" i="17"/>
  <c r="AJ6" i="17"/>
  <c r="AL7" i="17"/>
  <c r="AL6" i="17"/>
  <c r="AZ8" i="17"/>
  <c r="AZ5" i="17"/>
  <c r="AX14" i="17"/>
  <c r="AZ2" i="17"/>
  <c r="AF5" i="17"/>
  <c r="AG5" i="17"/>
  <c r="AH5" i="17"/>
  <c r="BD11" i="17"/>
  <c r="AR10" i="18" l="1" a="1"/>
  <c r="AR10" i="18" s="1"/>
  <c r="AJ10" i="18" s="1"/>
  <c r="AP10" i="18"/>
  <c r="AN10" i="18"/>
  <c r="AI10" i="18" s="1"/>
  <c r="AL10" i="18"/>
  <c r="AX14" i="18"/>
  <c r="BD11" i="18"/>
</calcChain>
</file>

<file path=xl/sharedStrings.xml><?xml version="1.0" encoding="utf-8"?>
<sst xmlns="http://schemas.openxmlformats.org/spreadsheetml/2006/main" count="53" uniqueCount="19">
  <si>
    <t>№</t>
  </si>
  <si>
    <t xml:space="preserve">Дни </t>
  </si>
  <si>
    <t>Часы</t>
  </si>
  <si>
    <t>Ф.И.О.</t>
  </si>
  <si>
    <t>Профессия/должность</t>
  </si>
  <si>
    <t>Выходн.</t>
  </si>
  <si>
    <t>Количество дней в месяце</t>
  </si>
  <si>
    <t>Месяц</t>
  </si>
  <si>
    <t>Год</t>
  </si>
  <si>
    <t>дни</t>
  </si>
  <si>
    <t>ночн</t>
  </si>
  <si>
    <t>кол-во ночн.</t>
  </si>
  <si>
    <t>11н</t>
  </si>
  <si>
    <t>б</t>
  </si>
  <si>
    <t>Ночные</t>
  </si>
  <si>
    <t>Праздничные дни</t>
  </si>
  <si>
    <t>Рабочие дни</t>
  </si>
  <si>
    <t>Табель учета рабочего времени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</si>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</sst>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з\а\ [$-F419]mmmm\ yyyy\ &quot;г.&quot;\ ;@"/>
    <numFmt numFmtId="166" formatCode="d"/>
  </numFmts>
  <fonts count="10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6"/>
        <bgColor indexed="35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>
      <protection locked="0"/>
    </xf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Border="1" applyAlignment="1"/>
    <xf numFmtId="0" fontId="5" fillId="0" borderId="0" xfId="0" applyFont="1" applyAlignment="1"/>
    <xf numFmtId="0" fontId="5" fillId="0" borderId="0" xfId="0" applyFont="1"/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4" borderId="0" xfId="0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6" fontId="4" fillId="2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4" fontId="5" fillId="0" borderId="0" xfId="0" applyNumberFormat="1" applyFont="1"/>
  </cellXfs>
  <cellStyles count="2">
    <cellStyle name="Normal" xfId="1"/>
    <cellStyle name="Обычный" xfId="0" builtinId="0"/>
  </cellStyles>
  <dxfs count="13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view="pageBreakPreview" topLeftCell="G6" zoomScale="70" zoomScaleNormal="50" zoomScaleSheetLayoutView="70" workbookViewId="0">
      <selection activeCell="A3" sqref="A3:AL4"/>
    </sheetView>
  </sheetViews>
  <sheetFormatPr defaultRowHeight="15" x14ac:dyDescent="0.2"/>
  <cols>
    <col min="1" max="1" width="7.7109375" style="6" customWidth="1"/>
    <col min="2" max="2" width="30.7109375" style="6" customWidth="1"/>
    <col min="3" max="3" width="35.7109375" style="6" customWidth="1"/>
    <col min="4" max="6" width="4.7109375" style="6" customWidth="1"/>
    <col min="7" max="7" width="4.7109375" style="9" customWidth="1"/>
    <col min="8" max="34" width="4.7109375" style="6" customWidth="1"/>
    <col min="35" max="36" width="8.7109375" style="6" customWidth="1"/>
    <col min="37" max="38" width="10.7109375" style="6" customWidth="1"/>
    <col min="39" max="46" width="9.140625" style="6"/>
    <col min="47" max="47" width="24.42578125" style="6" bestFit="1" customWidth="1"/>
    <col min="48" max="48" width="15" style="6" customWidth="1"/>
    <col min="49" max="16384" width="9.140625" style="6"/>
  </cols>
  <sheetData>
    <row r="1" spans="1:56" ht="20.25" customHeight="1" x14ac:dyDescent="0.2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M1" s="18"/>
      <c r="AN1" s="18"/>
      <c r="AO1" s="18"/>
      <c r="AP1" s="18"/>
      <c r="AQ1" s="18"/>
      <c r="AR1" s="18"/>
    </row>
    <row r="2" spans="1:56" ht="20.2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7"/>
      <c r="AM2" s="18"/>
      <c r="AN2" s="18"/>
      <c r="AO2" s="18"/>
      <c r="AP2" s="18"/>
      <c r="AQ2" s="18"/>
      <c r="AR2" s="18"/>
      <c r="AU2" s="31" t="s">
        <v>6</v>
      </c>
      <c r="AV2" s="31"/>
      <c r="AW2" s="31"/>
      <c r="AX2" s="31"/>
      <c r="AY2" s="29"/>
      <c r="AZ2" s="31">
        <f>DAY(EOMONTH(A3,0))</f>
        <v>31</v>
      </c>
      <c r="BA2" s="31"/>
      <c r="BB2" s="29"/>
      <c r="BC2" s="29"/>
    </row>
    <row r="3" spans="1:56" ht="20.25" customHeight="1" x14ac:dyDescent="0.2">
      <c r="A3" s="38">
        <v>44479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  <c r="AM3" s="19"/>
      <c r="AN3" s="19"/>
      <c r="AO3" s="19"/>
      <c r="AP3" s="19"/>
      <c r="AQ3" s="19"/>
      <c r="AR3" s="19"/>
      <c r="AU3" s="31"/>
      <c r="AV3" s="31"/>
      <c r="AW3" s="31"/>
      <c r="AX3" s="31"/>
      <c r="AY3" s="29"/>
      <c r="AZ3" s="31"/>
      <c r="BA3" s="31"/>
      <c r="BB3" s="29"/>
      <c r="BC3" s="29"/>
    </row>
    <row r="4" spans="1:56" ht="20.25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3"/>
      <c r="AM4" s="19"/>
      <c r="AN4" s="19"/>
      <c r="AO4" s="19"/>
      <c r="AP4" s="19"/>
      <c r="AQ4" s="19"/>
      <c r="AR4" s="44" t="s">
        <v>11</v>
      </c>
    </row>
    <row r="5" spans="1:56" ht="21.95" customHeight="1" x14ac:dyDescent="0.2">
      <c r="A5" s="1" t="s">
        <v>0</v>
      </c>
      <c r="B5" s="1" t="s">
        <v>3</v>
      </c>
      <c r="C5" s="2" t="s">
        <v>4</v>
      </c>
      <c r="D5" s="20">
        <v>1</v>
      </c>
      <c r="E5" s="20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  <c r="K5" s="2">
        <v>8</v>
      </c>
      <c r="L5" s="2">
        <v>9</v>
      </c>
      <c r="M5" s="2">
        <v>10</v>
      </c>
      <c r="N5" s="2">
        <v>11</v>
      </c>
      <c r="O5" s="2">
        <v>12</v>
      </c>
      <c r="P5" s="2">
        <v>13</v>
      </c>
      <c r="Q5" s="2">
        <v>14</v>
      </c>
      <c r="R5" s="2">
        <v>15</v>
      </c>
      <c r="S5" s="2">
        <v>16</v>
      </c>
      <c r="T5" s="2">
        <v>17</v>
      </c>
      <c r="U5" s="2">
        <v>18</v>
      </c>
      <c r="V5" s="2">
        <v>19</v>
      </c>
      <c r="W5" s="2">
        <v>20</v>
      </c>
      <c r="X5" s="2">
        <v>21</v>
      </c>
      <c r="Y5" s="2">
        <v>22</v>
      </c>
      <c r="Z5" s="2">
        <v>23</v>
      </c>
      <c r="AA5" s="2">
        <v>24</v>
      </c>
      <c r="AB5" s="2">
        <v>25</v>
      </c>
      <c r="AC5" s="2">
        <v>26</v>
      </c>
      <c r="AD5" s="2">
        <v>27</v>
      </c>
      <c r="AE5" s="2">
        <v>28</v>
      </c>
      <c r="AF5" s="2">
        <f>IF(29&lt;=$AZ$2,29," ")</f>
        <v>29</v>
      </c>
      <c r="AG5" s="2">
        <f>IF(30&lt;=$AZ$2,30," ")</f>
        <v>30</v>
      </c>
      <c r="AH5" s="2">
        <f>IF(31&lt;=$AZ$2,31," ")</f>
        <v>31</v>
      </c>
      <c r="AI5" s="3" t="s">
        <v>1</v>
      </c>
      <c r="AJ5" s="3" t="s">
        <v>2</v>
      </c>
      <c r="AK5" s="12" t="s">
        <v>5</v>
      </c>
      <c r="AL5" s="12" t="s">
        <v>14</v>
      </c>
      <c r="AM5" s="23"/>
      <c r="AN5" s="23" t="s">
        <v>9</v>
      </c>
      <c r="AO5" s="23"/>
      <c r="AP5" s="23" t="s">
        <v>10</v>
      </c>
      <c r="AQ5" s="23"/>
      <c r="AR5" s="45"/>
      <c r="AU5" s="31" t="s">
        <v>7</v>
      </c>
      <c r="AV5" s="31"/>
      <c r="AW5" s="31"/>
      <c r="AX5" s="31"/>
      <c r="AZ5" s="31">
        <f>MONTH(A3)</f>
        <v>10</v>
      </c>
      <c r="BA5" s="31"/>
    </row>
    <row r="6" spans="1:56" ht="21.95" customHeight="1" x14ac:dyDescent="0.2">
      <c r="A6" s="11">
        <v>1</v>
      </c>
      <c r="B6" s="11"/>
      <c r="C6" s="10"/>
      <c r="D6" s="10">
        <v>8</v>
      </c>
      <c r="E6" s="10"/>
      <c r="F6" s="10"/>
      <c r="G6" s="10">
        <v>8</v>
      </c>
      <c r="H6" s="10">
        <v>8</v>
      </c>
      <c r="I6" s="10">
        <v>8</v>
      </c>
      <c r="J6" s="10">
        <v>8</v>
      </c>
      <c r="K6" s="10">
        <v>8</v>
      </c>
      <c r="L6" s="10"/>
      <c r="M6" s="10"/>
      <c r="N6" s="10">
        <v>8</v>
      </c>
      <c r="O6" s="10">
        <v>8</v>
      </c>
      <c r="P6" s="10">
        <v>8</v>
      </c>
      <c r="Q6" s="10">
        <v>8</v>
      </c>
      <c r="R6" s="10">
        <v>8</v>
      </c>
      <c r="S6" s="10"/>
      <c r="T6" s="10"/>
      <c r="U6" s="10">
        <v>8</v>
      </c>
      <c r="V6" s="10">
        <v>8</v>
      </c>
      <c r="W6" s="10">
        <v>8</v>
      </c>
      <c r="X6" s="10">
        <v>8</v>
      </c>
      <c r="Y6" s="10">
        <v>8</v>
      </c>
      <c r="Z6" s="10"/>
      <c r="AA6" s="10"/>
      <c r="AB6" s="10">
        <v>8</v>
      </c>
      <c r="AC6" s="10">
        <v>8</v>
      </c>
      <c r="AD6" s="10">
        <v>8</v>
      </c>
      <c r="AE6" s="10">
        <v>8</v>
      </c>
      <c r="AF6" s="10"/>
      <c r="AG6" s="10"/>
      <c r="AH6" s="10"/>
      <c r="AI6" s="3">
        <f>AN6+AP6</f>
        <v>20</v>
      </c>
      <c r="AJ6" s="3">
        <f>SUM(D6:AH6)+AR6</f>
        <v>160</v>
      </c>
      <c r="AK6" s="14"/>
      <c r="AL6" s="14">
        <f>COUNTIF(D6:AH6,"*н")*7</f>
        <v>0</v>
      </c>
      <c r="AM6" s="24"/>
      <c r="AN6" s="11">
        <f>COUNTIF(D6:AH6,"&gt;=1")</f>
        <v>20</v>
      </c>
      <c r="AO6" s="24"/>
      <c r="AP6" s="11">
        <f>COUNTIF(D6:AH6,"*н")</f>
        <v>0</v>
      </c>
      <c r="AQ6" s="24"/>
      <c r="AR6" s="25">
        <f t="array" ref="AR6">SUM(IFERROR(IF(SEARCH("н",D6:AH6),--SUBSTITUTE(D6:AH6,"н","")),0))</f>
        <v>0</v>
      </c>
      <c r="AU6" s="31"/>
      <c r="AV6" s="31"/>
      <c r="AW6" s="31"/>
      <c r="AX6" s="31"/>
      <c r="AZ6" s="31"/>
      <c r="BA6" s="31"/>
    </row>
    <row r="7" spans="1:56" ht="21.95" customHeight="1" x14ac:dyDescent="0.2">
      <c r="A7" s="11">
        <v>2</v>
      </c>
      <c r="B7" s="11"/>
      <c r="C7" s="10"/>
      <c r="D7" s="10">
        <v>11</v>
      </c>
      <c r="E7" s="10">
        <v>11</v>
      </c>
      <c r="F7" s="10">
        <v>11</v>
      </c>
      <c r="G7" s="10"/>
      <c r="H7" s="10"/>
      <c r="I7" s="10"/>
      <c r="J7" s="10">
        <v>11</v>
      </c>
      <c r="K7" s="10">
        <v>11</v>
      </c>
      <c r="L7" s="10">
        <v>11</v>
      </c>
      <c r="M7" s="10"/>
      <c r="N7" s="10"/>
      <c r="O7" s="10"/>
      <c r="P7" s="10">
        <v>11</v>
      </c>
      <c r="Q7" s="10">
        <v>11</v>
      </c>
      <c r="R7" s="10">
        <v>11</v>
      </c>
      <c r="S7" s="10"/>
      <c r="T7" s="10"/>
      <c r="U7" s="10"/>
      <c r="V7" s="10">
        <v>11</v>
      </c>
      <c r="W7" s="10">
        <v>11</v>
      </c>
      <c r="X7" s="10">
        <v>11</v>
      </c>
      <c r="Y7" s="10"/>
      <c r="Z7" s="10"/>
      <c r="AA7" s="10"/>
      <c r="AB7" s="10">
        <v>11</v>
      </c>
      <c r="AC7" s="10">
        <v>11</v>
      </c>
      <c r="AD7" s="10">
        <v>11</v>
      </c>
      <c r="AE7" s="10"/>
      <c r="AF7" s="10"/>
      <c r="AG7" s="10"/>
      <c r="AH7" s="10"/>
      <c r="AI7" s="3">
        <f t="shared" ref="AI7:AI38" si="0">AN7+AP7</f>
        <v>15</v>
      </c>
      <c r="AJ7" s="3">
        <f t="shared" ref="AJ7:AJ38" si="1">SUM(D7:AH7)+AR7</f>
        <v>165</v>
      </c>
      <c r="AK7" s="13"/>
      <c r="AL7" s="14">
        <f>COUNTIF(D7:AH7,"*н")*7</f>
        <v>0</v>
      </c>
      <c r="AM7" s="24"/>
      <c r="AN7" s="11">
        <f t="shared" ref="AN7:AN38" si="2">COUNTIF(D7:AH7,"&gt;=1")</f>
        <v>15</v>
      </c>
      <c r="AO7" s="24"/>
      <c r="AP7" s="11">
        <f t="shared" ref="AP7:AP38" si="3">COUNTIF(D7:AH7,"*н")</f>
        <v>0</v>
      </c>
      <c r="AQ7" s="24"/>
      <c r="AR7" s="25">
        <f t="array" ref="AR7">SUM(IFERROR(IF(SEARCH("н",D7:AH7),--SUBSTITUTE(D7:AH7,"н","")),0))</f>
        <v>0</v>
      </c>
    </row>
    <row r="8" spans="1:56" ht="21.95" customHeight="1" x14ac:dyDescent="0.2">
      <c r="A8" s="11">
        <v>3</v>
      </c>
      <c r="B8" s="11"/>
      <c r="C8" s="11"/>
      <c r="D8" s="10">
        <v>11</v>
      </c>
      <c r="E8" s="10" t="s">
        <v>12</v>
      </c>
      <c r="F8" s="10"/>
      <c r="G8" s="10"/>
      <c r="H8" s="10">
        <v>11</v>
      </c>
      <c r="I8" s="10" t="s">
        <v>12</v>
      </c>
      <c r="J8" s="10"/>
      <c r="K8" s="10"/>
      <c r="L8" s="10">
        <v>11</v>
      </c>
      <c r="M8" s="10" t="s">
        <v>12</v>
      </c>
      <c r="N8" s="10"/>
      <c r="O8" s="10"/>
      <c r="P8" s="10">
        <v>11</v>
      </c>
      <c r="Q8" s="10" t="s">
        <v>12</v>
      </c>
      <c r="R8" s="10"/>
      <c r="S8" s="10"/>
      <c r="T8" s="10">
        <v>11</v>
      </c>
      <c r="U8" s="10" t="s">
        <v>12</v>
      </c>
      <c r="V8" s="10"/>
      <c r="W8" s="10"/>
      <c r="X8" s="10">
        <v>11</v>
      </c>
      <c r="Y8" s="10" t="s">
        <v>12</v>
      </c>
      <c r="Z8" s="10"/>
      <c r="AA8" s="10"/>
      <c r="AB8" s="10">
        <v>11</v>
      </c>
      <c r="AC8" s="10" t="s">
        <v>12</v>
      </c>
      <c r="AD8" s="10"/>
      <c r="AE8" s="10"/>
      <c r="AF8" s="10"/>
      <c r="AG8" s="10"/>
      <c r="AH8" s="10"/>
      <c r="AI8" s="3">
        <f t="shared" si="0"/>
        <v>14</v>
      </c>
      <c r="AJ8" s="3">
        <f t="shared" si="1"/>
        <v>154</v>
      </c>
      <c r="AK8" s="30">
        <v>22</v>
      </c>
      <c r="AL8" s="14">
        <f t="shared" ref="AL8:AL38" si="4">COUNTIF(D8:AH8,"*н")*7</f>
        <v>49</v>
      </c>
      <c r="AM8" s="24"/>
      <c r="AN8" s="11">
        <f t="shared" si="2"/>
        <v>7</v>
      </c>
      <c r="AO8" s="24"/>
      <c r="AP8" s="11">
        <f t="shared" si="3"/>
        <v>7</v>
      </c>
      <c r="AQ8" s="24"/>
      <c r="AR8" s="25">
        <f t="array" ref="AR8">SUM(IFERROR(IF(SEARCH("н",D8:AH8),--SUBSTITUTE(D8:AH8,"н","")),0))</f>
        <v>77</v>
      </c>
      <c r="AU8" s="31" t="s">
        <v>8</v>
      </c>
      <c r="AV8" s="31"/>
      <c r="AW8" s="31"/>
      <c r="AX8" s="31"/>
      <c r="AZ8" s="31">
        <f>YEAR(A3)</f>
        <v>2021</v>
      </c>
      <c r="BA8" s="31"/>
    </row>
    <row r="9" spans="1:56" ht="21.95" customHeight="1" x14ac:dyDescent="0.2">
      <c r="A9" s="11">
        <v>4</v>
      </c>
      <c r="B9" s="11"/>
      <c r="C9" s="11"/>
      <c r="D9" s="10">
        <v>8</v>
      </c>
      <c r="E9" s="10"/>
      <c r="F9" s="10"/>
      <c r="G9" s="10" t="s">
        <v>13</v>
      </c>
      <c r="H9" s="10" t="s">
        <v>13</v>
      </c>
      <c r="I9" s="10" t="s">
        <v>13</v>
      </c>
      <c r="J9" s="10" t="s">
        <v>13</v>
      </c>
      <c r="K9" s="10" t="s">
        <v>13</v>
      </c>
      <c r="L9" s="10"/>
      <c r="M9" s="10"/>
      <c r="N9" s="10">
        <v>8</v>
      </c>
      <c r="O9" s="10">
        <v>8</v>
      </c>
      <c r="P9" s="10">
        <v>8</v>
      </c>
      <c r="Q9" s="10">
        <v>8</v>
      </c>
      <c r="R9" s="10">
        <v>8</v>
      </c>
      <c r="S9" s="10"/>
      <c r="T9" s="10"/>
      <c r="U9" s="10">
        <v>8</v>
      </c>
      <c r="V9" s="10">
        <v>8</v>
      </c>
      <c r="W9" s="10">
        <v>8</v>
      </c>
      <c r="X9" s="10">
        <v>8</v>
      </c>
      <c r="Y9" s="10">
        <v>8</v>
      </c>
      <c r="Z9" s="10"/>
      <c r="AA9" s="10" t="s">
        <v>12</v>
      </c>
      <c r="AB9" s="10">
        <v>5</v>
      </c>
      <c r="AC9" s="10">
        <v>5</v>
      </c>
      <c r="AD9" s="10">
        <v>5</v>
      </c>
      <c r="AE9" s="10">
        <v>5</v>
      </c>
      <c r="AF9" s="10">
        <v>8</v>
      </c>
      <c r="AG9" s="10"/>
      <c r="AH9" s="10"/>
      <c r="AI9" s="3">
        <f t="shared" si="0"/>
        <v>17</v>
      </c>
      <c r="AJ9" s="3">
        <f t="shared" si="1"/>
        <v>127</v>
      </c>
      <c r="AK9" s="13"/>
      <c r="AL9" s="14">
        <f t="shared" si="4"/>
        <v>7</v>
      </c>
      <c r="AM9" s="24"/>
      <c r="AN9" s="11">
        <f t="shared" si="2"/>
        <v>16</v>
      </c>
      <c r="AO9" s="24"/>
      <c r="AP9" s="11">
        <f t="shared" si="3"/>
        <v>1</v>
      </c>
      <c r="AQ9" s="24"/>
      <c r="AR9" s="25">
        <f t="array" ref="AR9">SUM(IFERROR(IF(SEARCH("н",D9:AH9),--SUBSTITUTE(D9:AH9,"н","")),0))</f>
        <v>11</v>
      </c>
      <c r="AU9" s="31"/>
      <c r="AV9" s="31"/>
      <c r="AW9" s="31"/>
      <c r="AX9" s="31"/>
      <c r="AZ9" s="31"/>
      <c r="BA9" s="31"/>
    </row>
    <row r="10" spans="1:56" ht="21.95" customHeight="1" x14ac:dyDescent="0.2">
      <c r="A10" s="11">
        <v>5</v>
      </c>
      <c r="B10" s="11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3">
        <f t="shared" si="0"/>
        <v>0</v>
      </c>
      <c r="AJ10" s="3">
        <f t="shared" si="1"/>
        <v>0</v>
      </c>
      <c r="AK10" s="13"/>
      <c r="AL10" s="14">
        <f t="shared" si="4"/>
        <v>0</v>
      </c>
      <c r="AM10" s="24"/>
      <c r="AN10" s="11">
        <f t="shared" si="2"/>
        <v>0</v>
      </c>
      <c r="AO10" s="24"/>
      <c r="AP10" s="11">
        <f t="shared" si="3"/>
        <v>0</v>
      </c>
      <c r="AQ10" s="24"/>
      <c r="AR10" s="25">
        <f t="array" ref="AR10">SUM(IFERROR(IF(SEARCH("н",D10:AH10),--SUBSTITUTE(D10:AH10,"н","")),0))</f>
        <v>0</v>
      </c>
    </row>
    <row r="11" spans="1:56" ht="21.95" customHeight="1" x14ac:dyDescent="0.2">
      <c r="A11" s="11">
        <v>6</v>
      </c>
      <c r="B11" s="11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3">
        <f t="shared" si="0"/>
        <v>0</v>
      </c>
      <c r="AJ11" s="3">
        <f t="shared" si="1"/>
        <v>0</v>
      </c>
      <c r="AK11" s="13"/>
      <c r="AL11" s="14">
        <f t="shared" si="4"/>
        <v>0</v>
      </c>
      <c r="AM11" s="24"/>
      <c r="AN11" s="11">
        <f t="shared" si="2"/>
        <v>0</v>
      </c>
      <c r="AO11" s="24"/>
      <c r="AP11" s="11">
        <f t="shared" si="3"/>
        <v>0</v>
      </c>
      <c r="AQ11" s="24"/>
      <c r="AR11" s="25">
        <f t="array" ref="AR11">SUM(IFERROR(IF(SEARCH("н",D11:AH11),--SUBSTITUTE(D11:AH11,"н","")),0))</f>
        <v>0</v>
      </c>
      <c r="AU11" s="31" t="s">
        <v>15</v>
      </c>
      <c r="AV11" s="31"/>
      <c r="AW11" s="31"/>
      <c r="AX11" s="31"/>
      <c r="AY11" s="21"/>
      <c r="AZ11" s="31" t="s">
        <v>16</v>
      </c>
      <c r="BA11" s="31"/>
      <c r="BB11" s="31"/>
      <c r="BD11" s="31">
        <f>NETWORKDAYS(DATE(AZ8,AZ5,1),DATE(AZ8,AZ5,AZ2),AU14:AU29)</f>
        <v>21</v>
      </c>
    </row>
    <row r="12" spans="1:56" ht="21.95" customHeight="1" x14ac:dyDescent="0.2">
      <c r="A12" s="11">
        <v>7</v>
      </c>
      <c r="B12" s="11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3">
        <f t="shared" si="0"/>
        <v>0</v>
      </c>
      <c r="AJ12" s="3">
        <f t="shared" si="1"/>
        <v>0</v>
      </c>
      <c r="AK12" s="13"/>
      <c r="AL12" s="14">
        <f t="shared" si="4"/>
        <v>0</v>
      </c>
      <c r="AM12" s="24"/>
      <c r="AN12" s="11">
        <f t="shared" si="2"/>
        <v>0</v>
      </c>
      <c r="AO12" s="24"/>
      <c r="AP12" s="11">
        <f t="shared" si="3"/>
        <v>0</v>
      </c>
      <c r="AQ12" s="24"/>
      <c r="AR12" s="25">
        <f t="array" ref="AR12">SUM(IFERROR(IF(SEARCH("н",D12:AH12),--SUBSTITUTE(D12:AH12,"н","")),0))</f>
        <v>0</v>
      </c>
      <c r="AU12" s="31"/>
      <c r="AV12" s="31"/>
      <c r="AW12" s="31"/>
      <c r="AX12" s="31"/>
      <c r="AY12" s="21"/>
      <c r="AZ12" s="31"/>
      <c r="BA12" s="31"/>
      <c r="BB12" s="31"/>
      <c r="BD12" s="31"/>
    </row>
    <row r="13" spans="1:56" ht="21.95" customHeight="1" x14ac:dyDescent="0.2">
      <c r="A13" s="11">
        <v>8</v>
      </c>
      <c r="B13" s="1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3">
        <f t="shared" si="0"/>
        <v>0</v>
      </c>
      <c r="AJ13" s="3">
        <f t="shared" si="1"/>
        <v>0</v>
      </c>
      <c r="AK13" s="13"/>
      <c r="AL13" s="14">
        <f t="shared" si="4"/>
        <v>0</v>
      </c>
      <c r="AM13" s="24"/>
      <c r="AN13" s="11">
        <f t="shared" si="2"/>
        <v>0</v>
      </c>
      <c r="AO13" s="24"/>
      <c r="AP13" s="11">
        <f t="shared" si="3"/>
        <v>0</v>
      </c>
      <c r="AQ13" s="24"/>
      <c r="AR13" s="25">
        <f t="array" ref="AR13">SUM(IFERROR(IF(SEARCH("н",D13:AH13),--SUBSTITUTE(D13:AH13,"н","")),0))</f>
        <v>0</v>
      </c>
      <c r="AU13" s="21"/>
      <c r="AV13" s="21"/>
      <c r="AW13" s="21"/>
      <c r="AX13" s="21"/>
      <c r="AY13" s="21"/>
      <c r="AZ13" s="21"/>
      <c r="BA13" s="21"/>
      <c r="BB13" s="21"/>
    </row>
    <row r="14" spans="1:56" ht="21.95" customHeight="1" x14ac:dyDescent="0.2">
      <c r="A14" s="11">
        <v>9</v>
      </c>
      <c r="B14" s="11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">
        <f t="shared" si="0"/>
        <v>0</v>
      </c>
      <c r="AJ14" s="3">
        <f t="shared" si="1"/>
        <v>0</v>
      </c>
      <c r="AK14" s="13"/>
      <c r="AL14" s="14">
        <f t="shared" si="4"/>
        <v>0</v>
      </c>
      <c r="AM14" s="24"/>
      <c r="AN14" s="11">
        <f t="shared" si="2"/>
        <v>0</v>
      </c>
      <c r="AO14" s="24"/>
      <c r="AP14" s="11">
        <f t="shared" si="3"/>
        <v>0</v>
      </c>
      <c r="AQ14" s="24"/>
      <c r="AR14" s="25">
        <f t="array" ref="AR14">SUM(IFERROR(IF(SEARCH("н",D14:AH14),--SUBSTITUTE(D14:AH14,"н","")),0))</f>
        <v>0</v>
      </c>
      <c r="AU14" s="26">
        <v>44197</v>
      </c>
      <c r="AV14" s="21"/>
      <c r="AX14" s="27">
        <f>SUMPRODUCT((AU14:AU29&gt;=DATE(AZ8,AZ5,1))*(AU14:AU29&lt;=DATE(AZ8,AZ5,AZ2)))</f>
        <v>0</v>
      </c>
      <c r="AZ14" s="21"/>
      <c r="BA14" s="21"/>
      <c r="BB14" s="21"/>
    </row>
    <row r="15" spans="1:56" ht="21.95" customHeight="1" x14ac:dyDescent="0.2">
      <c r="A15" s="11">
        <v>10</v>
      </c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">
        <f t="shared" si="0"/>
        <v>0</v>
      </c>
      <c r="AJ15" s="3">
        <f t="shared" si="1"/>
        <v>0</v>
      </c>
      <c r="AK15" s="13"/>
      <c r="AL15" s="14">
        <f t="shared" si="4"/>
        <v>0</v>
      </c>
      <c r="AM15" s="24"/>
      <c r="AN15" s="11">
        <f t="shared" si="2"/>
        <v>0</v>
      </c>
      <c r="AO15" s="24"/>
      <c r="AP15" s="11">
        <f t="shared" si="3"/>
        <v>0</v>
      </c>
      <c r="AQ15" s="24"/>
      <c r="AR15" s="25">
        <f t="array" ref="AR15">SUM(IFERROR(IF(SEARCH("н",D15:AH15),--SUBSTITUTE(D15:AH15,"н","")),0))</f>
        <v>0</v>
      </c>
      <c r="AU15" s="26">
        <v>44198</v>
      </c>
      <c r="AV15" s="21"/>
      <c r="AW15" s="28"/>
      <c r="AX15" s="28"/>
      <c r="AY15" s="21"/>
      <c r="AZ15" s="21"/>
      <c r="BA15" s="21"/>
      <c r="BB15" s="21"/>
    </row>
    <row r="16" spans="1:56" ht="21.95" customHeight="1" x14ac:dyDescent="0.2">
      <c r="A16" s="11">
        <v>11</v>
      </c>
      <c r="B16" s="11"/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3">
        <f t="shared" si="0"/>
        <v>0</v>
      </c>
      <c r="AJ16" s="3">
        <f t="shared" si="1"/>
        <v>0</v>
      </c>
      <c r="AK16" s="13"/>
      <c r="AL16" s="14">
        <f t="shared" si="4"/>
        <v>0</v>
      </c>
      <c r="AM16" s="24"/>
      <c r="AN16" s="11">
        <f t="shared" si="2"/>
        <v>0</v>
      </c>
      <c r="AO16" s="24"/>
      <c r="AP16" s="11">
        <f t="shared" si="3"/>
        <v>0</v>
      </c>
      <c r="AQ16" s="24"/>
      <c r="AR16" s="25">
        <f t="array" ref="AR16">SUM(IFERROR(IF(SEARCH("н",D16:AH16),--SUBSTITUTE(D16:AH16,"н","")),0))</f>
        <v>0</v>
      </c>
      <c r="AU16" s="26">
        <v>44203</v>
      </c>
      <c r="AV16" s="21"/>
      <c r="AW16" s="21"/>
      <c r="AX16" s="21"/>
      <c r="AY16" s="21"/>
      <c r="AZ16" s="21"/>
      <c r="BA16" s="21"/>
      <c r="BB16" s="21"/>
    </row>
    <row r="17" spans="1:54" ht="21.95" customHeight="1" x14ac:dyDescent="0.2">
      <c r="A17" s="11">
        <v>13</v>
      </c>
      <c r="B17" s="11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3">
        <f t="shared" si="0"/>
        <v>0</v>
      </c>
      <c r="AJ17" s="3">
        <f t="shared" si="1"/>
        <v>0</v>
      </c>
      <c r="AK17" s="13"/>
      <c r="AL17" s="14">
        <f t="shared" si="4"/>
        <v>0</v>
      </c>
      <c r="AM17" s="24"/>
      <c r="AN17" s="11">
        <f t="shared" si="2"/>
        <v>0</v>
      </c>
      <c r="AO17" s="24"/>
      <c r="AP17" s="11">
        <f t="shared" si="3"/>
        <v>0</v>
      </c>
      <c r="AQ17" s="24"/>
      <c r="AR17" s="25">
        <f t="array" ref="AR17">SUM(IFERROR(IF(SEARCH("н",D17:AH17),--SUBSTITUTE(D17:AH17,"н","")),0))</f>
        <v>0</v>
      </c>
      <c r="AU17" s="26">
        <v>44263</v>
      </c>
      <c r="AV17" s="21"/>
      <c r="AW17" s="21"/>
      <c r="AX17" s="21"/>
      <c r="AY17" s="21"/>
      <c r="AZ17" s="21"/>
      <c r="BA17" s="21"/>
      <c r="BB17" s="21"/>
    </row>
    <row r="18" spans="1:54" ht="21.95" customHeight="1" x14ac:dyDescent="0.2">
      <c r="A18" s="11">
        <v>14</v>
      </c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3">
        <f t="shared" si="0"/>
        <v>0</v>
      </c>
      <c r="AJ18" s="3">
        <f t="shared" si="1"/>
        <v>0</v>
      </c>
      <c r="AK18" s="13"/>
      <c r="AL18" s="14">
        <f t="shared" si="4"/>
        <v>0</v>
      </c>
      <c r="AM18" s="24"/>
      <c r="AN18" s="11">
        <f t="shared" si="2"/>
        <v>0</v>
      </c>
      <c r="AO18" s="24"/>
      <c r="AP18" s="11">
        <f t="shared" si="3"/>
        <v>0</v>
      </c>
      <c r="AQ18" s="24"/>
      <c r="AR18" s="25">
        <f t="array" ref="AR18">SUM(IFERROR(IF(SEARCH("н",D18:AH18),--SUBSTITUTE(D18:AH18,"н","")),0))</f>
        <v>0</v>
      </c>
      <c r="AU18" s="26">
        <v>44276</v>
      </c>
      <c r="AV18" s="21"/>
      <c r="AW18" s="21"/>
      <c r="AX18" s="21"/>
      <c r="AY18" s="21"/>
      <c r="AZ18" s="21"/>
      <c r="BA18" s="21"/>
      <c r="BB18" s="21"/>
    </row>
    <row r="19" spans="1:54" ht="21.95" customHeight="1" x14ac:dyDescent="0.2">
      <c r="A19" s="11">
        <v>15</v>
      </c>
      <c r="B19" s="11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3">
        <f t="shared" si="0"/>
        <v>0</v>
      </c>
      <c r="AJ19" s="3">
        <f t="shared" si="1"/>
        <v>0</v>
      </c>
      <c r="AK19" s="13"/>
      <c r="AL19" s="14">
        <f t="shared" si="4"/>
        <v>0</v>
      </c>
      <c r="AM19" s="24"/>
      <c r="AN19" s="11">
        <f t="shared" si="2"/>
        <v>0</v>
      </c>
      <c r="AO19" s="24"/>
      <c r="AP19" s="11">
        <f t="shared" si="3"/>
        <v>0</v>
      </c>
      <c r="AQ19" s="24"/>
      <c r="AR19" s="25">
        <f t="array" ref="AR19">SUM(IFERROR(IF(SEARCH("н",D19:AH19),--SUBSTITUTE(D19:AH19,"н","")),0))</f>
        <v>0</v>
      </c>
      <c r="AU19" s="26">
        <v>44277</v>
      </c>
      <c r="AV19" s="21"/>
      <c r="AW19" s="21"/>
      <c r="AX19" s="21"/>
      <c r="AY19" s="21"/>
      <c r="AZ19" s="21"/>
      <c r="BA19" s="21"/>
      <c r="BB19" s="21"/>
    </row>
    <row r="20" spans="1:54" ht="21.95" customHeight="1" x14ac:dyDescent="0.2">
      <c r="A20" s="11">
        <v>16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3">
        <f t="shared" si="0"/>
        <v>0</v>
      </c>
      <c r="AJ20" s="3">
        <f t="shared" si="1"/>
        <v>0</v>
      </c>
      <c r="AK20" s="13"/>
      <c r="AL20" s="14">
        <f t="shared" si="4"/>
        <v>0</v>
      </c>
      <c r="AM20" s="24"/>
      <c r="AN20" s="11">
        <f t="shared" si="2"/>
        <v>0</v>
      </c>
      <c r="AO20" s="24"/>
      <c r="AP20" s="11">
        <f t="shared" si="3"/>
        <v>0</v>
      </c>
      <c r="AQ20" s="24"/>
      <c r="AR20" s="25">
        <f t="array" ref="AR20">SUM(IFERROR(IF(SEARCH("н",D20:AH20),--SUBSTITUTE(D20:AH20,"н","")),0))</f>
        <v>0</v>
      </c>
      <c r="AU20" s="26">
        <v>44278</v>
      </c>
      <c r="AV20" s="21"/>
      <c r="AW20" s="21"/>
      <c r="AX20" s="21"/>
      <c r="AY20" s="21"/>
      <c r="AZ20" s="21"/>
      <c r="BA20" s="21"/>
      <c r="BB20" s="21"/>
    </row>
    <row r="21" spans="1:54" ht="21.95" customHeight="1" x14ac:dyDescent="0.2">
      <c r="A21" s="11">
        <v>17</v>
      </c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3">
        <f t="shared" si="0"/>
        <v>0</v>
      </c>
      <c r="AJ21" s="3">
        <f t="shared" si="1"/>
        <v>0</v>
      </c>
      <c r="AK21" s="13"/>
      <c r="AL21" s="14">
        <f t="shared" si="4"/>
        <v>0</v>
      </c>
      <c r="AM21" s="24"/>
      <c r="AN21" s="11">
        <f t="shared" si="2"/>
        <v>0</v>
      </c>
      <c r="AO21" s="24"/>
      <c r="AP21" s="11">
        <f t="shared" si="3"/>
        <v>0</v>
      </c>
      <c r="AQ21" s="24"/>
      <c r="AR21" s="25">
        <f t="array" ref="AR21">SUM(IFERROR(IF(SEARCH("н",D21:AH21),--SUBSTITUTE(D21:AH21,"н","")),0))</f>
        <v>0</v>
      </c>
      <c r="AU21" s="26">
        <v>44317</v>
      </c>
      <c r="AV21" s="21"/>
      <c r="AW21" s="21"/>
      <c r="AX21" s="21"/>
      <c r="AY21" s="21"/>
      <c r="AZ21" s="21"/>
      <c r="BA21" s="21"/>
      <c r="BB21" s="21"/>
    </row>
    <row r="22" spans="1:54" ht="21.95" customHeight="1" x14ac:dyDescent="0.2">
      <c r="A22" s="11">
        <v>18</v>
      </c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3">
        <f t="shared" si="0"/>
        <v>0</v>
      </c>
      <c r="AJ22" s="3">
        <f t="shared" si="1"/>
        <v>0</v>
      </c>
      <c r="AK22" s="13"/>
      <c r="AL22" s="14">
        <f t="shared" si="4"/>
        <v>0</v>
      </c>
      <c r="AM22" s="24"/>
      <c r="AN22" s="11">
        <f t="shared" si="2"/>
        <v>0</v>
      </c>
      <c r="AO22" s="24"/>
      <c r="AP22" s="11">
        <f t="shared" si="3"/>
        <v>0</v>
      </c>
      <c r="AQ22" s="24"/>
      <c r="AR22" s="25">
        <f t="array" ref="AR22">SUM(IFERROR(IF(SEARCH("н",D22:AH22),--SUBSTITUTE(D22:AH22,"н","")),0))</f>
        <v>0</v>
      </c>
      <c r="AU22" s="26">
        <v>44323</v>
      </c>
      <c r="AV22" s="21"/>
      <c r="AW22" s="21"/>
      <c r="AX22" s="21"/>
      <c r="AY22" s="21"/>
      <c r="AZ22" s="21"/>
      <c r="BA22" s="21"/>
      <c r="BB22" s="21"/>
    </row>
    <row r="23" spans="1:54" ht="21.95" customHeight="1" x14ac:dyDescent="0.2">
      <c r="A23" s="15">
        <v>19</v>
      </c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3">
        <f t="shared" si="0"/>
        <v>0</v>
      </c>
      <c r="AJ23" s="3">
        <f t="shared" si="1"/>
        <v>0</v>
      </c>
      <c r="AK23" s="13"/>
      <c r="AL23" s="14">
        <f t="shared" si="4"/>
        <v>0</v>
      </c>
      <c r="AM23" s="24"/>
      <c r="AN23" s="11">
        <f t="shared" si="2"/>
        <v>0</v>
      </c>
      <c r="AO23" s="24"/>
      <c r="AP23" s="11">
        <f t="shared" si="3"/>
        <v>0</v>
      </c>
      <c r="AQ23" s="24"/>
      <c r="AR23" s="25">
        <f t="array" ref="AR23">SUM(IFERROR(IF(SEARCH("н",D23:AH23),--SUBSTITUTE(D23:AH23,"н","")),0))</f>
        <v>0</v>
      </c>
      <c r="AU23" s="26">
        <v>44325</v>
      </c>
    </row>
    <row r="24" spans="1:54" ht="21.95" customHeight="1" x14ac:dyDescent="0.2">
      <c r="A24" s="15">
        <v>20</v>
      </c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3">
        <f t="shared" si="0"/>
        <v>0</v>
      </c>
      <c r="AJ24" s="3">
        <f t="shared" si="1"/>
        <v>0</v>
      </c>
      <c r="AK24" s="13"/>
      <c r="AL24" s="14">
        <f t="shared" si="4"/>
        <v>0</v>
      </c>
      <c r="AM24" s="24"/>
      <c r="AN24" s="11">
        <f t="shared" si="2"/>
        <v>0</v>
      </c>
      <c r="AO24" s="24"/>
      <c r="AP24" s="11">
        <f t="shared" si="3"/>
        <v>0</v>
      </c>
      <c r="AQ24" s="24"/>
      <c r="AR24" s="25">
        <f t="array" ref="AR24">SUM(IFERROR(IF(SEARCH("н",D24:AH24),--SUBSTITUTE(D24:AH24,"н","")),0))</f>
        <v>0</v>
      </c>
      <c r="AU24" s="26">
        <v>44353</v>
      </c>
    </row>
    <row r="25" spans="1:54" ht="21.95" customHeight="1" x14ac:dyDescent="0.2">
      <c r="A25" s="15">
        <v>21</v>
      </c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">
        <f t="shared" si="0"/>
        <v>0</v>
      </c>
      <c r="AJ25" s="3">
        <f t="shared" si="1"/>
        <v>0</v>
      </c>
      <c r="AK25" s="13"/>
      <c r="AL25" s="14">
        <f t="shared" si="4"/>
        <v>0</v>
      </c>
      <c r="AM25" s="24"/>
      <c r="AN25" s="11">
        <f t="shared" si="2"/>
        <v>0</v>
      </c>
      <c r="AO25" s="24"/>
      <c r="AP25" s="11">
        <f t="shared" si="3"/>
        <v>0</v>
      </c>
      <c r="AQ25" s="24"/>
      <c r="AR25" s="25">
        <f t="array" ref="AR25">SUM(IFERROR(IF(SEARCH("н",D25:AH25),--SUBSTITUTE(D25:AH25,"н","")),0))</f>
        <v>0</v>
      </c>
      <c r="AU25" s="26">
        <v>44397</v>
      </c>
    </row>
    <row r="26" spans="1:54" ht="21.95" customHeight="1" x14ac:dyDescent="0.2">
      <c r="A26" s="15">
        <v>22</v>
      </c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3">
        <f t="shared" si="0"/>
        <v>0</v>
      </c>
      <c r="AJ26" s="3">
        <f t="shared" si="1"/>
        <v>0</v>
      </c>
      <c r="AK26" s="13"/>
      <c r="AL26" s="14">
        <f t="shared" si="4"/>
        <v>0</v>
      </c>
      <c r="AM26" s="24"/>
      <c r="AN26" s="11">
        <f t="shared" si="2"/>
        <v>0</v>
      </c>
      <c r="AO26" s="24"/>
      <c r="AP26" s="11">
        <f t="shared" si="3"/>
        <v>0</v>
      </c>
      <c r="AQ26" s="24"/>
      <c r="AR26" s="25">
        <f t="array" ref="AR26">SUM(IFERROR(IF(SEARCH("н",D26:AH26),--SUBSTITUTE(D26:AH26,"н","")),0))</f>
        <v>0</v>
      </c>
      <c r="AU26" s="26">
        <v>44438</v>
      </c>
    </row>
    <row r="27" spans="1:54" ht="21.95" customHeight="1" x14ac:dyDescent="0.2">
      <c r="A27" s="15">
        <v>23</v>
      </c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3">
        <f t="shared" si="0"/>
        <v>0</v>
      </c>
      <c r="AJ27" s="3">
        <f t="shared" si="1"/>
        <v>0</v>
      </c>
      <c r="AK27" s="13"/>
      <c r="AL27" s="14">
        <f t="shared" si="4"/>
        <v>0</v>
      </c>
      <c r="AM27" s="24"/>
      <c r="AN27" s="11">
        <f t="shared" si="2"/>
        <v>0</v>
      </c>
      <c r="AO27" s="24"/>
      <c r="AP27" s="11">
        <f t="shared" si="3"/>
        <v>0</v>
      </c>
      <c r="AQ27" s="24"/>
      <c r="AR27" s="25">
        <f t="array" ref="AR27">SUM(IFERROR(IF(SEARCH("н",D27:AH27),--SUBSTITUTE(D27:AH27,"н","")),0))</f>
        <v>0</v>
      </c>
      <c r="AU27" s="26">
        <v>44531</v>
      </c>
    </row>
    <row r="28" spans="1:54" ht="21.95" customHeight="1" x14ac:dyDescent="0.2">
      <c r="A28" s="15">
        <v>24</v>
      </c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3">
        <f t="shared" si="0"/>
        <v>0</v>
      </c>
      <c r="AJ28" s="3">
        <f t="shared" si="1"/>
        <v>0</v>
      </c>
      <c r="AK28" s="13"/>
      <c r="AL28" s="14">
        <f t="shared" si="4"/>
        <v>0</v>
      </c>
      <c r="AM28" s="24"/>
      <c r="AN28" s="11">
        <f t="shared" si="2"/>
        <v>0</v>
      </c>
      <c r="AO28" s="24"/>
      <c r="AP28" s="11">
        <f t="shared" si="3"/>
        <v>0</v>
      </c>
      <c r="AQ28" s="24"/>
      <c r="AR28" s="25">
        <f t="array" ref="AR28">SUM(IFERROR(IF(SEARCH("н",D28:AH28),--SUBSTITUTE(D28:AH28,"н","")),0))</f>
        <v>0</v>
      </c>
      <c r="AU28" s="26">
        <v>44546</v>
      </c>
    </row>
    <row r="29" spans="1:54" ht="21.95" customHeight="1" x14ac:dyDescent="0.2">
      <c r="A29" s="15">
        <v>25</v>
      </c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3">
        <f t="shared" si="0"/>
        <v>0</v>
      </c>
      <c r="AJ29" s="3">
        <f t="shared" si="1"/>
        <v>0</v>
      </c>
      <c r="AK29" s="13"/>
      <c r="AL29" s="14">
        <f t="shared" si="4"/>
        <v>0</v>
      </c>
      <c r="AM29" s="24"/>
      <c r="AN29" s="11">
        <f t="shared" si="2"/>
        <v>0</v>
      </c>
      <c r="AO29" s="24"/>
      <c r="AP29" s="11">
        <f t="shared" si="3"/>
        <v>0</v>
      </c>
      <c r="AQ29" s="24"/>
      <c r="AR29" s="25">
        <f t="array" ref="AR29">SUM(IFERROR(IF(SEARCH("н",D29:AH29),--SUBSTITUTE(D29:AH29,"н","")),0))</f>
        <v>0</v>
      </c>
      <c r="AU29" s="26">
        <v>44547</v>
      </c>
    </row>
    <row r="30" spans="1:54" ht="21.95" customHeight="1" x14ac:dyDescent="0.2">
      <c r="A30" s="15">
        <v>26</v>
      </c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3">
        <f t="shared" si="0"/>
        <v>0</v>
      </c>
      <c r="AJ30" s="3">
        <f t="shared" si="1"/>
        <v>0</v>
      </c>
      <c r="AK30" s="13"/>
      <c r="AL30" s="14">
        <f t="shared" si="4"/>
        <v>0</v>
      </c>
      <c r="AM30" s="24"/>
      <c r="AN30" s="11">
        <f t="shared" si="2"/>
        <v>0</v>
      </c>
      <c r="AO30" s="24"/>
      <c r="AP30" s="11">
        <f t="shared" si="3"/>
        <v>0</v>
      </c>
      <c r="AQ30" s="24"/>
      <c r="AR30" s="25">
        <f t="array" ref="AR30">SUM(IFERROR(IF(SEARCH("н",D30:AH30),--SUBSTITUTE(D30:AH30,"н","")),0))</f>
        <v>0</v>
      </c>
    </row>
    <row r="31" spans="1:54" ht="21.95" customHeight="1" x14ac:dyDescent="0.2">
      <c r="A31" s="15">
        <v>27</v>
      </c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3">
        <f t="shared" si="0"/>
        <v>0</v>
      </c>
      <c r="AJ31" s="3">
        <f t="shared" si="1"/>
        <v>0</v>
      </c>
      <c r="AK31" s="13"/>
      <c r="AL31" s="14">
        <f t="shared" si="4"/>
        <v>0</v>
      </c>
      <c r="AM31" s="24"/>
      <c r="AN31" s="11">
        <f t="shared" si="2"/>
        <v>0</v>
      </c>
      <c r="AO31" s="24"/>
      <c r="AP31" s="11">
        <f t="shared" si="3"/>
        <v>0</v>
      </c>
      <c r="AQ31" s="24"/>
      <c r="AR31" s="25">
        <f t="array" ref="AR31">SUM(IFERROR(IF(SEARCH("н",D31:AH31),--SUBSTITUTE(D31:AH31,"н","")),0))</f>
        <v>0</v>
      </c>
    </row>
    <row r="32" spans="1:54" ht="21.95" customHeight="1" x14ac:dyDescent="0.2">
      <c r="A32" s="15">
        <v>28</v>
      </c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3">
        <f t="shared" si="0"/>
        <v>0</v>
      </c>
      <c r="AJ32" s="3">
        <f t="shared" si="1"/>
        <v>0</v>
      </c>
      <c r="AK32" s="13"/>
      <c r="AL32" s="14">
        <f t="shared" si="4"/>
        <v>0</v>
      </c>
      <c r="AM32" s="24"/>
      <c r="AN32" s="11">
        <f t="shared" si="2"/>
        <v>0</v>
      </c>
      <c r="AO32" s="24"/>
      <c r="AP32" s="11">
        <f t="shared" si="3"/>
        <v>0</v>
      </c>
      <c r="AQ32" s="24"/>
      <c r="AR32" s="25">
        <f t="array" ref="AR32">SUM(IFERROR(IF(SEARCH("н",D32:AH32),--SUBSTITUTE(D32:AH32,"н","")),0))</f>
        <v>0</v>
      </c>
    </row>
    <row r="33" spans="1:44" ht="21.95" customHeight="1" x14ac:dyDescent="0.2">
      <c r="A33" s="15">
        <v>29</v>
      </c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3">
        <f t="shared" si="0"/>
        <v>0</v>
      </c>
      <c r="AJ33" s="3">
        <f t="shared" si="1"/>
        <v>0</v>
      </c>
      <c r="AK33" s="13"/>
      <c r="AL33" s="14">
        <f t="shared" si="4"/>
        <v>0</v>
      </c>
      <c r="AM33" s="24"/>
      <c r="AN33" s="11">
        <f t="shared" si="2"/>
        <v>0</v>
      </c>
      <c r="AO33" s="24"/>
      <c r="AP33" s="11">
        <f t="shared" si="3"/>
        <v>0</v>
      </c>
      <c r="AQ33" s="24"/>
      <c r="AR33" s="25">
        <f t="array" ref="AR33">SUM(IFERROR(IF(SEARCH("н",D33:AH33),--SUBSTITUTE(D33:AH33,"н","")),0))</f>
        <v>0</v>
      </c>
    </row>
    <row r="34" spans="1:44" ht="21.95" customHeight="1" x14ac:dyDescent="0.2">
      <c r="A34" s="15">
        <v>30</v>
      </c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3">
        <f t="shared" si="0"/>
        <v>0</v>
      </c>
      <c r="AJ34" s="3">
        <f t="shared" si="1"/>
        <v>0</v>
      </c>
      <c r="AK34" s="13"/>
      <c r="AL34" s="14">
        <f t="shared" si="4"/>
        <v>0</v>
      </c>
      <c r="AM34" s="24"/>
      <c r="AN34" s="11">
        <f t="shared" si="2"/>
        <v>0</v>
      </c>
      <c r="AO34" s="24"/>
      <c r="AP34" s="11">
        <f t="shared" si="3"/>
        <v>0</v>
      </c>
      <c r="AQ34" s="24"/>
      <c r="AR34" s="25">
        <f t="array" ref="AR34">SUM(IFERROR(IF(SEARCH("н",D34:AH34),--SUBSTITUTE(D34:AH34,"н","")),0))</f>
        <v>0</v>
      </c>
    </row>
    <row r="35" spans="1:44" ht="21.95" customHeight="1" x14ac:dyDescent="0.2">
      <c r="A35" s="15">
        <v>31</v>
      </c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3">
        <f t="shared" si="0"/>
        <v>0</v>
      </c>
      <c r="AJ35" s="3">
        <f t="shared" si="1"/>
        <v>0</v>
      </c>
      <c r="AK35" s="13"/>
      <c r="AL35" s="14">
        <f t="shared" si="4"/>
        <v>0</v>
      </c>
      <c r="AM35" s="24"/>
      <c r="AN35" s="11">
        <f t="shared" si="2"/>
        <v>0</v>
      </c>
      <c r="AO35" s="24"/>
      <c r="AP35" s="11">
        <f t="shared" si="3"/>
        <v>0</v>
      </c>
      <c r="AQ35" s="24"/>
      <c r="AR35" s="25">
        <f t="array" ref="AR35">SUM(IFERROR(IF(SEARCH("н",D35:AH35),--SUBSTITUTE(D35:AH35,"н","")),0))</f>
        <v>0</v>
      </c>
    </row>
    <row r="36" spans="1:44" ht="21.95" customHeight="1" x14ac:dyDescent="0.2">
      <c r="A36" s="15">
        <v>32</v>
      </c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">
        <f t="shared" si="0"/>
        <v>0</v>
      </c>
      <c r="AJ36" s="3">
        <f t="shared" si="1"/>
        <v>0</v>
      </c>
      <c r="AK36" s="13"/>
      <c r="AL36" s="14">
        <f t="shared" si="4"/>
        <v>0</v>
      </c>
      <c r="AM36" s="24"/>
      <c r="AN36" s="11">
        <f t="shared" si="2"/>
        <v>0</v>
      </c>
      <c r="AO36" s="24"/>
      <c r="AP36" s="11">
        <f t="shared" si="3"/>
        <v>0</v>
      </c>
      <c r="AQ36" s="24"/>
      <c r="AR36" s="25">
        <f t="array" ref="AR36">SUM(IFERROR(IF(SEARCH("н",D36:AH36),--SUBSTITUTE(D36:AH36,"н","")),0))</f>
        <v>0</v>
      </c>
    </row>
    <row r="37" spans="1:44" ht="21.95" customHeight="1" x14ac:dyDescent="0.2">
      <c r="A37" s="15">
        <v>33</v>
      </c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">
        <f t="shared" si="0"/>
        <v>0</v>
      </c>
      <c r="AJ37" s="3">
        <f t="shared" si="1"/>
        <v>0</v>
      </c>
      <c r="AK37" s="13"/>
      <c r="AL37" s="14">
        <f t="shared" si="4"/>
        <v>0</v>
      </c>
      <c r="AM37" s="24"/>
      <c r="AN37" s="11">
        <f t="shared" si="2"/>
        <v>0</v>
      </c>
      <c r="AO37" s="24"/>
      <c r="AP37" s="11">
        <f t="shared" si="3"/>
        <v>0</v>
      </c>
      <c r="AQ37" s="24"/>
      <c r="AR37" s="25">
        <f t="array" ref="AR37">SUM(IFERROR(IF(SEARCH("н",D37:AH37),--SUBSTITUTE(D37:AH37,"н","")),0))</f>
        <v>0</v>
      </c>
    </row>
    <row r="38" spans="1:44" ht="21.95" customHeight="1" x14ac:dyDescent="0.2">
      <c r="A38" s="15">
        <v>34</v>
      </c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3">
        <f t="shared" si="0"/>
        <v>0</v>
      </c>
      <c r="AJ38" s="3">
        <f t="shared" si="1"/>
        <v>0</v>
      </c>
      <c r="AK38" s="13"/>
      <c r="AL38" s="14">
        <f t="shared" si="4"/>
        <v>0</v>
      </c>
      <c r="AM38" s="24"/>
      <c r="AN38" s="11">
        <f t="shared" si="2"/>
        <v>0</v>
      </c>
      <c r="AO38" s="24"/>
      <c r="AP38" s="11">
        <f t="shared" si="3"/>
        <v>0</v>
      </c>
      <c r="AQ38" s="24"/>
      <c r="AR38" s="25">
        <f t="array" ref="AR38">SUM(IFERROR(IF(SEARCH("н",D38:AH38),--SUBSTITUTE(D38:AH38,"н","")),0))</f>
        <v>0</v>
      </c>
    </row>
    <row r="39" spans="1:44" ht="21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2"/>
      <c r="AN39" s="22"/>
      <c r="AO39" s="22"/>
      <c r="AP39" s="22"/>
      <c r="AQ39" s="22"/>
      <c r="AR39" s="22"/>
    </row>
    <row r="40" spans="1:44" ht="21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21.95" customHeight="1" x14ac:dyDescent="0.2">
      <c r="A41" s="5"/>
      <c r="B41" s="5"/>
      <c r="C41" s="7"/>
      <c r="D41" s="5"/>
      <c r="E41" s="5"/>
      <c r="F41" s="5"/>
      <c r="G41" s="5"/>
      <c r="I41" s="16"/>
      <c r="J41" s="16"/>
      <c r="K41" s="16"/>
      <c r="L41" s="16"/>
      <c r="M41" s="16"/>
      <c r="N41" s="1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21.95" customHeight="1" x14ac:dyDescent="0.2">
      <c r="A42" s="5"/>
      <c r="B42" s="5"/>
      <c r="D42" s="5"/>
      <c r="E42" s="5"/>
      <c r="F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21.95" customHeight="1" x14ac:dyDescent="0.2">
      <c r="A43" s="5"/>
      <c r="B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21.95" customHeight="1" x14ac:dyDescent="0.2">
      <c r="A44" s="5"/>
      <c r="B44" s="5"/>
      <c r="C44" s="8"/>
      <c r="D44" s="5"/>
      <c r="E44" s="5"/>
      <c r="F44" s="5"/>
      <c r="G44" s="5"/>
      <c r="I44" s="16"/>
      <c r="J44" s="16"/>
      <c r="K44" s="16"/>
      <c r="L44" s="16"/>
      <c r="M44" s="16"/>
      <c r="N44" s="1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21.95" customHeight="1" x14ac:dyDescent="0.2">
      <c r="A45" s="5"/>
      <c r="B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21.95" customHeight="1" x14ac:dyDescent="0.2">
      <c r="A46" s="5"/>
      <c r="B46" s="5"/>
      <c r="D46" s="5"/>
      <c r="E46" s="5"/>
      <c r="F46" s="5"/>
      <c r="G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21.95" customHeight="1" x14ac:dyDescent="0.25">
      <c r="A47" s="5"/>
      <c r="B47" s="5"/>
      <c r="C47" s="8"/>
      <c r="D47" s="5"/>
      <c r="E47" s="5"/>
      <c r="F47" s="5"/>
      <c r="G47" s="5"/>
      <c r="I47" s="5"/>
      <c r="J47" s="5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21.95" customHeight="1" x14ac:dyDescent="0.2">
      <c r="A48" s="5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21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21.9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21.9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21.9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21.9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21.9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21.9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20.100000000000001" customHeight="1" x14ac:dyDescent="0.2">
      <c r="A56" s="5"/>
      <c r="B56" s="5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2.75" customHeight="1" x14ac:dyDescent="0.2">
      <c r="A59" s="5"/>
      <c r="B59" s="5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2.75" customHeight="1" x14ac:dyDescent="0.2">
      <c r="A62" s="5"/>
      <c r="B62" s="5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</sheetData>
  <mergeCells count="12">
    <mergeCell ref="AU11:AX12"/>
    <mergeCell ref="AU2:AX3"/>
    <mergeCell ref="AU8:AX9"/>
    <mergeCell ref="AZ8:BA9"/>
    <mergeCell ref="A1:AL2"/>
    <mergeCell ref="A3:AL4"/>
    <mergeCell ref="AR4:AR5"/>
    <mergeCell ref="BD11:BD12"/>
    <mergeCell ref="AZ11:BB12"/>
    <mergeCell ref="AZ2:BA3"/>
    <mergeCell ref="AU5:AX6"/>
    <mergeCell ref="AZ5:BA6"/>
  </mergeCells>
  <phoneticPr fontId="1" type="noConversion"/>
  <conditionalFormatting sqref="D5:AH5">
    <cfRule type="expression" dxfId="12" priority="39" stopIfTrue="1">
      <formula>WEEKDAY(DATE($AZ$8,$AZ$5,D5),2)&gt;5</formula>
    </cfRule>
  </conditionalFormatting>
  <conditionalFormatting sqref="D6:AH38">
    <cfRule type="expression" dxfId="11" priority="7" stopIfTrue="1">
      <formula>WEEKDAY(DATE($AZ$8,$AZ$5,D$5),2)&gt;5</formula>
    </cfRule>
  </conditionalFormatting>
  <pageMargins left="0.78740157480314965" right="0.19685039370078741" top="0.78740157480314965" bottom="0.78740157480314965" header="0.23622047244094491" footer="0.51181102362204722"/>
  <pageSetup paperSize="9" scale="50" orientation="landscape" r:id="rId1"/>
  <headerFooter alignWithMargins="0"/>
  <colBreaks count="1" manualBreakCount="1">
    <brk id="38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showZeros="0" tabSelected="1" view="pageBreakPreview" zoomScale="70" zoomScaleNormal="50" zoomScaleSheetLayoutView="70" workbookViewId="0">
      <selection activeCell="N15" sqref="N15"/>
    </sheetView>
  </sheetViews>
  <sheetFormatPr defaultRowHeight="15" x14ac:dyDescent="0.2"/>
  <cols>
    <col min="1" max="1" width="7.7109375" style="6" customWidth="1"/>
    <col min="2" max="2" width="30.7109375" style="6" customWidth="1"/>
    <col min="3" max="3" width="35.7109375" style="6" customWidth="1"/>
    <col min="4" max="6" width="4.7109375" style="6" customWidth="1"/>
    <col min="7" max="7" width="4.7109375" style="9" customWidth="1"/>
    <col min="8" max="34" width="4.7109375" style="6" customWidth="1"/>
    <col min="35" max="36" width="8.7109375" style="6" customWidth="1"/>
    <col min="37" max="38" width="10.7109375" style="6" customWidth="1"/>
    <col min="39" max="39" width="9.42578125" style="6" bestFit="1" customWidth="1"/>
    <col min="40" max="46" width="9.140625" style="6"/>
    <col min="47" max="47" width="24.42578125" style="6" bestFit="1" customWidth="1"/>
    <col min="48" max="48" width="15" style="6" customWidth="1"/>
    <col min="49" max="49" width="12.7109375" style="6" bestFit="1" customWidth="1"/>
    <col min="50" max="51" width="9.140625" style="6"/>
    <col min="52" max="52" width="24.42578125" style="6" bestFit="1" customWidth="1"/>
    <col min="53" max="16384" width="9.140625" style="6"/>
  </cols>
  <sheetData>
    <row r="1" spans="1:56" ht="20.25" customHeight="1" x14ac:dyDescent="0.2">
      <c r="A1" s="32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4"/>
      <c r="AM1" s="18"/>
      <c r="AN1" s="18"/>
      <c r="AO1" s="18"/>
      <c r="AP1" s="18"/>
      <c r="AQ1" s="18"/>
      <c r="AR1" s="18"/>
    </row>
    <row r="2" spans="1:56" ht="20.2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7"/>
      <c r="AM2" s="18"/>
      <c r="AN2" s="18"/>
      <c r="AO2" s="18"/>
      <c r="AP2" s="18"/>
      <c r="AQ2" s="18"/>
      <c r="AR2" s="18"/>
      <c r="AU2" s="31" t="s">
        <v>6</v>
      </c>
      <c r="AV2" s="31"/>
      <c r="AW2" s="31"/>
      <c r="AX2" s="31"/>
      <c r="AY2" s="29"/>
      <c r="AZ2" s="31">
        <f>DAY(EOMONTH(A3,0))</f>
        <v>31</v>
      </c>
      <c r="BA2" s="31"/>
      <c r="BB2" s="29"/>
      <c r="BC2" s="29"/>
    </row>
    <row r="3" spans="1:56" ht="20.25" customHeight="1" x14ac:dyDescent="0.2">
      <c r="A3" s="38">
        <v>44470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  <c r="AM3" s="19"/>
      <c r="AN3" s="19"/>
      <c r="AO3" s="19"/>
      <c r="AP3" s="19"/>
      <c r="AQ3" s="19"/>
      <c r="AR3" s="19"/>
      <c r="AU3" s="31"/>
      <c r="AV3" s="31"/>
      <c r="AW3" s="31"/>
      <c r="AX3" s="31"/>
      <c r="AY3" s="29"/>
      <c r="AZ3" s="31"/>
      <c r="BA3" s="31"/>
      <c r="BB3" s="29"/>
      <c r="BC3" s="29"/>
    </row>
    <row r="4" spans="1:56" ht="20.25" customHeight="1" thickBo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0"/>
      <c r="AM4" s="19"/>
      <c r="AN4" s="19"/>
      <c r="AO4" s="19"/>
      <c r="AP4" s="19"/>
      <c r="AQ4" s="19"/>
      <c r="AR4" s="44" t="s">
        <v>11</v>
      </c>
    </row>
    <row r="5" spans="1:56" ht="21.95" customHeight="1" thickBot="1" x14ac:dyDescent="0.25">
      <c r="A5" s="53" t="s">
        <v>0</v>
      </c>
      <c r="B5" s="54" t="s">
        <v>3</v>
      </c>
      <c r="C5" s="55" t="s">
        <v>4</v>
      </c>
      <c r="D5" s="56">
        <f>IF(($A$3+(COLUMN()-4))&gt;=EDATE($A$3,1),"",($A$3+(COLUMN()-4)))</f>
        <v>44470</v>
      </c>
      <c r="E5" s="56">
        <f t="shared" ref="E5:AH5" si="0">IF(($A$3+(COLUMN()-4))&gt;=EDATE($A$3,1),"",($A$3+(COLUMN()-4)))</f>
        <v>44471</v>
      </c>
      <c r="F5" s="56">
        <f t="shared" si="0"/>
        <v>44472</v>
      </c>
      <c r="G5" s="56">
        <f t="shared" si="0"/>
        <v>44473</v>
      </c>
      <c r="H5" s="56">
        <f t="shared" si="0"/>
        <v>44474</v>
      </c>
      <c r="I5" s="56">
        <f t="shared" si="0"/>
        <v>44475</v>
      </c>
      <c r="J5" s="56">
        <f t="shared" si="0"/>
        <v>44476</v>
      </c>
      <c r="K5" s="56">
        <f t="shared" si="0"/>
        <v>44477</v>
      </c>
      <c r="L5" s="56">
        <f t="shared" si="0"/>
        <v>44478</v>
      </c>
      <c r="M5" s="56">
        <f t="shared" si="0"/>
        <v>44479</v>
      </c>
      <c r="N5" s="56">
        <f t="shared" si="0"/>
        <v>44480</v>
      </c>
      <c r="O5" s="56">
        <f t="shared" si="0"/>
        <v>44481</v>
      </c>
      <c r="P5" s="56">
        <f t="shared" si="0"/>
        <v>44482</v>
      </c>
      <c r="Q5" s="56">
        <f t="shared" si="0"/>
        <v>44483</v>
      </c>
      <c r="R5" s="56">
        <f t="shared" si="0"/>
        <v>44484</v>
      </c>
      <c r="S5" s="56">
        <f t="shared" si="0"/>
        <v>44485</v>
      </c>
      <c r="T5" s="56">
        <f t="shared" si="0"/>
        <v>44486</v>
      </c>
      <c r="U5" s="56">
        <f t="shared" si="0"/>
        <v>44487</v>
      </c>
      <c r="V5" s="56">
        <f t="shared" si="0"/>
        <v>44488</v>
      </c>
      <c r="W5" s="56">
        <f t="shared" si="0"/>
        <v>44489</v>
      </c>
      <c r="X5" s="56">
        <f t="shared" si="0"/>
        <v>44490</v>
      </c>
      <c r="Y5" s="56">
        <f t="shared" si="0"/>
        <v>44491</v>
      </c>
      <c r="Z5" s="56">
        <f t="shared" si="0"/>
        <v>44492</v>
      </c>
      <c r="AA5" s="56">
        <f t="shared" si="0"/>
        <v>44493</v>
      </c>
      <c r="AB5" s="56">
        <f t="shared" si="0"/>
        <v>44494</v>
      </c>
      <c r="AC5" s="56">
        <f t="shared" si="0"/>
        <v>44495</v>
      </c>
      <c r="AD5" s="56">
        <f t="shared" si="0"/>
        <v>44496</v>
      </c>
      <c r="AE5" s="56">
        <f t="shared" si="0"/>
        <v>44497</v>
      </c>
      <c r="AF5" s="56">
        <f t="shared" si="0"/>
        <v>44498</v>
      </c>
      <c r="AG5" s="56">
        <f t="shared" si="0"/>
        <v>44499</v>
      </c>
      <c r="AH5" s="56">
        <f t="shared" si="0"/>
        <v>44500</v>
      </c>
      <c r="AI5" s="57" t="s">
        <v>1</v>
      </c>
      <c r="AJ5" s="57" t="s">
        <v>2</v>
      </c>
      <c r="AK5" s="58" t="s">
        <v>5</v>
      </c>
      <c r="AL5" s="59" t="s">
        <v>14</v>
      </c>
      <c r="AM5" s="23"/>
      <c r="AN5" s="23" t="s">
        <v>9</v>
      </c>
      <c r="AO5" s="23"/>
      <c r="AP5" s="23" t="s">
        <v>10</v>
      </c>
      <c r="AQ5" s="23"/>
      <c r="AR5" s="45"/>
      <c r="AU5" s="31" t="s">
        <v>7</v>
      </c>
      <c r="AV5" s="31"/>
      <c r="AW5" s="31"/>
      <c r="AX5" s="31"/>
      <c r="AZ5" s="31">
        <f>MONTH(A3)</f>
        <v>10</v>
      </c>
      <c r="BA5" s="31"/>
    </row>
    <row r="6" spans="1:56" ht="21.95" customHeight="1" x14ac:dyDescent="0.2">
      <c r="A6" s="48">
        <v>1</v>
      </c>
      <c r="B6" s="48"/>
      <c r="C6" s="49"/>
      <c r="D6" s="50">
        <v>8</v>
      </c>
      <c r="E6" s="50"/>
      <c r="F6" s="50"/>
      <c r="G6" s="50">
        <v>8</v>
      </c>
      <c r="H6" s="50">
        <v>8</v>
      </c>
      <c r="I6" s="50">
        <v>8</v>
      </c>
      <c r="J6" s="50">
        <v>8</v>
      </c>
      <c r="K6" s="50">
        <v>8</v>
      </c>
      <c r="L6" s="50"/>
      <c r="M6" s="50"/>
      <c r="N6" s="50">
        <v>8</v>
      </c>
      <c r="O6" s="50">
        <v>8</v>
      </c>
      <c r="P6" s="50">
        <v>8</v>
      </c>
      <c r="Q6" s="50">
        <v>8</v>
      </c>
      <c r="R6" s="50">
        <v>8</v>
      </c>
      <c r="S6" s="50"/>
      <c r="T6" s="50"/>
      <c r="U6" s="50">
        <v>8</v>
      </c>
      <c r="V6" s="50">
        <v>8</v>
      </c>
      <c r="W6" s="50">
        <v>8</v>
      </c>
      <c r="X6" s="50">
        <v>8</v>
      </c>
      <c r="Y6" s="50">
        <v>8</v>
      </c>
      <c r="Z6" s="50"/>
      <c r="AA6" s="50"/>
      <c r="AB6" s="50">
        <v>8</v>
      </c>
      <c r="AC6" s="50">
        <v>8</v>
      </c>
      <c r="AD6" s="50">
        <v>8</v>
      </c>
      <c r="AE6" s="50">
        <v>8</v>
      </c>
      <c r="AF6" s="50"/>
      <c r="AG6" s="50"/>
      <c r="AH6" s="50"/>
      <c r="AI6" s="51">
        <f>AN6+AP6</f>
        <v>20</v>
      </c>
      <c r="AJ6" s="51">
        <f>SUM(D6:AH6)+AR6</f>
        <v>160</v>
      </c>
      <c r="AK6" s="30">
        <f t="array" ref="AK6">SUM(IFERROR((WEEKDAY($D$5:$AH$5,2)&gt;5)*E6:AH6,0))</f>
        <v>32</v>
      </c>
      <c r="AL6" s="52">
        <f>COUNTIF(D6:AH6,"*н")*7</f>
        <v>0</v>
      </c>
      <c r="AM6" s="24"/>
      <c r="AN6" s="11">
        <f>COUNTIF(D6:AH6,"&gt;=1")</f>
        <v>20</v>
      </c>
      <c r="AO6" s="24"/>
      <c r="AP6" s="11">
        <f>COUNTIF(D6:AH6,"*н")</f>
        <v>0</v>
      </c>
      <c r="AQ6" s="24"/>
      <c r="AR6" s="25">
        <f t="array" ref="AR6">SUM(IFERROR(IF(SEARCH("н",D6:AH6),--SUBSTITUTE(D6:AH6,"н","")),0))</f>
        <v>0</v>
      </c>
      <c r="AU6" s="31"/>
      <c r="AV6" s="31"/>
      <c r="AW6" s="31"/>
      <c r="AX6" s="31"/>
      <c r="AZ6" s="31"/>
      <c r="BA6" s="31"/>
    </row>
    <row r="7" spans="1:56" ht="21.95" customHeight="1" x14ac:dyDescent="0.2">
      <c r="A7" s="11">
        <v>2</v>
      </c>
      <c r="B7" s="11"/>
      <c r="C7" s="10"/>
      <c r="D7" s="47">
        <v>11</v>
      </c>
      <c r="E7" s="47">
        <v>11</v>
      </c>
      <c r="F7" s="47">
        <v>11</v>
      </c>
      <c r="G7" s="47"/>
      <c r="H7" s="47"/>
      <c r="I7" s="47"/>
      <c r="J7" s="47">
        <v>11</v>
      </c>
      <c r="K7" s="47">
        <v>11</v>
      </c>
      <c r="L7" s="47">
        <v>11</v>
      </c>
      <c r="M7" s="47"/>
      <c r="N7" s="47"/>
      <c r="O7" s="47"/>
      <c r="P7" s="47">
        <v>11</v>
      </c>
      <c r="Q7" s="47">
        <v>11</v>
      </c>
      <c r="R7" s="47">
        <v>11</v>
      </c>
      <c r="S7" s="47"/>
      <c r="T7" s="47"/>
      <c r="U7" s="47"/>
      <c r="V7" s="47">
        <v>11</v>
      </c>
      <c r="W7" s="47">
        <v>11</v>
      </c>
      <c r="X7" s="47">
        <v>11</v>
      </c>
      <c r="Y7" s="47"/>
      <c r="Z7" s="47"/>
      <c r="AA7" s="47"/>
      <c r="AB7" s="47">
        <v>11</v>
      </c>
      <c r="AC7" s="47">
        <v>11</v>
      </c>
      <c r="AD7" s="47">
        <v>11</v>
      </c>
      <c r="AE7" s="47"/>
      <c r="AF7" s="47"/>
      <c r="AG7" s="47"/>
      <c r="AH7" s="47"/>
      <c r="AI7" s="3">
        <f t="shared" ref="AI7:AI38" si="1">AN7+AP7</f>
        <v>15</v>
      </c>
      <c r="AJ7" s="3">
        <f t="shared" ref="AJ7:AJ38" si="2">SUM(D7:AH7)+AR7</f>
        <v>165</v>
      </c>
      <c r="AK7" s="30">
        <f t="array" ref="AK7">SUM(IFERROR((WEEKDAY($D$5:$AH$5,2)&gt;5)*E7:AH7,0))</f>
        <v>22</v>
      </c>
      <c r="AL7" s="14">
        <f>COUNTIF(D7:AH7,"*н")*7</f>
        <v>0</v>
      </c>
      <c r="AM7" s="24"/>
      <c r="AN7" s="11">
        <f t="shared" ref="AN7:AN38" si="3">COUNTIF(D7:AH7,"&gt;=1")</f>
        <v>15</v>
      </c>
      <c r="AO7" s="24"/>
      <c r="AP7" s="11">
        <f t="shared" ref="AP7:AP38" si="4">COUNTIF(D7:AH7,"*н")</f>
        <v>0</v>
      </c>
      <c r="AQ7" s="24"/>
      <c r="AR7" s="25">
        <f t="array" ref="AR7">SUM(IFERROR(IF(SEARCH("н",D7:AH7),--SUBSTITUTE(D7:AH7,"н","")),0))</f>
        <v>0</v>
      </c>
    </row>
    <row r="8" spans="1:56" ht="21.95" customHeight="1" x14ac:dyDescent="0.2">
      <c r="A8" s="11">
        <v>3</v>
      </c>
      <c r="B8" s="11"/>
      <c r="C8" s="11"/>
      <c r="D8" s="47">
        <v>11</v>
      </c>
      <c r="E8" s="47" t="s">
        <v>12</v>
      </c>
      <c r="F8" s="47"/>
      <c r="G8" s="47"/>
      <c r="H8" s="47">
        <v>11</v>
      </c>
      <c r="I8" s="47" t="s">
        <v>12</v>
      </c>
      <c r="J8" s="47"/>
      <c r="K8" s="47"/>
      <c r="L8" s="47">
        <v>11</v>
      </c>
      <c r="M8" s="47" t="s">
        <v>12</v>
      </c>
      <c r="N8" s="47"/>
      <c r="O8" s="47"/>
      <c r="P8" s="47">
        <v>11</v>
      </c>
      <c r="Q8" s="47" t="s">
        <v>12</v>
      </c>
      <c r="R8" s="47"/>
      <c r="S8" s="47"/>
      <c r="T8" s="47">
        <v>11</v>
      </c>
      <c r="U8" s="47" t="s">
        <v>12</v>
      </c>
      <c r="V8" s="47"/>
      <c r="W8" s="47"/>
      <c r="X8" s="47">
        <v>11</v>
      </c>
      <c r="Y8" s="47" t="s">
        <v>12</v>
      </c>
      <c r="Z8" s="47"/>
      <c r="AA8" s="47"/>
      <c r="AB8" s="47">
        <v>11</v>
      </c>
      <c r="AC8" s="47" t="s">
        <v>12</v>
      </c>
      <c r="AD8" s="47"/>
      <c r="AE8" s="47"/>
      <c r="AF8" s="47"/>
      <c r="AG8" s="47"/>
      <c r="AH8" s="47"/>
      <c r="AI8" s="3">
        <f t="shared" si="1"/>
        <v>14</v>
      </c>
      <c r="AJ8" s="3">
        <f t="shared" si="2"/>
        <v>154</v>
      </c>
      <c r="AK8" s="30">
        <f t="array" ref="AK8">SUM(IFERROR((WEEKDAY($D$5:$AH$5,2)&gt;5)*E8:AH8,0))</f>
        <v>22</v>
      </c>
      <c r="AL8" s="14">
        <f t="shared" ref="AL8:AL38" si="5">COUNTIF(D8:AH8,"*н")*7</f>
        <v>49</v>
      </c>
      <c r="AM8" s="24">
        <f>SUM(IFERROR((WEEKDAY(D5:AH5,2)&gt;5)*E8:AH8,0))</f>
        <v>0</v>
      </c>
      <c r="AN8" s="11">
        <f t="shared" si="3"/>
        <v>7</v>
      </c>
      <c r="AO8" s="24"/>
      <c r="AP8" s="11">
        <f t="shared" si="4"/>
        <v>7</v>
      </c>
      <c r="AQ8" s="24"/>
      <c r="AR8" s="25">
        <f t="array" ref="AR8">SUM(IFERROR(IF(SEARCH("н",D8:AH8),--SUBSTITUTE(D8:AH8,"н","")),0))</f>
        <v>77</v>
      </c>
      <c r="AU8" s="31" t="s">
        <v>8</v>
      </c>
      <c r="AV8" s="31"/>
      <c r="AW8" s="31"/>
      <c r="AX8" s="31"/>
      <c r="AZ8" s="31">
        <f>YEAR(A3)</f>
        <v>2021</v>
      </c>
      <c r="BA8" s="31"/>
    </row>
    <row r="9" spans="1:56" ht="21.95" customHeight="1" x14ac:dyDescent="0.2">
      <c r="A9" s="11">
        <v>4</v>
      </c>
      <c r="B9" s="11"/>
      <c r="C9" s="11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3">
        <f t="shared" si="1"/>
        <v>0</v>
      </c>
      <c r="AJ9" s="3">
        <f t="shared" si="2"/>
        <v>0</v>
      </c>
      <c r="AK9" s="30">
        <f t="array" ref="AK9">SUM(IFERROR((WEEKDAY($D$5:$AH$5,2)&gt;5)*E9:AH9,0))</f>
        <v>0</v>
      </c>
      <c r="AL9" s="14">
        <f t="shared" si="5"/>
        <v>0</v>
      </c>
      <c r="AM9" s="24"/>
      <c r="AN9" s="11">
        <f t="shared" si="3"/>
        <v>0</v>
      </c>
      <c r="AO9" s="24"/>
      <c r="AP9" s="11">
        <f t="shared" si="4"/>
        <v>0</v>
      </c>
      <c r="AQ9" s="24"/>
      <c r="AR9" s="25">
        <f t="array" ref="AR9">SUM(IFERROR(IF(SEARCH("н",D9:AH9),--SUBSTITUTE(D9:AH9,"н","")),0))</f>
        <v>0</v>
      </c>
      <c r="AU9" s="31"/>
      <c r="AV9" s="31"/>
      <c r="AW9" s="31"/>
      <c r="AX9" s="31"/>
      <c r="AZ9" s="31"/>
      <c r="BA9" s="31"/>
    </row>
    <row r="10" spans="1:56" ht="21.95" customHeight="1" x14ac:dyDescent="0.2">
      <c r="A10" s="11">
        <v>5</v>
      </c>
      <c r="B10" s="11"/>
      <c r="C10" s="11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3">
        <f t="shared" si="1"/>
        <v>0</v>
      </c>
      <c r="AJ10" s="3">
        <f t="shared" si="2"/>
        <v>0</v>
      </c>
      <c r="AK10" s="30">
        <f t="array" ref="AK10">SUM(IFERROR((WEEKDAY($D$5:$AH$5,2)&gt;5)*E10:AH10,0))</f>
        <v>0</v>
      </c>
      <c r="AL10" s="14">
        <f t="shared" si="5"/>
        <v>0</v>
      </c>
      <c r="AM10" s="24"/>
      <c r="AN10" s="11">
        <f t="shared" si="3"/>
        <v>0</v>
      </c>
      <c r="AO10" s="24"/>
      <c r="AP10" s="11">
        <f t="shared" si="4"/>
        <v>0</v>
      </c>
      <c r="AQ10" s="24"/>
      <c r="AR10" s="25">
        <f t="array" ref="AR10">SUM(IFERROR(IF(SEARCH("н",D10:AH10),--SUBSTITUTE(D10:AH10,"н","")),0))</f>
        <v>0</v>
      </c>
    </row>
    <row r="11" spans="1:56" ht="21.95" customHeight="1" x14ac:dyDescent="0.2">
      <c r="A11" s="11">
        <v>6</v>
      </c>
      <c r="B11" s="11"/>
      <c r="C11" s="11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3">
        <f t="shared" si="1"/>
        <v>0</v>
      </c>
      <c r="AJ11" s="3">
        <f t="shared" si="2"/>
        <v>0</v>
      </c>
      <c r="AK11" s="30">
        <f t="array" ref="AK11">SUM(IFERROR((WEEKDAY($D$5:$AH$5,2)&gt;5)*E11:AH11,0))</f>
        <v>0</v>
      </c>
      <c r="AL11" s="14">
        <f t="shared" si="5"/>
        <v>0</v>
      </c>
      <c r="AM11" s="24"/>
      <c r="AN11" s="11">
        <f t="shared" si="3"/>
        <v>0</v>
      </c>
      <c r="AO11" s="24"/>
      <c r="AP11" s="11">
        <f t="shared" si="4"/>
        <v>0</v>
      </c>
      <c r="AQ11" s="24"/>
      <c r="AR11" s="25">
        <f t="array" ref="AR11">SUM(IFERROR(IF(SEARCH("н",D11:AH11),--SUBSTITUTE(D11:AH11,"н","")),0))</f>
        <v>0</v>
      </c>
      <c r="AU11" s="31" t="s">
        <v>15</v>
      </c>
      <c r="AV11" s="31"/>
      <c r="AW11" s="31"/>
      <c r="AX11" s="31"/>
      <c r="AY11" s="21"/>
      <c r="AZ11" s="31" t="s">
        <v>16</v>
      </c>
      <c r="BA11" s="31"/>
      <c r="BB11" s="31"/>
      <c r="BD11" s="31">
        <f>NETWORKDAYS(DATE(AZ8,AZ5,1),DATE(AZ8,AZ5,AZ2),AU14:AU29)</f>
        <v>21</v>
      </c>
    </row>
    <row r="12" spans="1:56" ht="21.95" customHeight="1" x14ac:dyDescent="0.2">
      <c r="A12" s="11">
        <v>7</v>
      </c>
      <c r="B12" s="11"/>
      <c r="C12" s="11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3">
        <f t="shared" si="1"/>
        <v>0</v>
      </c>
      <c r="AJ12" s="3">
        <f t="shared" si="2"/>
        <v>0</v>
      </c>
      <c r="AK12" s="30">
        <f t="array" ref="AK12">SUM(IFERROR((WEEKDAY($D$5:$AH$5,2)&gt;5)*E12:AH12,0))</f>
        <v>0</v>
      </c>
      <c r="AL12" s="14">
        <f t="shared" si="5"/>
        <v>0</v>
      </c>
      <c r="AM12" s="24"/>
      <c r="AN12" s="11">
        <f t="shared" si="3"/>
        <v>0</v>
      </c>
      <c r="AO12" s="24"/>
      <c r="AP12" s="11">
        <f t="shared" si="4"/>
        <v>0</v>
      </c>
      <c r="AQ12" s="24"/>
      <c r="AR12" s="25">
        <f t="array" ref="AR12">SUM(IFERROR(IF(SEARCH("н",D12:AH12),--SUBSTITUTE(D12:AH12,"н","")),0))</f>
        <v>0</v>
      </c>
      <c r="AU12" s="31"/>
      <c r="AV12" s="31"/>
      <c r="AW12" s="31"/>
      <c r="AX12" s="31"/>
      <c r="AY12" s="21"/>
      <c r="AZ12" s="31"/>
      <c r="BA12" s="31"/>
      <c r="BB12" s="31"/>
      <c r="BD12" s="31"/>
    </row>
    <row r="13" spans="1:56" ht="21.95" customHeight="1" x14ac:dyDescent="0.2">
      <c r="A13" s="11">
        <v>8</v>
      </c>
      <c r="B13" s="11"/>
      <c r="C13" s="11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3">
        <f t="shared" si="1"/>
        <v>0</v>
      </c>
      <c r="AJ13" s="3">
        <f t="shared" si="2"/>
        <v>0</v>
      </c>
      <c r="AK13" s="30">
        <f t="array" ref="AK13">SUM(IFERROR((WEEKDAY($D$5:$AH$5,2)&gt;5)*E13:AH13,0))</f>
        <v>0</v>
      </c>
      <c r="AL13" s="14">
        <f t="shared" si="5"/>
        <v>0</v>
      </c>
      <c r="AM13" s="24"/>
      <c r="AN13" s="11">
        <f t="shared" si="3"/>
        <v>0</v>
      </c>
      <c r="AO13" s="24"/>
      <c r="AP13" s="11">
        <f t="shared" si="4"/>
        <v>0</v>
      </c>
      <c r="AQ13" s="24"/>
      <c r="AR13" s="25">
        <f t="array" ref="AR13">SUM(IFERROR(IF(SEARCH("н",D13:AH13),--SUBSTITUTE(D13:AH13,"н","")),0))</f>
        <v>0</v>
      </c>
      <c r="AU13" s="21"/>
      <c r="AV13" s="21"/>
      <c r="AW13" s="21"/>
      <c r="AX13" s="21"/>
      <c r="AY13" s="21"/>
      <c r="AZ13" s="21"/>
      <c r="BA13" s="21"/>
      <c r="BB13" s="21"/>
    </row>
    <row r="14" spans="1:56" ht="21.95" customHeight="1" x14ac:dyDescent="0.2">
      <c r="A14" s="11">
        <v>9</v>
      </c>
      <c r="B14" s="11"/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3">
        <f t="shared" si="1"/>
        <v>0</v>
      </c>
      <c r="AJ14" s="3">
        <f t="shared" si="2"/>
        <v>0</v>
      </c>
      <c r="AK14" s="30">
        <f t="array" ref="AK14">SUM(IFERROR((WEEKDAY($D$5:$AH$5,2)&gt;5)*E14:AH14,0))</f>
        <v>0</v>
      </c>
      <c r="AL14" s="14">
        <f t="shared" si="5"/>
        <v>0</v>
      </c>
      <c r="AM14" s="24"/>
      <c r="AN14" s="11">
        <f t="shared" si="3"/>
        <v>0</v>
      </c>
      <c r="AO14" s="24"/>
      <c r="AP14" s="11">
        <f t="shared" si="4"/>
        <v>0</v>
      </c>
      <c r="AQ14" s="24"/>
      <c r="AR14" s="25">
        <f t="array" ref="AR14">SUM(IFERROR(IF(SEARCH("н",D14:AH14),--SUBSTITUTE(D14:AH14,"н","")),0))</f>
        <v>0</v>
      </c>
      <c r="AU14" s="26">
        <v>44197</v>
      </c>
      <c r="AV14" s="21"/>
      <c r="AX14" s="27">
        <f>SUMPRODUCT((AU14:AU29&gt;=DATE(AZ8,AZ5,1))*(AU14:AU29&lt;=DATE(AZ8,AZ5,AZ2)))</f>
        <v>0</v>
      </c>
      <c r="AZ14" s="21" t="s">
        <v>18</v>
      </c>
      <c r="BA14" s="21"/>
      <c r="BB14" s="21"/>
    </row>
    <row r="15" spans="1:56" ht="21.95" customHeight="1" x14ac:dyDescent="0.2">
      <c r="A15" s="11">
        <v>10</v>
      </c>
      <c r="B15" s="11"/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3">
        <f t="shared" si="1"/>
        <v>0</v>
      </c>
      <c r="AJ15" s="3">
        <f t="shared" si="2"/>
        <v>0</v>
      </c>
      <c r="AK15" s="30">
        <f t="array" ref="AK15">SUM(IFERROR((WEEKDAY($D$5:$AH$5,2)&gt;5)*E15:AH15,0))</f>
        <v>0</v>
      </c>
      <c r="AL15" s="14">
        <f t="shared" si="5"/>
        <v>0</v>
      </c>
      <c r="AM15" s="24"/>
      <c r="AN15" s="11">
        <f t="shared" si="3"/>
        <v>0</v>
      </c>
      <c r="AO15" s="24"/>
      <c r="AP15" s="11">
        <f t="shared" si="4"/>
        <v>0</v>
      </c>
      <c r="AQ15" s="24"/>
      <c r="AR15" s="25">
        <f t="array" ref="AR15">SUM(IFERROR(IF(SEARCH("н",D15:AH15),--SUBSTITUTE(D15:AH15,"н","")),0))</f>
        <v>0</v>
      </c>
      <c r="AU15" s="26">
        <v>44198</v>
      </c>
      <c r="AV15" s="21"/>
      <c r="AW15" s="28"/>
      <c r="AX15" s="28"/>
      <c r="AY15" s="21"/>
      <c r="AZ15" s="46">
        <v>44197</v>
      </c>
      <c r="BA15" s="21"/>
      <c r="BB15" s="21"/>
    </row>
    <row r="16" spans="1:56" ht="21.95" customHeight="1" x14ac:dyDescent="0.2">
      <c r="A16" s="11">
        <v>11</v>
      </c>
      <c r="B16" s="11"/>
      <c r="C16" s="11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3">
        <f t="shared" si="1"/>
        <v>0</v>
      </c>
      <c r="AJ16" s="3">
        <f t="shared" si="2"/>
        <v>0</v>
      </c>
      <c r="AK16" s="30">
        <f t="array" ref="AK16">SUM(IFERROR((WEEKDAY($D$5:$AH$5,2)&gt;5)*E16:AH16,0))</f>
        <v>0</v>
      </c>
      <c r="AL16" s="14">
        <f t="shared" si="5"/>
        <v>0</v>
      </c>
      <c r="AM16" s="24"/>
      <c r="AN16" s="11">
        <f t="shared" si="3"/>
        <v>0</v>
      </c>
      <c r="AO16" s="24"/>
      <c r="AP16" s="11">
        <f t="shared" si="4"/>
        <v>0</v>
      </c>
      <c r="AQ16" s="24"/>
      <c r="AR16" s="25">
        <f t="array" ref="AR16">SUM(IFERROR(IF(SEARCH("н",D16:AH16),--SUBSTITUTE(D16:AH16,"н","")),0))</f>
        <v>0</v>
      </c>
      <c r="AU16" s="26">
        <v>44203</v>
      </c>
      <c r="AV16" s="21"/>
      <c r="AW16" s="21"/>
      <c r="AX16" s="21"/>
      <c r="AY16" s="21"/>
      <c r="AZ16" s="46">
        <v>44228</v>
      </c>
      <c r="BA16" s="21"/>
      <c r="BB16" s="21"/>
    </row>
    <row r="17" spans="1:54" ht="21.95" customHeight="1" x14ac:dyDescent="0.2">
      <c r="A17" s="11">
        <v>13</v>
      </c>
      <c r="B17" s="11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3">
        <f t="shared" si="1"/>
        <v>0</v>
      </c>
      <c r="AJ17" s="3">
        <f t="shared" si="2"/>
        <v>0</v>
      </c>
      <c r="AK17" s="30">
        <f t="array" ref="AK17">SUM(IFERROR((WEEKDAY($D$5:$AH$5,2)&gt;5)*E17:AH17,0))</f>
        <v>0</v>
      </c>
      <c r="AL17" s="14">
        <f t="shared" si="5"/>
        <v>0</v>
      </c>
      <c r="AM17" s="24"/>
      <c r="AN17" s="11">
        <f t="shared" si="3"/>
        <v>0</v>
      </c>
      <c r="AO17" s="24"/>
      <c r="AP17" s="11">
        <f t="shared" si="4"/>
        <v>0</v>
      </c>
      <c r="AQ17" s="24"/>
      <c r="AR17" s="25">
        <f t="array" ref="AR17">SUM(IFERROR(IF(SEARCH("н",D17:AH17),--SUBSTITUTE(D17:AH17,"н","")),0))</f>
        <v>0</v>
      </c>
      <c r="AU17" s="26">
        <v>44263</v>
      </c>
      <c r="AV17" s="21"/>
      <c r="AW17" s="21"/>
      <c r="AX17" s="21"/>
      <c r="AY17" s="21"/>
      <c r="AZ17" s="46">
        <v>44256</v>
      </c>
      <c r="BA17" s="21"/>
      <c r="BB17" s="21"/>
    </row>
    <row r="18" spans="1:54" ht="21.95" customHeight="1" x14ac:dyDescent="0.2">
      <c r="A18" s="11">
        <v>14</v>
      </c>
      <c r="B18" s="11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3">
        <f t="shared" si="1"/>
        <v>0</v>
      </c>
      <c r="AJ18" s="3">
        <f t="shared" si="2"/>
        <v>0</v>
      </c>
      <c r="AK18" s="30">
        <f t="array" ref="AK18">SUM(IFERROR((WEEKDAY($D$5:$AH$5,2)&gt;5)*E18:AH18,0))</f>
        <v>0</v>
      </c>
      <c r="AL18" s="14">
        <f t="shared" si="5"/>
        <v>0</v>
      </c>
      <c r="AM18" s="24"/>
      <c r="AN18" s="11">
        <f t="shared" si="3"/>
        <v>0</v>
      </c>
      <c r="AO18" s="24"/>
      <c r="AP18" s="11">
        <f t="shared" si="4"/>
        <v>0</v>
      </c>
      <c r="AQ18" s="24"/>
      <c r="AR18" s="25">
        <f t="array" ref="AR18">SUM(IFERROR(IF(SEARCH("н",D18:AH18),--SUBSTITUTE(D18:AH18,"н","")),0))</f>
        <v>0</v>
      </c>
      <c r="AU18" s="26">
        <v>44276</v>
      </c>
      <c r="AV18" s="21"/>
      <c r="AW18" s="21"/>
      <c r="AX18" s="21"/>
      <c r="AY18" s="21"/>
      <c r="AZ18" s="46">
        <v>44287</v>
      </c>
      <c r="BA18" s="21"/>
      <c r="BB18" s="21"/>
    </row>
    <row r="19" spans="1:54" ht="21.95" customHeight="1" x14ac:dyDescent="0.2">
      <c r="A19" s="11">
        <v>15</v>
      </c>
      <c r="B19" s="11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3">
        <f t="shared" si="1"/>
        <v>0</v>
      </c>
      <c r="AJ19" s="3">
        <f t="shared" si="2"/>
        <v>0</v>
      </c>
      <c r="AK19" s="30">
        <f t="array" ref="AK19">SUM(IFERROR((WEEKDAY($D$5:$AH$5,2)&gt;5)*E19:AH19,0))</f>
        <v>0</v>
      </c>
      <c r="AL19" s="14">
        <f t="shared" si="5"/>
        <v>0</v>
      </c>
      <c r="AM19" s="24"/>
      <c r="AN19" s="11">
        <f t="shared" si="3"/>
        <v>0</v>
      </c>
      <c r="AO19" s="24"/>
      <c r="AP19" s="11">
        <f t="shared" si="4"/>
        <v>0</v>
      </c>
      <c r="AQ19" s="24"/>
      <c r="AR19" s="25">
        <f t="array" ref="AR19">SUM(IFERROR(IF(SEARCH("н",D19:AH19),--SUBSTITUTE(D19:AH19,"н","")),0))</f>
        <v>0</v>
      </c>
      <c r="AU19" s="26">
        <v>44277</v>
      </c>
      <c r="AV19" s="21"/>
      <c r="AW19" s="21"/>
      <c r="AX19" s="21"/>
      <c r="AY19" s="21"/>
      <c r="AZ19" s="46">
        <v>44317</v>
      </c>
      <c r="BA19" s="21"/>
      <c r="BB19" s="21"/>
    </row>
    <row r="20" spans="1:54" ht="21.95" customHeight="1" x14ac:dyDescent="0.2">
      <c r="A20" s="11">
        <v>16</v>
      </c>
      <c r="B20" s="11"/>
      <c r="C20" s="1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3">
        <f t="shared" si="1"/>
        <v>0</v>
      </c>
      <c r="AJ20" s="3">
        <f t="shared" si="2"/>
        <v>0</v>
      </c>
      <c r="AK20" s="30">
        <f t="array" ref="AK20">SUM(IFERROR((WEEKDAY($D$5:$AH$5,2)&gt;5)*E20:AH20,0))</f>
        <v>0</v>
      </c>
      <c r="AL20" s="14">
        <f t="shared" si="5"/>
        <v>0</v>
      </c>
      <c r="AM20" s="24"/>
      <c r="AN20" s="11">
        <f t="shared" si="3"/>
        <v>0</v>
      </c>
      <c r="AO20" s="24"/>
      <c r="AP20" s="11">
        <f t="shared" si="4"/>
        <v>0</v>
      </c>
      <c r="AQ20" s="24"/>
      <c r="AR20" s="25">
        <f t="array" ref="AR20">SUM(IFERROR(IF(SEARCH("н",D20:AH20),--SUBSTITUTE(D20:AH20,"н","")),0))</f>
        <v>0</v>
      </c>
      <c r="AU20" s="26">
        <v>44278</v>
      </c>
      <c r="AV20" s="21"/>
      <c r="AW20" s="21"/>
      <c r="AX20" s="21"/>
      <c r="AY20" s="21"/>
      <c r="AZ20" s="46">
        <v>44348</v>
      </c>
      <c r="BA20" s="21"/>
      <c r="BB20" s="21"/>
    </row>
    <row r="21" spans="1:54" ht="21.95" customHeight="1" x14ac:dyDescent="0.2">
      <c r="A21" s="11">
        <v>17</v>
      </c>
      <c r="B21" s="11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3">
        <f t="shared" si="1"/>
        <v>0</v>
      </c>
      <c r="AJ21" s="3">
        <f t="shared" si="2"/>
        <v>0</v>
      </c>
      <c r="AK21" s="30">
        <f t="array" ref="AK21">SUM(IFERROR((WEEKDAY($D$5:$AH$5,2)&gt;5)*E21:AH21,0))</f>
        <v>0</v>
      </c>
      <c r="AL21" s="14">
        <f t="shared" si="5"/>
        <v>0</v>
      </c>
      <c r="AM21" s="24"/>
      <c r="AN21" s="11">
        <f t="shared" si="3"/>
        <v>0</v>
      </c>
      <c r="AO21" s="24"/>
      <c r="AP21" s="11">
        <f t="shared" si="4"/>
        <v>0</v>
      </c>
      <c r="AQ21" s="24"/>
      <c r="AR21" s="25">
        <f t="array" ref="AR21">SUM(IFERROR(IF(SEARCH("н",D21:AH21),--SUBSTITUTE(D21:AH21,"н","")),0))</f>
        <v>0</v>
      </c>
      <c r="AU21" s="26">
        <v>44317</v>
      </c>
      <c r="AV21" s="21"/>
      <c r="AW21" s="21"/>
      <c r="AX21" s="21"/>
      <c r="AY21" s="21"/>
      <c r="AZ21" s="46">
        <v>44378</v>
      </c>
      <c r="BA21" s="21"/>
      <c r="BB21" s="21"/>
    </row>
    <row r="22" spans="1:54" ht="21.95" customHeight="1" x14ac:dyDescent="0.2">
      <c r="A22" s="11">
        <v>18</v>
      </c>
      <c r="B22" s="11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3">
        <f t="shared" si="1"/>
        <v>0</v>
      </c>
      <c r="AJ22" s="3">
        <f t="shared" si="2"/>
        <v>0</v>
      </c>
      <c r="AK22" s="30">
        <f t="array" ref="AK22">SUM(IFERROR((WEEKDAY($D$5:$AH$5,2)&gt;5)*E22:AH22,0))</f>
        <v>0</v>
      </c>
      <c r="AL22" s="14">
        <f t="shared" si="5"/>
        <v>0</v>
      </c>
      <c r="AM22" s="24"/>
      <c r="AN22" s="11">
        <f t="shared" si="3"/>
        <v>0</v>
      </c>
      <c r="AO22" s="24"/>
      <c r="AP22" s="11">
        <f t="shared" si="4"/>
        <v>0</v>
      </c>
      <c r="AQ22" s="24"/>
      <c r="AR22" s="25">
        <f t="array" ref="AR22">SUM(IFERROR(IF(SEARCH("н",D22:AH22),--SUBSTITUTE(D22:AH22,"н","")),0))</f>
        <v>0</v>
      </c>
      <c r="AU22" s="26">
        <v>44323</v>
      </c>
      <c r="AV22" s="21"/>
      <c r="AW22" s="21"/>
      <c r="AX22" s="21"/>
      <c r="AY22" s="21"/>
      <c r="AZ22" s="46">
        <v>44409</v>
      </c>
      <c r="BA22" s="21"/>
      <c r="BB22" s="21"/>
    </row>
    <row r="23" spans="1:54" ht="21.95" customHeight="1" x14ac:dyDescent="0.2">
      <c r="A23" s="15">
        <v>19</v>
      </c>
      <c r="B23" s="11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3">
        <f t="shared" si="1"/>
        <v>0</v>
      </c>
      <c r="AJ23" s="3">
        <f t="shared" si="2"/>
        <v>0</v>
      </c>
      <c r="AK23" s="30">
        <f t="array" ref="AK23">SUM(IFERROR((WEEKDAY($D$5:$AH$5,2)&gt;5)*E23:AH23,0))</f>
        <v>0</v>
      </c>
      <c r="AL23" s="14">
        <f t="shared" si="5"/>
        <v>0</v>
      </c>
      <c r="AM23" s="24"/>
      <c r="AN23" s="11">
        <f t="shared" si="3"/>
        <v>0</v>
      </c>
      <c r="AO23" s="24"/>
      <c r="AP23" s="11">
        <f t="shared" si="4"/>
        <v>0</v>
      </c>
      <c r="AQ23" s="24"/>
      <c r="AR23" s="25">
        <f t="array" ref="AR23">SUM(IFERROR(IF(SEARCH("н",D23:AH23),--SUBSTITUTE(D23:AH23,"н","")),0))</f>
        <v>0</v>
      </c>
      <c r="AU23" s="26">
        <v>44325</v>
      </c>
      <c r="AZ23" s="46">
        <v>44440</v>
      </c>
    </row>
    <row r="24" spans="1:54" ht="21.95" customHeight="1" x14ac:dyDescent="0.2">
      <c r="A24" s="15">
        <v>20</v>
      </c>
      <c r="B24" s="11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3">
        <f t="shared" si="1"/>
        <v>0</v>
      </c>
      <c r="AJ24" s="3">
        <f t="shared" si="2"/>
        <v>0</v>
      </c>
      <c r="AK24" s="30">
        <f t="array" ref="AK24">SUM(IFERROR((WEEKDAY($D$5:$AH$5,2)&gt;5)*E24:AH24,0))</f>
        <v>0</v>
      </c>
      <c r="AL24" s="14">
        <f t="shared" si="5"/>
        <v>0</v>
      </c>
      <c r="AM24" s="24"/>
      <c r="AN24" s="11">
        <f t="shared" si="3"/>
        <v>0</v>
      </c>
      <c r="AO24" s="24"/>
      <c r="AP24" s="11">
        <f t="shared" si="4"/>
        <v>0</v>
      </c>
      <c r="AQ24" s="24"/>
      <c r="AR24" s="25">
        <f t="array" ref="AR24">SUM(IFERROR(IF(SEARCH("н",D24:AH24),--SUBSTITUTE(D24:AH24,"н","")),0))</f>
        <v>0</v>
      </c>
      <c r="AU24" s="26">
        <v>44353</v>
      </c>
      <c r="AZ24" s="46">
        <v>44470</v>
      </c>
    </row>
    <row r="25" spans="1:54" ht="21.95" customHeight="1" x14ac:dyDescent="0.2">
      <c r="A25" s="15">
        <v>21</v>
      </c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">
        <f t="shared" si="1"/>
        <v>0</v>
      </c>
      <c r="AJ25" s="3">
        <f t="shared" si="2"/>
        <v>0</v>
      </c>
      <c r="AK25" s="30">
        <f t="array" ref="AK25">SUM(IFERROR((WEEKDAY($D$5:$AH$5,2)&gt;5)*E25:AH25,0))</f>
        <v>0</v>
      </c>
      <c r="AL25" s="14">
        <f t="shared" si="5"/>
        <v>0</v>
      </c>
      <c r="AM25" s="24"/>
      <c r="AN25" s="11">
        <f t="shared" si="3"/>
        <v>0</v>
      </c>
      <c r="AO25" s="24"/>
      <c r="AP25" s="11">
        <f t="shared" si="4"/>
        <v>0</v>
      </c>
      <c r="AQ25" s="24"/>
      <c r="AR25" s="25">
        <f t="array" ref="AR25">SUM(IFERROR(IF(SEARCH("н",D25:AH25),--SUBSTITUTE(D25:AH25,"н","")),0))</f>
        <v>0</v>
      </c>
      <c r="AU25" s="26">
        <v>44397</v>
      </c>
      <c r="AZ25" s="46">
        <v>44501</v>
      </c>
    </row>
    <row r="26" spans="1:54" ht="21.95" customHeight="1" x14ac:dyDescent="0.2">
      <c r="A26" s="15">
        <v>22</v>
      </c>
      <c r="B26" s="11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3">
        <f t="shared" si="1"/>
        <v>0</v>
      </c>
      <c r="AJ26" s="3">
        <f t="shared" si="2"/>
        <v>0</v>
      </c>
      <c r="AK26" s="30">
        <f t="array" ref="AK26">SUM(IFERROR((WEEKDAY($D$5:$AH$5,2)&gt;5)*E26:AH26,0))</f>
        <v>0</v>
      </c>
      <c r="AL26" s="14">
        <f t="shared" si="5"/>
        <v>0</v>
      </c>
      <c r="AM26" s="24"/>
      <c r="AN26" s="11">
        <f t="shared" si="3"/>
        <v>0</v>
      </c>
      <c r="AO26" s="24"/>
      <c r="AP26" s="11">
        <f t="shared" si="4"/>
        <v>0</v>
      </c>
      <c r="AQ26" s="24"/>
      <c r="AR26" s="25">
        <f t="array" ref="AR26">SUM(IFERROR(IF(SEARCH("н",D26:AH26),--SUBSTITUTE(D26:AH26,"н","")),0))</f>
        <v>0</v>
      </c>
      <c r="AU26" s="26">
        <v>44438</v>
      </c>
      <c r="AZ26" s="46">
        <v>44531</v>
      </c>
    </row>
    <row r="27" spans="1:54" ht="21.95" customHeight="1" x14ac:dyDescent="0.2">
      <c r="A27" s="15">
        <v>23</v>
      </c>
      <c r="B27" s="11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3">
        <f t="shared" si="1"/>
        <v>0</v>
      </c>
      <c r="AJ27" s="3">
        <f t="shared" si="2"/>
        <v>0</v>
      </c>
      <c r="AK27" s="30">
        <f t="array" ref="AK27">SUM(IFERROR((WEEKDAY($D$5:$AH$5,2)&gt;5)*E27:AH27,0))</f>
        <v>0</v>
      </c>
      <c r="AL27" s="14">
        <f t="shared" si="5"/>
        <v>0</v>
      </c>
      <c r="AM27" s="24"/>
      <c r="AN27" s="11">
        <f t="shared" si="3"/>
        <v>0</v>
      </c>
      <c r="AO27" s="24"/>
      <c r="AP27" s="11">
        <f t="shared" si="4"/>
        <v>0</v>
      </c>
      <c r="AQ27" s="24"/>
      <c r="AR27" s="25">
        <f t="array" ref="AR27">SUM(IFERROR(IF(SEARCH("н",D27:AH27),--SUBSTITUTE(D27:AH27,"н","")),0))</f>
        <v>0</v>
      </c>
      <c r="AU27" s="26">
        <v>44531</v>
      </c>
      <c r="AZ27" s="46"/>
    </row>
    <row r="28" spans="1:54" ht="21.95" customHeight="1" x14ac:dyDescent="0.2">
      <c r="A28" s="15">
        <v>24</v>
      </c>
      <c r="B28" s="11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3">
        <f t="shared" si="1"/>
        <v>0</v>
      </c>
      <c r="AJ28" s="3">
        <f t="shared" si="2"/>
        <v>0</v>
      </c>
      <c r="AK28" s="30">
        <f t="array" ref="AK28">SUM(IFERROR((WEEKDAY($D$5:$AH$5,2)&gt;5)*E28:AH28,0))</f>
        <v>0</v>
      </c>
      <c r="AL28" s="14">
        <f t="shared" si="5"/>
        <v>0</v>
      </c>
      <c r="AM28" s="24"/>
      <c r="AN28" s="11">
        <f t="shared" si="3"/>
        <v>0</v>
      </c>
      <c r="AO28" s="24"/>
      <c r="AP28" s="11">
        <f t="shared" si="4"/>
        <v>0</v>
      </c>
      <c r="AQ28" s="24"/>
      <c r="AR28" s="25">
        <f t="array" ref="AR28">SUM(IFERROR(IF(SEARCH("н",D28:AH28),--SUBSTITUTE(D28:AH28,"н","")),0))</f>
        <v>0</v>
      </c>
      <c r="AU28" s="26">
        <v>44546</v>
      </c>
      <c r="AW28" s="60"/>
      <c r="AZ28" s="46"/>
    </row>
    <row r="29" spans="1:54" ht="21.95" customHeight="1" x14ac:dyDescent="0.2">
      <c r="A29" s="15">
        <v>25</v>
      </c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3">
        <f t="shared" si="1"/>
        <v>0</v>
      </c>
      <c r="AJ29" s="3">
        <f t="shared" si="2"/>
        <v>0</v>
      </c>
      <c r="AK29" s="30">
        <f t="array" ref="AK29">SUM(IFERROR((WEEKDAY($D$5:$AH$5,2)&gt;5)*E29:AH29,0))</f>
        <v>0</v>
      </c>
      <c r="AL29" s="14">
        <f t="shared" si="5"/>
        <v>0</v>
      </c>
      <c r="AM29" s="24"/>
      <c r="AN29" s="11">
        <f t="shared" si="3"/>
        <v>0</v>
      </c>
      <c r="AO29" s="24"/>
      <c r="AP29" s="11">
        <f t="shared" si="4"/>
        <v>0</v>
      </c>
      <c r="AQ29" s="24"/>
      <c r="AR29" s="25">
        <f t="array" ref="AR29">SUM(IFERROR(IF(SEARCH("н",D29:AH29),--SUBSTITUTE(D29:AH29,"н","")),0))</f>
        <v>0</v>
      </c>
      <c r="AU29" s="26">
        <v>44547</v>
      </c>
    </row>
    <row r="30" spans="1:54" ht="21.95" customHeight="1" x14ac:dyDescent="0.2">
      <c r="A30" s="15">
        <v>26</v>
      </c>
      <c r="B30" s="11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3">
        <f t="shared" si="1"/>
        <v>0</v>
      </c>
      <c r="AJ30" s="3">
        <f t="shared" si="2"/>
        <v>0</v>
      </c>
      <c r="AK30" s="30">
        <f t="array" ref="AK30">SUM(IFERROR((WEEKDAY($D$5:$AH$5,2)&gt;5)*E30:AH30,0))</f>
        <v>0</v>
      </c>
      <c r="AL30" s="14">
        <f t="shared" si="5"/>
        <v>0</v>
      </c>
      <c r="AM30" s="24"/>
      <c r="AN30" s="11">
        <f t="shared" si="3"/>
        <v>0</v>
      </c>
      <c r="AO30" s="24"/>
      <c r="AP30" s="11">
        <f t="shared" si="4"/>
        <v>0</v>
      </c>
      <c r="AQ30" s="24"/>
      <c r="AR30" s="25">
        <f t="array" ref="AR30">SUM(IFERROR(IF(SEARCH("н",D30:AH30),--SUBSTITUTE(D30:AH30,"н","")),0))</f>
        <v>0</v>
      </c>
      <c r="AU30" s="60">
        <v>44250</v>
      </c>
    </row>
    <row r="31" spans="1:54" ht="21.95" customHeight="1" x14ac:dyDescent="0.2">
      <c r="A31" s="15">
        <v>27</v>
      </c>
      <c r="B31" s="11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3">
        <f t="shared" si="1"/>
        <v>0</v>
      </c>
      <c r="AJ31" s="3">
        <f t="shared" si="2"/>
        <v>0</v>
      </c>
      <c r="AK31" s="30">
        <f t="array" ref="AK31">SUM(IFERROR((WEEKDAY($D$5:$AH$5,2)&gt;5)*E31:AH31,0))</f>
        <v>0</v>
      </c>
      <c r="AL31" s="14">
        <f t="shared" si="5"/>
        <v>0</v>
      </c>
      <c r="AM31" s="24"/>
      <c r="AN31" s="11">
        <f t="shared" si="3"/>
        <v>0</v>
      </c>
      <c r="AO31" s="24"/>
      <c r="AP31" s="11">
        <f t="shared" si="4"/>
        <v>0</v>
      </c>
      <c r="AQ31" s="24"/>
      <c r="AR31" s="25">
        <f t="array" ref="AR31">SUM(IFERROR(IF(SEARCH("н",D31:AH31),--SUBSTITUTE(D31:AH31,"н","")),0))</f>
        <v>0</v>
      </c>
    </row>
    <row r="32" spans="1:54" ht="21.95" customHeight="1" x14ac:dyDescent="0.2">
      <c r="A32" s="15">
        <v>28</v>
      </c>
      <c r="B32" s="11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3">
        <f t="shared" si="1"/>
        <v>0</v>
      </c>
      <c r="AJ32" s="3">
        <f t="shared" si="2"/>
        <v>0</v>
      </c>
      <c r="AK32" s="30">
        <f t="array" ref="AK32">SUM(IFERROR((WEEKDAY($D$5:$AH$5,2)&gt;5)*E32:AH32,0))</f>
        <v>0</v>
      </c>
      <c r="AL32" s="14">
        <f t="shared" si="5"/>
        <v>0</v>
      </c>
      <c r="AM32" s="24"/>
      <c r="AN32" s="11">
        <f t="shared" si="3"/>
        <v>0</v>
      </c>
      <c r="AO32" s="24"/>
      <c r="AP32" s="11">
        <f t="shared" si="4"/>
        <v>0</v>
      </c>
      <c r="AQ32" s="24"/>
      <c r="AR32" s="25">
        <f t="array" ref="AR32">SUM(IFERROR(IF(SEARCH("н",D32:AH32),--SUBSTITUTE(D32:AH32,"н","")),0))</f>
        <v>0</v>
      </c>
    </row>
    <row r="33" spans="1:44" ht="21.95" customHeight="1" x14ac:dyDescent="0.2">
      <c r="A33" s="15">
        <v>29</v>
      </c>
      <c r="B33" s="1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3">
        <f t="shared" si="1"/>
        <v>0</v>
      </c>
      <c r="AJ33" s="3">
        <f t="shared" si="2"/>
        <v>0</v>
      </c>
      <c r="AK33" s="30">
        <f t="array" ref="AK33">SUM(IFERROR((WEEKDAY($D$5:$AH$5,2)&gt;5)*E33:AH33,0))</f>
        <v>0</v>
      </c>
      <c r="AL33" s="14">
        <f t="shared" si="5"/>
        <v>0</v>
      </c>
      <c r="AM33" s="24"/>
      <c r="AN33" s="11">
        <f t="shared" si="3"/>
        <v>0</v>
      </c>
      <c r="AO33" s="24"/>
      <c r="AP33" s="11">
        <f t="shared" si="4"/>
        <v>0</v>
      </c>
      <c r="AQ33" s="24"/>
      <c r="AR33" s="25">
        <f t="array" ref="AR33">SUM(IFERROR(IF(SEARCH("н",D33:AH33),--SUBSTITUTE(D33:AH33,"н","")),0))</f>
        <v>0</v>
      </c>
    </row>
    <row r="34" spans="1:44" ht="21.95" customHeight="1" x14ac:dyDescent="0.2">
      <c r="A34" s="15">
        <v>30</v>
      </c>
      <c r="B34" s="11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3">
        <f t="shared" si="1"/>
        <v>0</v>
      </c>
      <c r="AJ34" s="3">
        <f t="shared" si="2"/>
        <v>0</v>
      </c>
      <c r="AK34" s="30">
        <f t="array" ref="AK34">SUM(IFERROR((WEEKDAY($D$5:$AH$5,2)&gt;5)*E34:AH34,0))</f>
        <v>0</v>
      </c>
      <c r="AL34" s="14">
        <f t="shared" si="5"/>
        <v>0</v>
      </c>
      <c r="AM34" s="24"/>
      <c r="AN34" s="11">
        <f t="shared" si="3"/>
        <v>0</v>
      </c>
      <c r="AO34" s="24"/>
      <c r="AP34" s="11">
        <f t="shared" si="4"/>
        <v>0</v>
      </c>
      <c r="AQ34" s="24"/>
      <c r="AR34" s="25">
        <f t="array" ref="AR34">SUM(IFERROR(IF(SEARCH("н",D34:AH34),--SUBSTITUTE(D34:AH34,"н","")),0))</f>
        <v>0</v>
      </c>
    </row>
    <row r="35" spans="1:44" ht="21.95" customHeight="1" x14ac:dyDescent="0.2">
      <c r="A35" s="15">
        <v>31</v>
      </c>
      <c r="B35" s="11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3">
        <f t="shared" si="1"/>
        <v>0</v>
      </c>
      <c r="AJ35" s="3">
        <f t="shared" si="2"/>
        <v>0</v>
      </c>
      <c r="AK35" s="30">
        <f t="array" ref="AK35">SUM(IFERROR((WEEKDAY($D$5:$AH$5,2)&gt;5)*E35:AH35,0))</f>
        <v>0</v>
      </c>
      <c r="AL35" s="14">
        <f t="shared" si="5"/>
        <v>0</v>
      </c>
      <c r="AM35" s="24"/>
      <c r="AN35" s="11">
        <f t="shared" si="3"/>
        <v>0</v>
      </c>
      <c r="AO35" s="24"/>
      <c r="AP35" s="11">
        <f t="shared" si="4"/>
        <v>0</v>
      </c>
      <c r="AQ35" s="24"/>
      <c r="AR35" s="25">
        <f t="array" ref="AR35">SUM(IFERROR(IF(SEARCH("н",D35:AH35),--SUBSTITUTE(D35:AH35,"н","")),0))</f>
        <v>0</v>
      </c>
    </row>
    <row r="36" spans="1:44" ht="21.95" customHeight="1" x14ac:dyDescent="0.2">
      <c r="A36" s="15">
        <v>32</v>
      </c>
      <c r="B36" s="1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3">
        <f t="shared" si="1"/>
        <v>0</v>
      </c>
      <c r="AJ36" s="3">
        <f t="shared" si="2"/>
        <v>0</v>
      </c>
      <c r="AK36" s="30">
        <f t="array" ref="AK36">SUM(IFERROR((WEEKDAY($D$5:$AH$5,2)&gt;5)*E36:AH36,0))</f>
        <v>0</v>
      </c>
      <c r="AL36" s="14">
        <f t="shared" si="5"/>
        <v>0</v>
      </c>
      <c r="AM36" s="24"/>
      <c r="AN36" s="11">
        <f t="shared" si="3"/>
        <v>0</v>
      </c>
      <c r="AO36" s="24"/>
      <c r="AP36" s="11">
        <f t="shared" si="4"/>
        <v>0</v>
      </c>
      <c r="AQ36" s="24"/>
      <c r="AR36" s="25">
        <f t="array" ref="AR36">SUM(IFERROR(IF(SEARCH("н",D36:AH36),--SUBSTITUTE(D36:AH36,"н","")),0))</f>
        <v>0</v>
      </c>
    </row>
    <row r="37" spans="1:44" ht="21.95" customHeight="1" x14ac:dyDescent="0.2">
      <c r="A37" s="15">
        <v>33</v>
      </c>
      <c r="B37" s="1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3">
        <f t="shared" si="1"/>
        <v>0</v>
      </c>
      <c r="AJ37" s="3">
        <f t="shared" si="2"/>
        <v>0</v>
      </c>
      <c r="AK37" s="30">
        <f t="array" ref="AK37">SUM(IFERROR((WEEKDAY($D$5:$AH$5,2)&gt;5)*E37:AH37,0))</f>
        <v>0</v>
      </c>
      <c r="AL37" s="14">
        <f t="shared" si="5"/>
        <v>0</v>
      </c>
      <c r="AM37" s="24"/>
      <c r="AN37" s="11">
        <f t="shared" si="3"/>
        <v>0</v>
      </c>
      <c r="AO37" s="24"/>
      <c r="AP37" s="11">
        <f t="shared" si="4"/>
        <v>0</v>
      </c>
      <c r="AQ37" s="24"/>
      <c r="AR37" s="25">
        <f t="array" ref="AR37">SUM(IFERROR(IF(SEARCH("н",D37:AH37),--SUBSTITUTE(D37:AH37,"н","")),0))</f>
        <v>0</v>
      </c>
    </row>
    <row r="38" spans="1:44" ht="21.95" customHeight="1" x14ac:dyDescent="0.2">
      <c r="A38" s="15">
        <v>34</v>
      </c>
      <c r="B38" s="11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3">
        <f t="shared" si="1"/>
        <v>0</v>
      </c>
      <c r="AJ38" s="3">
        <f t="shared" si="2"/>
        <v>0</v>
      </c>
      <c r="AK38" s="30">
        <f t="array" ref="AK38">SUM(IFERROR((WEEKDAY($D$5:$AH$5,2)&gt;5)*E38:AH38,0))</f>
        <v>0</v>
      </c>
      <c r="AL38" s="14">
        <f t="shared" si="5"/>
        <v>0</v>
      </c>
      <c r="AM38" s="24"/>
      <c r="AN38" s="11">
        <f t="shared" si="3"/>
        <v>0</v>
      </c>
      <c r="AO38" s="24"/>
      <c r="AP38" s="11">
        <f t="shared" si="4"/>
        <v>0</v>
      </c>
      <c r="AQ38" s="24"/>
      <c r="AR38" s="25">
        <f t="array" ref="AR38">SUM(IFERROR(IF(SEARCH("н",D38:AH38),--SUBSTITUTE(D38:AH38,"н","")),0))</f>
        <v>0</v>
      </c>
    </row>
    <row r="39" spans="1:44" ht="21.9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22"/>
      <c r="AN39" s="22"/>
      <c r="AO39" s="22"/>
      <c r="AP39" s="22"/>
      <c r="AQ39" s="22"/>
      <c r="AR39" s="22"/>
    </row>
    <row r="40" spans="1:44" ht="21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21.95" customHeight="1" x14ac:dyDescent="0.2">
      <c r="A41" s="5"/>
      <c r="B41" s="5"/>
      <c r="C41" s="7"/>
      <c r="D41" s="5"/>
      <c r="E41" s="5"/>
      <c r="F41" s="5"/>
      <c r="G41" s="5"/>
      <c r="I41" s="16"/>
      <c r="J41" s="16"/>
      <c r="K41" s="16"/>
      <c r="L41" s="16"/>
      <c r="M41" s="16"/>
      <c r="N41" s="1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21.95" customHeight="1" x14ac:dyDescent="0.2">
      <c r="A42" s="5"/>
      <c r="B42" s="5"/>
      <c r="D42" s="5"/>
      <c r="E42" s="5"/>
      <c r="F42" s="5"/>
      <c r="G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21.95" customHeight="1" x14ac:dyDescent="0.2">
      <c r="A43" s="5"/>
      <c r="B43" s="5"/>
      <c r="D43" s="5"/>
      <c r="E43" s="5"/>
      <c r="F43" s="5"/>
      <c r="G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21.95" customHeight="1" x14ac:dyDescent="0.2">
      <c r="A44" s="5"/>
      <c r="B44" s="5"/>
      <c r="C44" s="8"/>
      <c r="D44" s="5"/>
      <c r="E44" s="5"/>
      <c r="F44" s="5"/>
      <c r="G44" s="5"/>
      <c r="I44" s="16"/>
      <c r="J44" s="16"/>
      <c r="K44" s="16"/>
      <c r="L44" s="16"/>
      <c r="M44" s="16"/>
      <c r="N44" s="1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21.95" customHeight="1" x14ac:dyDescent="0.2">
      <c r="A45" s="5"/>
      <c r="B45" s="5"/>
      <c r="D45" s="5"/>
      <c r="E45" s="5"/>
      <c r="F45" s="5"/>
      <c r="G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21.95" customHeight="1" x14ac:dyDescent="0.2">
      <c r="A46" s="5"/>
      <c r="B46" s="5"/>
      <c r="D46" s="5"/>
      <c r="E46" s="5"/>
      <c r="F46" s="5"/>
      <c r="G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21.95" customHeight="1" x14ac:dyDescent="0.25">
      <c r="A47" s="5"/>
      <c r="B47" s="5"/>
      <c r="C47" s="8"/>
      <c r="D47" s="5"/>
      <c r="E47" s="5"/>
      <c r="F47" s="5"/>
      <c r="G47" s="5"/>
      <c r="I47" s="5"/>
      <c r="J47" s="5"/>
      <c r="K47" s="17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21.95" customHeight="1" x14ac:dyDescent="0.2">
      <c r="A48" s="5"/>
      <c r="B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21.9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21.9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ht="21.9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ht="21.9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ht="21.9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ht="21.9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21.9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20.100000000000001" customHeight="1" x14ac:dyDescent="0.2">
      <c r="A56" s="5"/>
      <c r="B56" s="5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12.75" customHeight="1" x14ac:dyDescent="0.2">
      <c r="A59" s="5"/>
      <c r="B59" s="5"/>
      <c r="C59" s="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12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ht="12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ht="12.75" customHeight="1" x14ac:dyDescent="0.2">
      <c r="A62" s="5"/>
      <c r="B62" s="5"/>
      <c r="C62" s="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</sheetData>
  <mergeCells count="12">
    <mergeCell ref="AU8:AX9"/>
    <mergeCell ref="AZ8:BA9"/>
    <mergeCell ref="AU11:AX12"/>
    <mergeCell ref="AZ11:BB12"/>
    <mergeCell ref="BD11:BD12"/>
    <mergeCell ref="A1:AL2"/>
    <mergeCell ref="AU2:AX3"/>
    <mergeCell ref="AZ2:BA3"/>
    <mergeCell ref="A3:AL4"/>
    <mergeCell ref="AR4:AR5"/>
    <mergeCell ref="AU5:AX6"/>
    <mergeCell ref="AZ5:BA6"/>
  </mergeCells>
  <conditionalFormatting sqref="D5:AH38">
    <cfRule type="expression" dxfId="1" priority="2" stopIfTrue="1">
      <formula>WEEKDAY(D$5,2)&gt;5</formula>
    </cfRule>
    <cfRule type="expression" dxfId="0" priority="1" stopIfTrue="1">
      <formula>COUNTIF(Праздники,D$5)</formula>
    </cfRule>
  </conditionalFormatting>
  <dataValidations count="1">
    <dataValidation type="list" allowBlank="1" showInputMessage="1" showErrorMessage="1" sqref="A3:AL4">
      <formula1>$AZ$15:$AZ$26</formula1>
    </dataValidation>
  </dataValidations>
  <pageMargins left="0.78740157480314965" right="0.19685039370078741" top="0.78740157480314965" bottom="0.78740157480314965" header="0.23622047244094491" footer="0.51181102362204722"/>
  <pageSetup paperSize="9" scale="50" orientation="landscape" r:id="rId1"/>
  <headerFooter alignWithMargins="0"/>
  <colBreaks count="1" manualBreakCount="1">
    <brk id="38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ДругойВариант</vt:lpstr>
      <vt:lpstr>'1'!Область_печати</vt:lpstr>
      <vt:lpstr>ДругойВариант!Область_печати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DomVV</cp:lastModifiedBy>
  <cp:lastPrinted>2021-10-05T12:57:45Z</cp:lastPrinted>
  <dcterms:created xsi:type="dcterms:W3CDTF">2020-10-21T10:44:18Z</dcterms:created>
  <dcterms:modified xsi:type="dcterms:W3CDTF">2021-10-05T17:41:46Z</dcterms:modified>
</cp:coreProperties>
</file>