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lan_luba\Desktop\"/>
    </mc:Choice>
  </mc:AlternateContent>
  <bookViews>
    <workbookView xWindow="0" yWindow="420" windowWidth="19440" windowHeight="12015" tabRatio="688" firstSheet="1" activeTab="2"/>
  </bookViews>
  <sheets>
    <sheet name="титульный" sheetId="15" state="hidden" r:id="rId1"/>
    <sheet name="ТАБЕЛЬ" sheetId="13" r:id="rId2"/>
    <sheet name="ГРАФИК" sheetId="27" r:id="rId3"/>
    <sheet name="ИЗМЕНЕНИЯ" sheetId="22" state="hidden" r:id="rId4"/>
    <sheet name="хоз" sheetId="25" r:id="rId5"/>
    <sheet name="Сводный медики " sheetId="20" state="hidden" r:id="rId6"/>
    <sheet name="СВОД ПРОЧИЙ" sheetId="18" state="hidden" r:id="rId7"/>
    <sheet name="НЕ ТРОГАТЬ 1" sheetId="3" state="hidden" r:id="rId8"/>
    <sheet name="ТЕ ТРОГАТЬ 2" sheetId="21" state="hidden" r:id="rId9"/>
  </sheets>
  <externalReferences>
    <externalReference r:id="rId10"/>
    <externalReference r:id="rId11"/>
  </externalReferences>
  <definedNames>
    <definedName name="_xlnm._FilterDatabase" localSheetId="6" hidden="1">'СВОД ПРОЧИЙ'!#REF!</definedName>
    <definedName name="_xlnm._FilterDatabase" localSheetId="5" hidden="1">'Сводный медики '!$A$5:$Q$22</definedName>
    <definedName name="_xlnm.Print_Area" localSheetId="6">'СВОД ПРОЧИЙ'!$A$1:$J$12</definedName>
    <definedName name="_xlnm.Print_Area" localSheetId="5">'Сводный медики '!$A$1:$Q$31</definedName>
    <definedName name="_xlnm.Print_Area" localSheetId="1">ТАБЕЛЬ!$A$1:$AO$55</definedName>
    <definedName name="_xlnm.Print_Area" localSheetId="0">титульный!$J$1:$T$45</definedName>
  </definedNames>
  <calcPr calcId="152511"/>
</workbook>
</file>

<file path=xl/calcChain.xml><?xml version="1.0" encoding="utf-8"?>
<calcChain xmlns="http://schemas.openxmlformats.org/spreadsheetml/2006/main">
  <c r="K21" i="20" l="1"/>
  <c r="K22" i="20"/>
  <c r="K11" i="20"/>
  <c r="K12" i="20"/>
  <c r="K13" i="20"/>
  <c r="K14" i="20"/>
  <c r="K15" i="20"/>
  <c r="K16" i="20"/>
  <c r="K17" i="20"/>
  <c r="K18" i="20"/>
  <c r="K19" i="20"/>
  <c r="K20" i="20"/>
  <c r="D45" i="25"/>
  <c r="G34" i="20" l="1"/>
  <c r="G32" i="20"/>
  <c r="B34" i="20"/>
  <c r="B32" i="20"/>
  <c r="I22" i="20"/>
  <c r="I21" i="20"/>
  <c r="D21" i="20"/>
  <c r="D19" i="20"/>
  <c r="D17" i="20"/>
  <c r="D15" i="20"/>
  <c r="D13" i="20"/>
  <c r="D11" i="20"/>
  <c r="D9" i="20"/>
  <c r="D7" i="20"/>
  <c r="C21" i="20"/>
  <c r="C19" i="20"/>
  <c r="C17" i="20"/>
  <c r="C15" i="20"/>
  <c r="C13" i="20"/>
  <c r="C11" i="20"/>
  <c r="C9" i="20"/>
  <c r="C7" i="20"/>
  <c r="E9" i="20"/>
  <c r="E10" i="20"/>
  <c r="E11" i="20"/>
  <c r="E12" i="20"/>
  <c r="H12" i="20"/>
  <c r="E13" i="20"/>
  <c r="E14" i="20"/>
  <c r="H14" i="20"/>
  <c r="E15" i="20"/>
  <c r="E16" i="20"/>
  <c r="H16" i="20"/>
  <c r="E17" i="20"/>
  <c r="E18" i="20"/>
  <c r="H18" i="20"/>
  <c r="E19" i="20"/>
  <c r="E20" i="20"/>
  <c r="H20" i="20"/>
  <c r="X6" i="20" l="1"/>
  <c r="T6" i="25" l="1"/>
  <c r="AK6" i="25" s="1"/>
  <c r="D7" i="18" s="1"/>
  <c r="T7" i="25"/>
  <c r="AK7" i="25" s="1"/>
  <c r="A48" i="25"/>
  <c r="A65" i="22"/>
  <c r="AR6" i="25" l="1"/>
  <c r="AS6" i="25" s="1"/>
  <c r="O21" i="15"/>
  <c r="A7" i="18"/>
  <c r="B7" i="18"/>
  <c r="D3" i="18" l="1"/>
  <c r="T32" i="13" l="1"/>
  <c r="AK32" i="13" s="1"/>
  <c r="T33" i="13"/>
  <c r="AK33" i="13" s="1"/>
  <c r="T40" i="25" l="1"/>
  <c r="AK40" i="25" s="1"/>
  <c r="T39" i="25"/>
  <c r="AK39" i="25" s="1"/>
  <c r="T38" i="25"/>
  <c r="T37" i="25"/>
  <c r="AK37" i="25" s="1"/>
  <c r="T36" i="25"/>
  <c r="T35" i="25"/>
  <c r="AK35" i="25" s="1"/>
  <c r="T34" i="25"/>
  <c r="AK34" i="25" s="1"/>
  <c r="T33" i="25"/>
  <c r="AK33" i="25" s="1"/>
  <c r="T32" i="25"/>
  <c r="AK32" i="25" s="1"/>
  <c r="T31" i="25"/>
  <c r="AK31" i="25" s="1"/>
  <c r="T30" i="25"/>
  <c r="AK30" i="25" s="1"/>
  <c r="T29" i="25"/>
  <c r="AK29" i="25" s="1"/>
  <c r="T28" i="25"/>
  <c r="AK28" i="25" s="1"/>
  <c r="T27" i="25"/>
  <c r="AK27" i="25" s="1"/>
  <c r="T26" i="25"/>
  <c r="T25" i="25"/>
  <c r="AK25" i="25" s="1"/>
  <c r="T24" i="25"/>
  <c r="T23" i="25"/>
  <c r="AK23" i="25" s="1"/>
  <c r="T22" i="25"/>
  <c r="AK22" i="25" s="1"/>
  <c r="T21" i="25"/>
  <c r="AK21" i="25" s="1"/>
  <c r="T20" i="25"/>
  <c r="AK20" i="25" s="1"/>
  <c r="T19" i="25"/>
  <c r="AK19" i="25" s="1"/>
  <c r="T18" i="25"/>
  <c r="AK18" i="25" s="1"/>
  <c r="T17" i="25"/>
  <c r="AK17" i="25" s="1"/>
  <c r="T16" i="25"/>
  <c r="AK16" i="25" s="1"/>
  <c r="T15" i="25"/>
  <c r="AK15" i="25" s="1"/>
  <c r="T14" i="25"/>
  <c r="T13" i="25"/>
  <c r="AK13" i="25" s="1"/>
  <c r="T12" i="25"/>
  <c r="T11" i="25"/>
  <c r="AK11" i="25" s="1"/>
  <c r="T10" i="25"/>
  <c r="AK10" i="25" s="1"/>
  <c r="T9" i="25"/>
  <c r="AK9" i="25" s="1"/>
  <c r="T8" i="25"/>
  <c r="AK8" i="25" s="1"/>
  <c r="D8" i="18"/>
  <c r="T57" i="22"/>
  <c r="AK57" i="22" s="1"/>
  <c r="T56" i="22"/>
  <c r="AR56" i="22" s="1"/>
  <c r="AS56" i="22" s="1"/>
  <c r="T55" i="22"/>
  <c r="AK55" i="22" s="1"/>
  <c r="T54" i="22"/>
  <c r="AR54" i="22" s="1"/>
  <c r="AS54" i="22" s="1"/>
  <c r="T53" i="22"/>
  <c r="AK53" i="22" s="1"/>
  <c r="T52" i="22"/>
  <c r="AK52" i="22" s="1"/>
  <c r="T51" i="22"/>
  <c r="AK51" i="22" s="1"/>
  <c r="T50" i="22"/>
  <c r="AR50" i="22" s="1"/>
  <c r="AS50" i="22" s="1"/>
  <c r="T49" i="22"/>
  <c r="AK49" i="22" s="1"/>
  <c r="T48" i="22"/>
  <c r="AR48" i="22" s="1"/>
  <c r="AS48" i="22" s="1"/>
  <c r="T47" i="22"/>
  <c r="AK47" i="22" s="1"/>
  <c r="T46" i="22"/>
  <c r="AK46" i="22" s="1"/>
  <c r="T45" i="22"/>
  <c r="AK45" i="22" s="1"/>
  <c r="T44" i="22"/>
  <c r="AK44" i="22" s="1"/>
  <c r="T43" i="22"/>
  <c r="AK43" i="22" s="1"/>
  <c r="T42" i="22"/>
  <c r="AK42" i="22" s="1"/>
  <c r="T41" i="22"/>
  <c r="AK41" i="22" s="1"/>
  <c r="T40" i="22"/>
  <c r="AR40" i="22" s="1"/>
  <c r="AS40" i="22" s="1"/>
  <c r="T39" i="22"/>
  <c r="AK39" i="22" s="1"/>
  <c r="T38" i="22"/>
  <c r="AR38" i="22" s="1"/>
  <c r="AS38" i="22" s="1"/>
  <c r="T37" i="22"/>
  <c r="AK37" i="22" s="1"/>
  <c r="T36" i="22"/>
  <c r="AK36" i="22" s="1"/>
  <c r="T35" i="22"/>
  <c r="AK35" i="22" s="1"/>
  <c r="T34" i="22"/>
  <c r="AK34" i="22" s="1"/>
  <c r="T33" i="22"/>
  <c r="AK33" i="22" s="1"/>
  <c r="T32" i="22"/>
  <c r="AK32" i="22" s="1"/>
  <c r="T31" i="22"/>
  <c r="AK31" i="22" s="1"/>
  <c r="T30" i="22"/>
  <c r="AR30" i="22" s="1"/>
  <c r="AS30" i="22" s="1"/>
  <c r="T29" i="22"/>
  <c r="AK29" i="22" s="1"/>
  <c r="T28" i="22"/>
  <c r="AR28" i="22" s="1"/>
  <c r="AS28" i="22" s="1"/>
  <c r="T27" i="22"/>
  <c r="AK27" i="22" s="1"/>
  <c r="T26" i="22"/>
  <c r="AK26" i="22" s="1"/>
  <c r="T25" i="22"/>
  <c r="AK25" i="22" s="1"/>
  <c r="T24" i="22"/>
  <c r="AK24" i="22" s="1"/>
  <c r="T23" i="22"/>
  <c r="AK23" i="22" s="1"/>
  <c r="T22" i="22"/>
  <c r="AK22" i="22" s="1"/>
  <c r="T21" i="22"/>
  <c r="AK21" i="22" s="1"/>
  <c r="T20" i="22"/>
  <c r="AR20" i="22" s="1"/>
  <c r="AS20" i="22" s="1"/>
  <c r="T19" i="22"/>
  <c r="AK19" i="22" s="1"/>
  <c r="T18" i="22"/>
  <c r="AR18" i="22" s="1"/>
  <c r="AS18" i="22" s="1"/>
  <c r="T17" i="22"/>
  <c r="AK17" i="22" s="1"/>
  <c r="T16" i="22"/>
  <c r="AK16" i="22" s="1"/>
  <c r="T15" i="22"/>
  <c r="AK15" i="22" s="1"/>
  <c r="T14" i="22"/>
  <c r="AR14" i="22" s="1"/>
  <c r="AS14" i="22" s="1"/>
  <c r="T13" i="22"/>
  <c r="AK13" i="22" s="1"/>
  <c r="T12" i="22"/>
  <c r="AR12" i="22" s="1"/>
  <c r="AS12" i="22" s="1"/>
  <c r="T11" i="22"/>
  <c r="AK11" i="22" s="1"/>
  <c r="T10" i="22"/>
  <c r="AR10" i="22" s="1"/>
  <c r="AS10" i="22" s="1"/>
  <c r="T9" i="22"/>
  <c r="AK9" i="22" s="1"/>
  <c r="T8" i="22"/>
  <c r="AK8" i="22" s="1"/>
  <c r="T7" i="22"/>
  <c r="AK7" i="22" s="1"/>
  <c r="T6" i="22"/>
  <c r="AK6" i="22" s="1"/>
  <c r="AR6" i="22" l="1"/>
  <c r="AS6" i="22" s="1"/>
  <c r="AR38" i="25"/>
  <c r="AS38" i="25" s="1"/>
  <c r="AR17" i="25"/>
  <c r="AS17" i="25" s="1"/>
  <c r="AR20" i="25"/>
  <c r="AS20" i="25" s="1"/>
  <c r="AR29" i="25"/>
  <c r="AS29" i="25" s="1"/>
  <c r="AR32" i="25"/>
  <c r="AS32" i="25" s="1"/>
  <c r="AR23" i="25"/>
  <c r="AS23" i="25" s="1"/>
  <c r="AR35" i="25"/>
  <c r="AS35" i="25" s="1"/>
  <c r="AR26" i="25"/>
  <c r="AS26" i="25" s="1"/>
  <c r="AR8" i="25"/>
  <c r="AS8" i="25" s="1"/>
  <c r="AR14" i="25"/>
  <c r="AS14" i="25" s="1"/>
  <c r="AR11" i="25"/>
  <c r="AS11" i="25" s="1"/>
  <c r="AK12" i="25"/>
  <c r="AK14" i="25"/>
  <c r="AK24" i="25"/>
  <c r="AK26" i="25"/>
  <c r="AK36" i="25"/>
  <c r="AK38" i="25"/>
  <c r="AR22" i="22"/>
  <c r="AS22" i="22" s="1"/>
  <c r="AR42" i="22"/>
  <c r="AS42" i="22" s="1"/>
  <c r="AR32" i="22"/>
  <c r="AS32" i="22" s="1"/>
  <c r="AR36" i="22"/>
  <c r="AS36" i="22" s="1"/>
  <c r="AR26" i="22"/>
  <c r="AS26" i="22" s="1"/>
  <c r="AR46" i="22"/>
  <c r="AS46" i="22" s="1"/>
  <c r="AK18" i="22"/>
  <c r="AK38" i="22"/>
  <c r="AK54" i="22"/>
  <c r="AK10" i="22"/>
  <c r="AK14" i="22"/>
  <c r="AK30" i="22"/>
  <c r="AK50" i="22"/>
  <c r="AR8" i="22"/>
  <c r="AS8" i="22" s="1"/>
  <c r="AK12" i="22"/>
  <c r="AR16" i="22"/>
  <c r="AS16" i="22" s="1"/>
  <c r="AK20" i="22"/>
  <c r="AR24" i="22"/>
  <c r="AS24" i="22" s="1"/>
  <c r="AK28" i="22"/>
  <c r="AR34" i="22"/>
  <c r="AS34" i="22" s="1"/>
  <c r="AK40" i="22"/>
  <c r="AR44" i="22"/>
  <c r="AS44" i="22" s="1"/>
  <c r="AK48" i="22"/>
  <c r="AR52" i="22"/>
  <c r="AS52" i="22" s="1"/>
  <c r="AK56" i="22"/>
  <c r="T42" i="13"/>
  <c r="T43" i="13"/>
  <c r="AK43" i="13" s="1"/>
  <c r="T29" i="13"/>
  <c r="AK29" i="13" s="1"/>
  <c r="T28" i="13"/>
  <c r="AQ32" i="25" l="1"/>
  <c r="AQ38" i="25"/>
  <c r="AR28" i="13"/>
  <c r="AS28" i="13" s="1"/>
  <c r="AK28" i="13"/>
  <c r="AR42" i="13"/>
  <c r="AS42" i="13" s="1"/>
  <c r="AK42" i="13"/>
  <c r="AQ35" i="25"/>
  <c r="B7" i="20" l="1"/>
  <c r="AR32" i="13" l="1"/>
  <c r="AS32" i="13" s="1"/>
  <c r="T30" i="13"/>
  <c r="AK30" i="13" s="1"/>
  <c r="T31" i="13"/>
  <c r="AK31" i="13" s="1"/>
  <c r="T34" i="13"/>
  <c r="T35" i="13"/>
  <c r="T36" i="13"/>
  <c r="T37" i="13"/>
  <c r="T38" i="13"/>
  <c r="T39" i="13"/>
  <c r="T40" i="13"/>
  <c r="T41" i="13"/>
  <c r="T44" i="13"/>
  <c r="T45" i="13"/>
  <c r="T46" i="13"/>
  <c r="AK46" i="13" s="1"/>
  <c r="T47" i="13"/>
  <c r="AK47" i="13" s="1"/>
  <c r="T6" i="13"/>
  <c r="AK6" i="13" s="1"/>
  <c r="K7" i="20" s="1"/>
  <c r="I7" i="20" s="1"/>
  <c r="T7" i="13"/>
  <c r="AK7" i="13" s="1"/>
  <c r="K8" i="20" s="1"/>
  <c r="I8" i="20" s="1"/>
  <c r="T8" i="13"/>
  <c r="AK8" i="13" s="1"/>
  <c r="T9" i="13"/>
  <c r="AK9" i="13" s="1"/>
  <c r="T10" i="13"/>
  <c r="T11" i="13"/>
  <c r="AK11" i="13" s="1"/>
  <c r="I12" i="20" s="1"/>
  <c r="O12" i="20" s="1"/>
  <c r="P12" i="20" s="1"/>
  <c r="T12" i="13"/>
  <c r="T13" i="13"/>
  <c r="AK13" i="13" s="1"/>
  <c r="I14" i="20" s="1"/>
  <c r="O14" i="20" s="1"/>
  <c r="P14" i="20" s="1"/>
  <c r="T14" i="13"/>
  <c r="T15" i="13"/>
  <c r="AK15" i="13" s="1"/>
  <c r="I16" i="20" s="1"/>
  <c r="O16" i="20" s="1"/>
  <c r="P16" i="20" s="1"/>
  <c r="T16" i="13"/>
  <c r="AK16" i="13" s="1"/>
  <c r="I17" i="20" s="1"/>
  <c r="O17" i="20" s="1"/>
  <c r="T17" i="13"/>
  <c r="AK17" i="13" s="1"/>
  <c r="I18" i="20" s="1"/>
  <c r="O18" i="20" s="1"/>
  <c r="P18" i="20" s="1"/>
  <c r="T18" i="13"/>
  <c r="T19" i="13"/>
  <c r="AK19" i="13" s="1"/>
  <c r="I20" i="20" s="1"/>
  <c r="O20" i="20" s="1"/>
  <c r="P20" i="20" s="1"/>
  <c r="K10" i="20" l="1"/>
  <c r="I10" i="20" s="1"/>
  <c r="O10" i="20" s="1"/>
  <c r="K9" i="20"/>
  <c r="I9" i="20" s="1"/>
  <c r="O9" i="20" s="1"/>
  <c r="AK39" i="13"/>
  <c r="AK41" i="13"/>
  <c r="AK37" i="13"/>
  <c r="AR18" i="13"/>
  <c r="AS18" i="13" s="1"/>
  <c r="AK18" i="13"/>
  <c r="I19" i="20" s="1"/>
  <c r="O19" i="20" s="1"/>
  <c r="AR14" i="13"/>
  <c r="AS14" i="13" s="1"/>
  <c r="AK14" i="13"/>
  <c r="I15" i="20" s="1"/>
  <c r="O15" i="20" s="1"/>
  <c r="AR10" i="13"/>
  <c r="AS10" i="13" s="1"/>
  <c r="AK10" i="13"/>
  <c r="I11" i="20" s="1"/>
  <c r="O11" i="20" s="1"/>
  <c r="AR40" i="13"/>
  <c r="AS40" i="13" s="1"/>
  <c r="AK40" i="13"/>
  <c r="AR36" i="13"/>
  <c r="AS36" i="13" s="1"/>
  <c r="AK36" i="13"/>
  <c r="AK45" i="13"/>
  <c r="AK35" i="13"/>
  <c r="AR12" i="13"/>
  <c r="AS12" i="13" s="1"/>
  <c r="AK12" i="13"/>
  <c r="I13" i="20" s="1"/>
  <c r="O13" i="20" s="1"/>
  <c r="AR44" i="13"/>
  <c r="AS44" i="13" s="1"/>
  <c r="AK44" i="13"/>
  <c r="AK38" i="13"/>
  <c r="AR34" i="13"/>
  <c r="AS34" i="13" s="1"/>
  <c r="AK34" i="13"/>
  <c r="AR46" i="13"/>
  <c r="AR30" i="13"/>
  <c r="AS30" i="13" s="1"/>
  <c r="AR38" i="13"/>
  <c r="AS38" i="13" s="1"/>
  <c r="AR6" i="13"/>
  <c r="AS6" i="13" s="1"/>
  <c r="AR16" i="13"/>
  <c r="AS16" i="13" s="1"/>
  <c r="AR8" i="13"/>
  <c r="AS8" i="13" s="1"/>
  <c r="A55" i="13"/>
  <c r="AS46" i="13" l="1"/>
  <c r="S8" i="20"/>
  <c r="S6" i="20"/>
  <c r="H19" i="20" l="1"/>
  <c r="H13" i="20"/>
  <c r="H15" i="20"/>
  <c r="H11" i="20"/>
  <c r="H9" i="20"/>
  <c r="H10" i="20"/>
  <c r="H17" i="20"/>
  <c r="V8" i="20"/>
  <c r="U8" i="20"/>
  <c r="W8" i="20"/>
  <c r="W6" i="20"/>
  <c r="U6" i="20"/>
  <c r="V6" i="20"/>
  <c r="AV4" i="22"/>
  <c r="D5" i="18"/>
  <c r="AV4" i="25"/>
  <c r="AQ6" i="25" s="1"/>
  <c r="H7" i="18"/>
  <c r="H8" i="18"/>
  <c r="AQ17" i="25" l="1"/>
  <c r="AQ23" i="25"/>
  <c r="AQ29" i="25"/>
  <c r="AQ8" i="25"/>
  <c r="AQ20" i="25"/>
  <c r="AQ14" i="25"/>
  <c r="AQ26" i="25"/>
  <c r="AQ11" i="25"/>
  <c r="AX4" i="22"/>
  <c r="AQ42" i="22"/>
  <c r="AQ46" i="22"/>
  <c r="AQ30" i="22"/>
  <c r="AQ6" i="22"/>
  <c r="BA4" i="22"/>
  <c r="AQ26" i="22"/>
  <c r="AQ50" i="22"/>
  <c r="AQ12" i="22"/>
  <c r="AQ36" i="22"/>
  <c r="AQ48" i="22"/>
  <c r="AQ56" i="22"/>
  <c r="AQ8" i="22"/>
  <c r="AQ24" i="22"/>
  <c r="AQ20" i="22"/>
  <c r="AQ14" i="22"/>
  <c r="AQ28" i="22"/>
  <c r="AQ32" i="22"/>
  <c r="AQ44" i="22"/>
  <c r="AQ54" i="22"/>
  <c r="AQ38" i="22"/>
  <c r="AQ10" i="22"/>
  <c r="AQ22" i="22"/>
  <c r="AQ40" i="22"/>
  <c r="AQ18" i="22"/>
  <c r="AQ16" i="22"/>
  <c r="AQ34" i="22"/>
  <c r="AQ52" i="22"/>
  <c r="E22" i="20"/>
  <c r="E21" i="20"/>
  <c r="E8" i="20"/>
  <c r="E7" i="20"/>
  <c r="H22" i="20" l="1"/>
  <c r="H8" i="20"/>
  <c r="E11" i="18"/>
  <c r="A11" i="18"/>
  <c r="D9" i="18" l="1"/>
  <c r="T27" i="13" l="1"/>
  <c r="AK27" i="13" s="1"/>
  <c r="T26" i="13"/>
  <c r="AK26" i="13" s="1"/>
  <c r="T25" i="13"/>
  <c r="AK25" i="13" s="1"/>
  <c r="T24" i="13"/>
  <c r="AK24" i="13" s="1"/>
  <c r="T23" i="13"/>
  <c r="AK23" i="13" s="1"/>
  <c r="T22" i="13"/>
  <c r="AK22" i="13" s="1"/>
  <c r="T21" i="13"/>
  <c r="AK21" i="13" s="1"/>
  <c r="T20" i="13"/>
  <c r="AK20" i="13" s="1"/>
  <c r="L21" i="15"/>
  <c r="AR24" i="13" l="1"/>
  <c r="AS24" i="13" s="1"/>
  <c r="AR20" i="13"/>
  <c r="AS20" i="13" s="1"/>
  <c r="AR26" i="13"/>
  <c r="AS26" i="13" s="1"/>
  <c r="AR22" i="13"/>
  <c r="O8" i="20" l="1"/>
  <c r="O22" i="20"/>
  <c r="AS22" i="13"/>
  <c r="O21" i="20" l="1"/>
  <c r="V1" i="20"/>
  <c r="B2" i="13" s="1"/>
  <c r="B2" i="25" l="1"/>
  <c r="E4" i="25" s="1"/>
  <c r="F4" i="25" s="1"/>
  <c r="G4" i="25" s="1"/>
  <c r="H4" i="25" s="1"/>
  <c r="I4" i="25" s="1"/>
  <c r="J4" i="25" s="1"/>
  <c r="K4" i="25" s="1"/>
  <c r="L4" i="25" s="1"/>
  <c r="M4" i="25" s="1"/>
  <c r="N4" i="25" s="1"/>
  <c r="O4" i="25" s="1"/>
  <c r="P4" i="25" s="1"/>
  <c r="Q4" i="25" s="1"/>
  <c r="R4" i="25" s="1"/>
  <c r="S4" i="25" s="1"/>
  <c r="U4" i="25" s="1"/>
  <c r="V4" i="25" s="1"/>
  <c r="W4" i="25" s="1"/>
  <c r="X4" i="25" s="1"/>
  <c r="Y4" i="25" s="1"/>
  <c r="Z4" i="25" s="1"/>
  <c r="AA4" i="25" s="1"/>
  <c r="AB4" i="25" s="1"/>
  <c r="AC4" i="25" s="1"/>
  <c r="AD4" i="25" s="1"/>
  <c r="AE4" i="25" s="1"/>
  <c r="AF4" i="25" s="1"/>
  <c r="AG4" i="25" s="1"/>
  <c r="B2" i="22"/>
  <c r="E4" i="22" s="1"/>
  <c r="F4" i="22" s="1"/>
  <c r="G4" i="22" s="1"/>
  <c r="H4" i="22" s="1"/>
  <c r="I4" i="22" s="1"/>
  <c r="J4" i="22" s="1"/>
  <c r="K4" i="22" s="1"/>
  <c r="L4" i="22" s="1"/>
  <c r="M4" i="22" s="1"/>
  <c r="N4" i="22" s="1"/>
  <c r="O4" i="22" s="1"/>
  <c r="P4" i="22" s="1"/>
  <c r="Q4" i="22" s="1"/>
  <c r="R4" i="22" s="1"/>
  <c r="S4" i="22" s="1"/>
  <c r="U4" i="22" s="1"/>
  <c r="V4" i="22" s="1"/>
  <c r="W4" i="22" s="1"/>
  <c r="X4" i="22" s="1"/>
  <c r="Y4" i="22" s="1"/>
  <c r="Z4" i="22" s="1"/>
  <c r="AA4" i="22" s="1"/>
  <c r="AB4" i="22" s="1"/>
  <c r="AC4" i="22" s="1"/>
  <c r="AD4" i="22" s="1"/>
  <c r="AE4" i="22" s="1"/>
  <c r="AF4" i="22" s="1"/>
  <c r="AG4" i="22" s="1"/>
  <c r="E4" i="13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U4" i="13" s="1"/>
  <c r="V4" i="13" s="1"/>
  <c r="W4" i="13" s="1"/>
  <c r="X4" i="13" s="1"/>
  <c r="Y4" i="13" s="1"/>
  <c r="Z4" i="13" s="1"/>
  <c r="AA4" i="13" s="1"/>
  <c r="AB4" i="13" s="1"/>
  <c r="AC4" i="13" s="1"/>
  <c r="AD4" i="13" s="1"/>
  <c r="AE4" i="13" s="1"/>
  <c r="AF4" i="13" s="1"/>
  <c r="AG4" i="13" s="1"/>
  <c r="V2" i="20"/>
  <c r="D2" i="13" s="1"/>
  <c r="AV4" i="13"/>
  <c r="E16" i="21"/>
  <c r="M16" i="21" s="1"/>
  <c r="D14" i="21"/>
  <c r="AQ42" i="13" l="1"/>
  <c r="AQ46" i="13"/>
  <c r="D2" i="22"/>
  <c r="AH4" i="22" s="1"/>
  <c r="AI4" i="22" s="1"/>
  <c r="AJ4" i="22" s="1"/>
  <c r="D2" i="25"/>
  <c r="AH4" i="25" s="1"/>
  <c r="AI4" i="25" s="1"/>
  <c r="AJ4" i="25" s="1"/>
  <c r="AQ28" i="13"/>
  <c r="AQ40" i="13"/>
  <c r="AQ38" i="13"/>
  <c r="AQ34" i="13"/>
  <c r="AQ30" i="13"/>
  <c r="AQ12" i="13"/>
  <c r="AQ14" i="13"/>
  <c r="AQ44" i="13"/>
  <c r="AQ36" i="13"/>
  <c r="AQ18" i="13"/>
  <c r="AQ32" i="13"/>
  <c r="AQ6" i="13"/>
  <c r="AQ10" i="13"/>
  <c r="AQ16" i="13"/>
  <c r="AQ8" i="13"/>
  <c r="S2" i="20"/>
  <c r="H7" i="20"/>
  <c r="P7" i="20" s="1"/>
  <c r="D2" i="21"/>
  <c r="B2" i="21"/>
  <c r="E4" i="21" s="1"/>
  <c r="E18" i="21" a="1"/>
  <c r="H23" i="21" s="1"/>
  <c r="M18" i="21" a="1"/>
  <c r="U16" i="21"/>
  <c r="AY4" i="22" l="1"/>
  <c r="AZ4" i="22"/>
  <c r="AH4" i="13"/>
  <c r="AI4" i="13" s="1"/>
  <c r="AJ4" i="13" s="1"/>
  <c r="H21" i="20"/>
  <c r="E5" i="21"/>
  <c r="E6" i="21" s="1"/>
  <c r="F4" i="21"/>
  <c r="I18" i="21"/>
  <c r="J22" i="21"/>
  <c r="F18" i="21"/>
  <c r="E20" i="21"/>
  <c r="K21" i="21"/>
  <c r="H19" i="21"/>
  <c r="I23" i="21"/>
  <c r="F22" i="21"/>
  <c r="J23" i="21"/>
  <c r="J20" i="21"/>
  <c r="G22" i="21"/>
  <c r="F23" i="21"/>
  <c r="F20" i="21"/>
  <c r="H20" i="21"/>
  <c r="G20" i="21"/>
  <c r="J21" i="21"/>
  <c r="E22" i="21"/>
  <c r="E19" i="21"/>
  <c r="K19" i="21"/>
  <c r="F19" i="21"/>
  <c r="F21" i="21"/>
  <c r="K18" i="21"/>
  <c r="K20" i="21"/>
  <c r="H22" i="21"/>
  <c r="K23" i="21"/>
  <c r="I21" i="21"/>
  <c r="G19" i="21"/>
  <c r="I22" i="21"/>
  <c r="E18" i="21"/>
  <c r="A30" i="21" s="1"/>
  <c r="I19" i="21"/>
  <c r="K22" i="21"/>
  <c r="I20" i="21"/>
  <c r="G18" i="21"/>
  <c r="J19" i="21"/>
  <c r="G21" i="21"/>
  <c r="G23" i="21"/>
  <c r="E21" i="21"/>
  <c r="J18" i="21"/>
  <c r="H21" i="21"/>
  <c r="E23" i="21"/>
  <c r="H18" i="21"/>
  <c r="U18" i="21" a="1"/>
  <c r="E24" i="21"/>
  <c r="P23" i="21"/>
  <c r="S22" i="21"/>
  <c r="O22" i="21"/>
  <c r="R21" i="21"/>
  <c r="N21" i="21"/>
  <c r="Q20" i="21"/>
  <c r="M20" i="21"/>
  <c r="P19" i="21"/>
  <c r="S18" i="21"/>
  <c r="O18" i="21"/>
  <c r="S23" i="21"/>
  <c r="O23" i="21"/>
  <c r="R22" i="21"/>
  <c r="N22" i="21"/>
  <c r="Q21" i="21"/>
  <c r="M21" i="21"/>
  <c r="P20" i="21"/>
  <c r="S19" i="21"/>
  <c r="O19" i="21"/>
  <c r="R18" i="21"/>
  <c r="N23" i="21"/>
  <c r="M22" i="21"/>
  <c r="S20" i="21"/>
  <c r="R19" i="21"/>
  <c r="Q18" i="21"/>
  <c r="Q22" i="21"/>
  <c r="O20" i="21"/>
  <c r="N18" i="21"/>
  <c r="Q23" i="21"/>
  <c r="O21" i="21"/>
  <c r="N20" i="21"/>
  <c r="M18" i="21"/>
  <c r="A29" i="21" s="1"/>
  <c r="M23" i="21"/>
  <c r="S21" i="21"/>
  <c r="R20" i="21"/>
  <c r="Q19" i="21"/>
  <c r="P18" i="21"/>
  <c r="R23" i="21"/>
  <c r="P21" i="21"/>
  <c r="N19" i="21"/>
  <c r="P22" i="21"/>
  <c r="M19" i="21"/>
  <c r="G4" i="21" l="1"/>
  <c r="F5" i="21"/>
  <c r="F6" i="21" s="1"/>
  <c r="M24" i="21"/>
  <c r="E26" i="21" a="1"/>
  <c r="Y23" i="21"/>
  <c r="U23" i="21"/>
  <c r="X22" i="21"/>
  <c r="AA21" i="21"/>
  <c r="W21" i="21"/>
  <c r="Z20" i="21"/>
  <c r="V20" i="21"/>
  <c r="Y19" i="21"/>
  <c r="U19" i="21"/>
  <c r="X18" i="21"/>
  <c r="X23" i="21"/>
  <c r="AA22" i="21"/>
  <c r="W22" i="21"/>
  <c r="Z21" i="21"/>
  <c r="V21" i="21"/>
  <c r="Y20" i="21"/>
  <c r="U20" i="21"/>
  <c r="X19" i="21"/>
  <c r="AA18" i="21"/>
  <c r="W18" i="21"/>
  <c r="AA23" i="21"/>
  <c r="Z22" i="21"/>
  <c r="Y21" i="21"/>
  <c r="X20" i="21"/>
  <c r="W19" i="21"/>
  <c r="V18" i="21"/>
  <c r="AA19" i="21"/>
  <c r="V23" i="21"/>
  <c r="U22" i="21"/>
  <c r="AA20" i="21"/>
  <c r="Z19" i="21"/>
  <c r="Y18" i="21"/>
  <c r="Z23" i="21"/>
  <c r="Y22" i="21"/>
  <c r="X21" i="21"/>
  <c r="W20" i="21"/>
  <c r="V19" i="21"/>
  <c r="U18" i="21"/>
  <c r="W23" i="21"/>
  <c r="V22" i="21"/>
  <c r="U21" i="21"/>
  <c r="Z18" i="21"/>
  <c r="H4" i="21" l="1"/>
  <c r="G5" i="21"/>
  <c r="G6" i="21" s="1"/>
  <c r="K31" i="21"/>
  <c r="G31" i="21"/>
  <c r="J30" i="21"/>
  <c r="F30" i="21"/>
  <c r="I29" i="21"/>
  <c r="E29" i="21"/>
  <c r="H28" i="21"/>
  <c r="K27" i="21"/>
  <c r="G27" i="21"/>
  <c r="J26" i="21"/>
  <c r="F26" i="21"/>
  <c r="J31" i="21"/>
  <c r="F31" i="21"/>
  <c r="I30" i="21"/>
  <c r="E30" i="21"/>
  <c r="H29" i="21"/>
  <c r="K28" i="21"/>
  <c r="G28" i="21"/>
  <c r="J27" i="21"/>
  <c r="F27" i="21"/>
  <c r="I26" i="21"/>
  <c r="E26" i="21"/>
  <c r="E31" i="21"/>
  <c r="K29" i="21"/>
  <c r="J28" i="21"/>
  <c r="I27" i="21"/>
  <c r="H26" i="21"/>
  <c r="I31" i="21"/>
  <c r="G29" i="21"/>
  <c r="F28" i="21"/>
  <c r="E28" i="21"/>
  <c r="K30" i="21"/>
  <c r="J29" i="21"/>
  <c r="I28" i="21"/>
  <c r="H27" i="21"/>
  <c r="G26" i="21"/>
  <c r="H30" i="21"/>
  <c r="E27" i="21"/>
  <c r="H31" i="21"/>
  <c r="G30" i="21"/>
  <c r="F29" i="21"/>
  <c r="K26" i="21"/>
  <c r="M26" i="21" a="1"/>
  <c r="U24" i="21"/>
  <c r="I4" i="21" l="1"/>
  <c r="H5" i="21"/>
  <c r="H6" i="21" s="1"/>
  <c r="P31" i="21"/>
  <c r="S30" i="21"/>
  <c r="O30" i="21"/>
  <c r="R29" i="21"/>
  <c r="N29" i="21"/>
  <c r="Q28" i="21"/>
  <c r="M28" i="21"/>
  <c r="S31" i="21"/>
  <c r="N31" i="21"/>
  <c r="P30" i="21"/>
  <c r="Q29" i="21"/>
  <c r="S28" i="21"/>
  <c r="N28" i="21"/>
  <c r="P27" i="21"/>
  <c r="S26" i="21"/>
  <c r="O26" i="21"/>
  <c r="R31" i="21"/>
  <c r="M31" i="21"/>
  <c r="N30" i="21"/>
  <c r="P29" i="21"/>
  <c r="R28" i="21"/>
  <c r="S27" i="21"/>
  <c r="O27" i="21"/>
  <c r="R26" i="21"/>
  <c r="N26" i="21"/>
  <c r="Q31" i="21"/>
  <c r="M30" i="21"/>
  <c r="P28" i="21"/>
  <c r="N27" i="21"/>
  <c r="M26" i="21"/>
  <c r="R30" i="21"/>
  <c r="O29" i="21"/>
  <c r="R27" i="21"/>
  <c r="Q26" i="21"/>
  <c r="O31" i="21"/>
  <c r="S29" i="21"/>
  <c r="O28" i="21"/>
  <c r="M27" i="21"/>
  <c r="Q30" i="21"/>
  <c r="M29" i="21"/>
  <c r="Q27" i="21"/>
  <c r="P26" i="21"/>
  <c r="U26" i="21" a="1"/>
  <c r="E32" i="21"/>
  <c r="J4" i="21" l="1"/>
  <c r="I5" i="21"/>
  <c r="I6" i="21" s="1"/>
  <c r="E34" i="21" a="1"/>
  <c r="M32" i="21"/>
  <c r="Y31" i="21"/>
  <c r="U31" i="21"/>
  <c r="X30" i="21"/>
  <c r="AA29" i="21"/>
  <c r="W29" i="21"/>
  <c r="Z28" i="21"/>
  <c r="V28" i="21"/>
  <c r="Y27" i="21"/>
  <c r="U27" i="21"/>
  <c r="X26" i="21"/>
  <c r="AA31" i="21"/>
  <c r="V31" i="21"/>
  <c r="W30" i="21"/>
  <c r="Y29" i="21"/>
  <c r="AA28" i="21"/>
  <c r="U28" i="21"/>
  <c r="W27" i="21"/>
  <c r="Y26" i="21"/>
  <c r="Z31" i="21"/>
  <c r="AA30" i="21"/>
  <c r="V30" i="21"/>
  <c r="X29" i="21"/>
  <c r="Y28" i="21"/>
  <c r="AA27" i="21"/>
  <c r="V27" i="21"/>
  <c r="W26" i="21"/>
  <c r="X31" i="21"/>
  <c r="U30" i="21"/>
  <c r="X28" i="21"/>
  <c r="AA26" i="21"/>
  <c r="Z30" i="21"/>
  <c r="V29" i="21"/>
  <c r="Z27" i="21"/>
  <c r="V26" i="21"/>
  <c r="W31" i="21"/>
  <c r="Z29" i="21"/>
  <c r="W28" i="21"/>
  <c r="Z26" i="21"/>
  <c r="Y30" i="21"/>
  <c r="U29" i="21"/>
  <c r="X27" i="21"/>
  <c r="U26" i="21"/>
  <c r="K4" i="21" l="1"/>
  <c r="J5" i="21"/>
  <c r="J6" i="21" s="1"/>
  <c r="M34" i="21" a="1"/>
  <c r="U32" i="21"/>
  <c r="I39" i="21"/>
  <c r="E39" i="21"/>
  <c r="H38" i="21"/>
  <c r="K37" i="21"/>
  <c r="G37" i="21"/>
  <c r="J36" i="21"/>
  <c r="F36" i="21"/>
  <c r="I35" i="21"/>
  <c r="E35" i="21"/>
  <c r="H34" i="21"/>
  <c r="K39" i="21"/>
  <c r="F39" i="21"/>
  <c r="G38" i="21"/>
  <c r="I37" i="21"/>
  <c r="K36" i="21"/>
  <c r="E36" i="21"/>
  <c r="G35" i="21"/>
  <c r="I34" i="21"/>
  <c r="J39" i="21"/>
  <c r="K38" i="21"/>
  <c r="F38" i="21"/>
  <c r="H37" i="21"/>
  <c r="I36" i="21"/>
  <c r="K35" i="21"/>
  <c r="F35" i="21"/>
  <c r="G34" i="21"/>
  <c r="J38" i="21"/>
  <c r="F37" i="21"/>
  <c r="J35" i="21"/>
  <c r="F34" i="21"/>
  <c r="H36" i="21"/>
  <c r="G39" i="21"/>
  <c r="G36" i="21"/>
  <c r="I38" i="21"/>
  <c r="E37" i="21"/>
  <c r="H35" i="21"/>
  <c r="E34" i="21"/>
  <c r="H39" i="21"/>
  <c r="E38" i="21"/>
  <c r="K34" i="21"/>
  <c r="J37" i="21"/>
  <c r="J34" i="21"/>
  <c r="L4" i="21" l="1"/>
  <c r="K5" i="21"/>
  <c r="K6" i="21" s="1"/>
  <c r="E40" i="21"/>
  <c r="U34" i="21" a="1"/>
  <c r="R39" i="21"/>
  <c r="N39" i="21"/>
  <c r="Q38" i="21"/>
  <c r="M38" i="21"/>
  <c r="P37" i="21"/>
  <c r="S36" i="21"/>
  <c r="O36" i="21"/>
  <c r="R35" i="21"/>
  <c r="N35" i="21"/>
  <c r="Q34" i="21"/>
  <c r="M34" i="21"/>
  <c r="Q39" i="21"/>
  <c r="M39" i="21"/>
  <c r="P38" i="21"/>
  <c r="S37" i="21"/>
  <c r="O37" i="21"/>
  <c r="R36" i="21"/>
  <c r="N36" i="21"/>
  <c r="Q35" i="21"/>
  <c r="M35" i="21"/>
  <c r="P34" i="21"/>
  <c r="P39" i="21"/>
  <c r="O38" i="21"/>
  <c r="N37" i="21"/>
  <c r="M36" i="21"/>
  <c r="S34" i="21"/>
  <c r="O39" i="21"/>
  <c r="N38" i="21"/>
  <c r="M37" i="21"/>
  <c r="S35" i="21"/>
  <c r="R34" i="21"/>
  <c r="S38" i="21"/>
  <c r="Q36" i="21"/>
  <c r="O34" i="21"/>
  <c r="Q37" i="21"/>
  <c r="R38" i="21"/>
  <c r="P36" i="21"/>
  <c r="N34" i="21"/>
  <c r="R37" i="21"/>
  <c r="P35" i="21"/>
  <c r="S39" i="21"/>
  <c r="O35" i="21"/>
  <c r="M4" i="21" l="1"/>
  <c r="L5" i="21"/>
  <c r="L6" i="21" s="1"/>
  <c r="AA39" i="21"/>
  <c r="W39" i="21"/>
  <c r="Z38" i="21"/>
  <c r="V38" i="21"/>
  <c r="Y37" i="21"/>
  <c r="U37" i="21"/>
  <c r="X36" i="21"/>
  <c r="AA35" i="21"/>
  <c r="W35" i="21"/>
  <c r="Z34" i="21"/>
  <c r="V34" i="21"/>
  <c r="Z39" i="21"/>
  <c r="V39" i="21"/>
  <c r="Y38" i="21"/>
  <c r="U38" i="21"/>
  <c r="X37" i="21"/>
  <c r="AA36" i="21"/>
  <c r="W36" i="21"/>
  <c r="Z35" i="21"/>
  <c r="V35" i="21"/>
  <c r="Y34" i="21"/>
  <c r="U34" i="21"/>
  <c r="U39" i="21"/>
  <c r="AA37" i="21"/>
  <c r="Z36" i="21"/>
  <c r="Y35" i="21"/>
  <c r="X34" i="21"/>
  <c r="AA38" i="21"/>
  <c r="Z37" i="21"/>
  <c r="Y36" i="21"/>
  <c r="X35" i="21"/>
  <c r="W34" i="21"/>
  <c r="Y39" i="21"/>
  <c r="W37" i="21"/>
  <c r="U35" i="21"/>
  <c r="X38" i="21"/>
  <c r="U36" i="21"/>
  <c r="X39" i="21"/>
  <c r="V37" i="21"/>
  <c r="AA34" i="21"/>
  <c r="V36" i="21"/>
  <c r="W38" i="21"/>
  <c r="E42" i="21" a="1"/>
  <c r="M40" i="21"/>
  <c r="N4" i="21" l="1"/>
  <c r="M5" i="21"/>
  <c r="M6" i="21" s="1"/>
  <c r="I47" i="21"/>
  <c r="E47" i="21"/>
  <c r="H46" i="21"/>
  <c r="K45" i="21"/>
  <c r="G45" i="21"/>
  <c r="J44" i="21"/>
  <c r="F44" i="21"/>
  <c r="I43" i="21"/>
  <c r="E43" i="21"/>
  <c r="H42" i="21"/>
  <c r="H47" i="21"/>
  <c r="K46" i="21"/>
  <c r="G46" i="21"/>
  <c r="J45" i="21"/>
  <c r="F45" i="21"/>
  <c r="I44" i="21"/>
  <c r="E44" i="21"/>
  <c r="H43" i="21"/>
  <c r="K42" i="21"/>
  <c r="G42" i="21"/>
  <c r="G47" i="21"/>
  <c r="F46" i="21"/>
  <c r="E45" i="21"/>
  <c r="K43" i="21"/>
  <c r="J42" i="21"/>
  <c r="F47" i="21"/>
  <c r="E46" i="21"/>
  <c r="K44" i="21"/>
  <c r="J43" i="21"/>
  <c r="I42" i="21"/>
  <c r="K47" i="21"/>
  <c r="I45" i="21"/>
  <c r="G43" i="21"/>
  <c r="H44" i="21"/>
  <c r="I46" i="21"/>
  <c r="E42" i="21"/>
  <c r="J47" i="21"/>
  <c r="H45" i="21"/>
  <c r="F43" i="21"/>
  <c r="J46" i="21"/>
  <c r="F42" i="21"/>
  <c r="G44" i="21"/>
  <c r="M42" i="21" a="1"/>
  <c r="U40" i="21"/>
  <c r="U42" i="21" s="1" a="1"/>
  <c r="O4" i="21" l="1"/>
  <c r="N5" i="21"/>
  <c r="N6" i="21" s="1"/>
  <c r="AA47" i="21"/>
  <c r="W47" i="21"/>
  <c r="Z46" i="21"/>
  <c r="V46" i="21"/>
  <c r="Y45" i="21"/>
  <c r="U45" i="21"/>
  <c r="X44" i="21"/>
  <c r="AA43" i="21"/>
  <c r="W43" i="21"/>
  <c r="Z42" i="21"/>
  <c r="V42" i="21"/>
  <c r="Z47" i="21"/>
  <c r="V47" i="21"/>
  <c r="Y46" i="21"/>
  <c r="U46" i="21"/>
  <c r="X45" i="21"/>
  <c r="AA44" i="21"/>
  <c r="W44" i="21"/>
  <c r="Z43" i="21"/>
  <c r="V43" i="21"/>
  <c r="Y42" i="21"/>
  <c r="U42" i="21"/>
  <c r="Y47" i="21"/>
  <c r="X46" i="21"/>
  <c r="W45" i="21"/>
  <c r="V44" i="21"/>
  <c r="U43" i="21"/>
  <c r="X47" i="21"/>
  <c r="W46" i="21"/>
  <c r="V45" i="21"/>
  <c r="U44" i="21"/>
  <c r="AA42" i="21"/>
  <c r="U47" i="21"/>
  <c r="Z44" i="21"/>
  <c r="X42" i="21"/>
  <c r="AA45" i="21"/>
  <c r="Z45" i="21"/>
  <c r="AA46" i="21"/>
  <c r="Y44" i="21"/>
  <c r="W42" i="21"/>
  <c r="Y43" i="21"/>
  <c r="X43" i="21"/>
  <c r="R47" i="21"/>
  <c r="N47" i="21"/>
  <c r="Q46" i="21"/>
  <c r="M46" i="21"/>
  <c r="P45" i="21"/>
  <c r="S44" i="21"/>
  <c r="O44" i="21"/>
  <c r="R43" i="21"/>
  <c r="N43" i="21"/>
  <c r="Q42" i="21"/>
  <c r="M42" i="21"/>
  <c r="Q47" i="21"/>
  <c r="M47" i="21"/>
  <c r="P46" i="21"/>
  <c r="S45" i="21"/>
  <c r="O45" i="21"/>
  <c r="R44" i="21"/>
  <c r="N44" i="21"/>
  <c r="Q43" i="21"/>
  <c r="M43" i="21"/>
  <c r="P42" i="21"/>
  <c r="S46" i="21"/>
  <c r="R45" i="21"/>
  <c r="Q44" i="21"/>
  <c r="P43" i="21"/>
  <c r="O42" i="21"/>
  <c r="S47" i="21"/>
  <c r="R46" i="21"/>
  <c r="Q45" i="21"/>
  <c r="P44" i="21"/>
  <c r="O43" i="21"/>
  <c r="N42" i="21"/>
  <c r="O46" i="21"/>
  <c r="M44" i="21"/>
  <c r="S42" i="21"/>
  <c r="O47" i="21"/>
  <c r="M45" i="21"/>
  <c r="N46" i="21"/>
  <c r="S43" i="21"/>
  <c r="P47" i="21"/>
  <c r="N45" i="21"/>
  <c r="R42" i="21"/>
  <c r="P4" i="21" l="1"/>
  <c r="O5" i="21"/>
  <c r="O6" i="21" s="1"/>
  <c r="Q4" i="21" l="1"/>
  <c r="P5" i="21"/>
  <c r="P6" i="21" s="1"/>
  <c r="R4" i="21" l="1"/>
  <c r="Q5" i="21"/>
  <c r="Q6" i="21" s="1"/>
  <c r="S4" i="21" l="1"/>
  <c r="R5" i="21"/>
  <c r="R6" i="21" s="1"/>
  <c r="U4" i="21" l="1"/>
  <c r="S5" i="21"/>
  <c r="S6" i="21" s="1"/>
  <c r="V4" i="21" l="1"/>
  <c r="U5" i="21"/>
  <c r="U6" i="21" s="1"/>
  <c r="W4" i="21" l="1"/>
  <c r="V5" i="21"/>
  <c r="V6" i="21" s="1"/>
  <c r="C3" i="18"/>
  <c r="X4" i="21" l="1"/>
  <c r="W5" i="21"/>
  <c r="W6" i="21" s="1"/>
  <c r="S3" i="20" l="1"/>
  <c r="Y4" i="21"/>
  <c r="X5" i="21"/>
  <c r="X6" i="21" s="1"/>
  <c r="J4" i="20"/>
  <c r="J3" i="20"/>
  <c r="J9" i="20" l="1"/>
  <c r="P9" i="20" s="1"/>
  <c r="J12" i="20"/>
  <c r="J13" i="20"/>
  <c r="P13" i="20" s="1"/>
  <c r="J16" i="20"/>
  <c r="J17" i="20"/>
  <c r="P17" i="20" s="1"/>
  <c r="J20" i="20"/>
  <c r="J10" i="20"/>
  <c r="P10" i="20" s="1"/>
  <c r="J11" i="20"/>
  <c r="P11" i="20" s="1"/>
  <c r="J14" i="20"/>
  <c r="J15" i="20"/>
  <c r="P15" i="20" s="1"/>
  <c r="J18" i="20"/>
  <c r="J19" i="20"/>
  <c r="P19" i="20" s="1"/>
  <c r="AX4" i="25"/>
  <c r="AZ4" i="25"/>
  <c r="AY4" i="25"/>
  <c r="J22" i="20"/>
  <c r="P22" i="20" s="1"/>
  <c r="J21" i="20"/>
  <c r="P21" i="20" s="1"/>
  <c r="J8" i="20"/>
  <c r="P8" i="20" s="1"/>
  <c r="Z4" i="21"/>
  <c r="Y5" i="21"/>
  <c r="Y6" i="21" s="1"/>
  <c r="AQ26" i="13" l="1"/>
  <c r="AQ24" i="13"/>
  <c r="AQ20" i="13"/>
  <c r="AQ22" i="13"/>
  <c r="AA4" i="21"/>
  <c r="Z5" i="21"/>
  <c r="Z6" i="21" s="1"/>
  <c r="AY4" i="13"/>
  <c r="AZ4" i="13"/>
  <c r="AX4" i="13"/>
  <c r="AB4" i="21" l="1"/>
  <c r="AA5" i="21"/>
  <c r="AA6" i="21" s="1"/>
  <c r="AC4" i="21" l="1"/>
  <c r="AB5" i="21"/>
  <c r="AB6" i="21" s="1"/>
  <c r="AD4" i="21" l="1"/>
  <c r="AC5" i="21"/>
  <c r="AC6" i="21" s="1"/>
  <c r="AE4" i="21" l="1"/>
  <c r="AD5" i="21"/>
  <c r="AD6" i="21" s="1"/>
  <c r="AF4" i="21" l="1"/>
  <c r="AE5" i="21"/>
  <c r="AE6" i="21" s="1"/>
  <c r="AG4" i="21" l="1"/>
  <c r="AF5" i="21"/>
  <c r="AF6" i="21" s="1"/>
  <c r="AH4" i="21" l="1"/>
  <c r="AG5" i="21"/>
  <c r="AG6" i="21" s="1"/>
  <c r="AI4" i="21" l="1"/>
  <c r="AH5" i="21"/>
  <c r="AH6" i="21" s="1"/>
  <c r="AJ4" i="21" l="1"/>
  <c r="AJ5" i="21" s="1"/>
  <c r="AJ6" i="21" s="1"/>
  <c r="AI5" i="21"/>
  <c r="AI6" i="21" s="1"/>
  <c r="BA4" i="13" l="1"/>
</calcChain>
</file>

<file path=xl/sharedStrings.xml><?xml version="1.0" encoding="utf-8"?>
<sst xmlns="http://schemas.openxmlformats.org/spreadsheetml/2006/main" count="550" uniqueCount="245">
  <si>
    <t>учета использования рабочего времени</t>
  </si>
  <si>
    <t>КОДЫ</t>
  </si>
  <si>
    <t xml:space="preserve">по ОКУД </t>
  </si>
  <si>
    <t>Дата</t>
  </si>
  <si>
    <t>по ОКПО</t>
  </si>
  <si>
    <t>за</t>
  </si>
  <si>
    <t>Учреждение</t>
  </si>
  <si>
    <t xml:space="preserve">Структурное подразделение </t>
  </si>
  <si>
    <t xml:space="preserve">Условные обозначения: </t>
  </si>
  <si>
    <t>Наименование показателя</t>
  </si>
  <si>
    <t>Код</t>
  </si>
  <si>
    <t>Выходные и праздничные дни</t>
  </si>
  <si>
    <t>В</t>
  </si>
  <si>
    <t xml:space="preserve">Работа в ночное время </t>
  </si>
  <si>
    <t>Н</t>
  </si>
  <si>
    <t>Выполнение гособязанностей</t>
  </si>
  <si>
    <t>Г</t>
  </si>
  <si>
    <t>Очередные и дополнительные отпуска</t>
  </si>
  <si>
    <t>О</t>
  </si>
  <si>
    <t>Нетрудоспособность</t>
  </si>
  <si>
    <t>Б</t>
  </si>
  <si>
    <t>Часы сверхурочной работы</t>
  </si>
  <si>
    <t>С</t>
  </si>
  <si>
    <t>Прогулы</t>
  </si>
  <si>
    <t>П</t>
  </si>
  <si>
    <t>Командировки</t>
  </si>
  <si>
    <t>К</t>
  </si>
  <si>
    <t>Неявки с разрешения администрации</t>
  </si>
  <si>
    <t>А</t>
  </si>
  <si>
    <t>Выходные по учебе</t>
  </si>
  <si>
    <t>ВУ</t>
  </si>
  <si>
    <t>Отпуск по учебе</t>
  </si>
  <si>
    <t>ОУ</t>
  </si>
  <si>
    <t>Замещение в 1-3 классах</t>
  </si>
  <si>
    <t>ЗН</t>
  </si>
  <si>
    <t>Замещение в группах продленного дня</t>
  </si>
  <si>
    <t>Замещение в 4-11 классах</t>
  </si>
  <si>
    <t>ЗП</t>
  </si>
  <si>
    <t>ЗС</t>
  </si>
  <si>
    <t>Работа в праздничные дни</t>
  </si>
  <si>
    <t>РП</t>
  </si>
  <si>
    <t>Фактически отработанные часы</t>
  </si>
  <si>
    <t>Ф</t>
  </si>
  <si>
    <t>Фамилия, имя, отчество</t>
  </si>
  <si>
    <t>Числа месяца</t>
  </si>
  <si>
    <t>Табельный номер</t>
  </si>
  <si>
    <t>как печатать</t>
  </si>
  <si>
    <t>сначала печатается лист 1</t>
  </si>
  <si>
    <t>потом бумага именно в таком положении, как вылезла перекладывается в лоток и печатается лист 2</t>
  </si>
  <si>
    <t>ТАБЕЛЬ</t>
  </si>
  <si>
    <t>Номер корректировки</t>
  </si>
  <si>
    <t xml:space="preserve">Вид табеля                                                                            </t>
  </si>
  <si>
    <t xml:space="preserve">         Дата формирования документа</t>
  </si>
  <si>
    <t>(первичный-0; корректирующий-1,2)</t>
  </si>
  <si>
    <t>Отпуск по уходу за ребенком</t>
  </si>
  <si>
    <t>ОР</t>
  </si>
  <si>
    <t>Неявки по невыясненным причинам</t>
  </si>
  <si>
    <t>НН</t>
  </si>
  <si>
    <t>Учетный номер</t>
  </si>
  <si>
    <t>Отметка бухгалтерии о принятии настоящего табеля</t>
  </si>
  <si>
    <t>Исполнитель   ________________     _______________    _________________________</t>
  </si>
  <si>
    <t xml:space="preserve">                        (должность)                  (подпись)                (расшифровка подписи)</t>
  </si>
  <si>
    <t>"   ________"     ______________________  20  ____   г.</t>
  </si>
  <si>
    <t>СНИЛС</t>
  </si>
  <si>
    <t>ночные</t>
  </si>
  <si>
    <t>Итого дней (часов) явок (неявок) с 1 по 15</t>
  </si>
  <si>
    <t>Всего дней (часов) явок (неявок) за месяц</t>
  </si>
  <si>
    <t>Должность (профессия)</t>
  </si>
  <si>
    <t>индивидуальная надбавка</t>
  </si>
  <si>
    <t>увеличение/совмещение</t>
  </si>
  <si>
    <t>выходные/ праздничные</t>
  </si>
  <si>
    <t>Виды оплаты</t>
  </si>
  <si>
    <t>норма</t>
  </si>
  <si>
    <t>переработка</t>
  </si>
  <si>
    <t>раздача</t>
  </si>
  <si>
    <t>заместительство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</si>
  <si>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</si>
  <si>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</si>
  <si>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</si>
  <si>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</si>
  <si>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</si>
  <si>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</si>
  <si>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</si>
  <si>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</si>
  <si>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</si>
  <si>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</si>
  <si>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</si>
  <si>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</si>
  <si>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врачи + средний</t>
  </si>
  <si>
    <t>младший</t>
  </si>
  <si>
    <t>Должность</t>
  </si>
  <si>
    <t>Ф.И.О.</t>
  </si>
  <si>
    <t>Коэффициент качества труда</t>
  </si>
  <si>
    <t>ИТОГО</t>
  </si>
  <si>
    <t>балл</t>
  </si>
  <si>
    <t>Структурное подразделение</t>
  </si>
  <si>
    <t>продолжительность  рабочего времени в наделю</t>
  </si>
  <si>
    <t>ПРЕДЛОЖЕНИЯ</t>
  </si>
  <si>
    <t>Код критерия, по которому осуществляется снижение баллов</t>
  </si>
  <si>
    <t>примечание</t>
  </si>
  <si>
    <t>ФИО</t>
  </si>
  <si>
    <t>код критерия</t>
  </si>
  <si>
    <t>Объем</t>
  </si>
  <si>
    <t xml:space="preserve">Норма часов на 1 ставку в </t>
  </si>
  <si>
    <r>
      <rPr>
        <b/>
        <sz val="14"/>
        <rFont val="Times New Roman"/>
        <family val="1"/>
        <charset val="204"/>
      </rPr>
      <t xml:space="preserve">Факт. </t>
    </r>
    <r>
      <rPr>
        <b/>
        <sz val="9"/>
        <rFont val="Times New Roman"/>
        <family val="1"/>
        <charset val="204"/>
      </rPr>
      <t>отработано (</t>
    </r>
    <r>
      <rPr>
        <b/>
        <sz val="14"/>
        <rFont val="Times New Roman"/>
        <family val="1"/>
        <charset val="204"/>
      </rPr>
      <t xml:space="preserve">часов, </t>
    </r>
    <r>
      <rPr>
        <b/>
        <sz val="9"/>
        <rFont val="Times New Roman"/>
        <family val="1"/>
        <charset val="204"/>
      </rPr>
      <t xml:space="preserve">дней) в </t>
    </r>
  </si>
  <si>
    <r>
      <t xml:space="preserve"> по   </t>
    </r>
    <r>
      <rPr>
        <b/>
        <sz val="10"/>
        <color indexed="8"/>
        <rFont val="Times New Roman"/>
        <family val="1"/>
        <charset val="204"/>
      </rPr>
      <t xml:space="preserve">снижению  </t>
    </r>
    <r>
      <rPr>
        <sz val="9"/>
        <color indexed="8"/>
        <rFont val="Times New Roman"/>
        <family val="1"/>
        <charset val="204"/>
      </rPr>
      <t>основных баллы</t>
    </r>
  </si>
  <si>
    <r>
      <t xml:space="preserve"> по</t>
    </r>
    <r>
      <rPr>
        <b/>
        <sz val="10"/>
        <color indexed="8"/>
        <rFont val="Times New Roman"/>
        <family val="1"/>
        <charset val="204"/>
      </rPr>
      <t xml:space="preserve"> увеличению</t>
    </r>
    <r>
      <rPr>
        <sz val="9"/>
        <color indexed="8"/>
        <rFont val="Times New Roman"/>
        <family val="1"/>
        <charset val="204"/>
      </rPr>
      <t xml:space="preserve"> баллов за объем работ                           </t>
    </r>
    <r>
      <rPr>
        <b/>
        <sz val="9"/>
        <color indexed="8"/>
        <rFont val="Times New Roman"/>
        <family val="1"/>
        <charset val="204"/>
      </rPr>
      <t>(от 1 до 5) баллов</t>
    </r>
  </si>
  <si>
    <r>
      <rPr>
        <b/>
        <sz val="14"/>
        <rFont val="Times New Roman"/>
        <family val="1"/>
        <charset val="204"/>
      </rPr>
      <t xml:space="preserve">Факт. </t>
    </r>
    <r>
      <rPr>
        <b/>
        <sz val="9"/>
        <rFont val="Times New Roman"/>
        <family val="1"/>
        <charset val="204"/>
      </rPr>
      <t xml:space="preserve">количество </t>
    </r>
    <r>
      <rPr>
        <b/>
        <sz val="14"/>
        <rFont val="Times New Roman"/>
        <family val="1"/>
        <charset val="204"/>
      </rPr>
      <t>баллов</t>
    </r>
    <r>
      <rPr>
        <b/>
        <sz val="9"/>
        <rFont val="Times New Roman"/>
        <family val="1"/>
        <charset val="204"/>
      </rPr>
      <t xml:space="preserve">  </t>
    </r>
  </si>
  <si>
    <t xml:space="preserve">ИТОГО </t>
  </si>
  <si>
    <t>1.2.</t>
  </si>
  <si>
    <t>Месяц</t>
  </si>
  <si>
    <t>5-ти дневная</t>
  </si>
  <si>
    <t>Итого за I кв.</t>
  </si>
  <si>
    <t>Итого за II кв.</t>
  </si>
  <si>
    <t>Итого за Ш кв.</t>
  </si>
  <si>
    <t>Итого за IV кв.</t>
  </si>
  <si>
    <t>Итого за год</t>
  </si>
  <si>
    <t>В день - 8,0</t>
  </si>
  <si>
    <t>В день  - 7,8</t>
  </si>
  <si>
    <t>В неделю - 40</t>
  </si>
  <si>
    <t>В неделю - 39</t>
  </si>
  <si>
    <t xml:space="preserve">Месяц и год оценки:  </t>
  </si>
  <si>
    <t xml:space="preserve">ГБУЗ ЦПСиР ДЗМ </t>
  </si>
  <si>
    <t>ГБУЗ ЦПСиР</t>
  </si>
  <si>
    <t xml:space="preserve">Стоимость одного балла </t>
  </si>
  <si>
    <t xml:space="preserve">Заместитель главного врача по медицинской части </t>
  </si>
  <si>
    <t>Главная акушерка</t>
  </si>
  <si>
    <t>Основные баллы по эффективному контракту</t>
  </si>
  <si>
    <t xml:space="preserve">Базовый размер выплаты стимулирующего характера установленный приказом главного врача  ( в % от должностного оклада) </t>
  </si>
  <si>
    <t>Выполнение критериев, %</t>
  </si>
  <si>
    <t xml:space="preserve">Примечание </t>
  </si>
  <si>
    <t xml:space="preserve">ВЕДОМОСТЬ </t>
  </si>
  <si>
    <t>установления стимулирующих выплат за качество труда</t>
  </si>
  <si>
    <t xml:space="preserve">за </t>
  </si>
  <si>
    <t xml:space="preserve">Подразделение:  </t>
  </si>
  <si>
    <t xml:space="preserve">норма рабочего времени </t>
  </si>
  <si>
    <t xml:space="preserve">Должностной оклад </t>
  </si>
  <si>
    <t xml:space="preserve">Фактически отработанное время за период (часы) </t>
  </si>
  <si>
    <t>Максимальльное значение основных критериев, %</t>
  </si>
  <si>
    <t xml:space="preserve">Cумма стимулирующих выплат (руб.) </t>
  </si>
  <si>
    <t>Отчетный период</t>
  </si>
  <si>
    <t>с</t>
  </si>
  <si>
    <t>по</t>
  </si>
  <si>
    <t>Номер дня месяца</t>
  </si>
  <si>
    <t>Номер дня недели</t>
  </si>
  <si>
    <t>выходные</t>
  </si>
  <si>
    <t>праздники</t>
  </si>
  <si>
    <t>Пн</t>
  </si>
  <si>
    <t>Вт</t>
  </si>
  <si>
    <t>Ср</t>
  </si>
  <si>
    <t>Чт</t>
  </si>
  <si>
    <t>Пт</t>
  </si>
  <si>
    <t>Сб</t>
  </si>
  <si>
    <t>Вс</t>
  </si>
  <si>
    <t>{=И(МЕСЯЦ(E18)1+3*(ЧАСТНОЕ(СТРОКА(E18)-5;9))+ЧАСТНОЕ(СТОЛБЕЦ(E18);9))}</t>
  </si>
  <si>
    <t>кол-во выходных дней на Б, О, ОУ,</t>
  </si>
  <si>
    <t>СРЕДНИЙ МЕДИЦИНСКИЙ ПЕРСОНАЛ</t>
  </si>
  <si>
    <t>______________</t>
  </si>
  <si>
    <t>Караганова Елена Ярославна</t>
  </si>
  <si>
    <t xml:space="preserve">Структурное подразделение: </t>
  </si>
  <si>
    <t xml:space="preserve">исполнитель               (должность)                  (подпись)                </t>
  </si>
  <si>
    <t>(расшифровка подписи)</t>
  </si>
  <si>
    <r>
      <t xml:space="preserve">Исполнитель   </t>
    </r>
    <r>
      <rPr>
        <b/>
        <u/>
        <sz val="9"/>
        <rFont val="Times New Roman"/>
        <family val="1"/>
        <charset val="204"/>
      </rPr>
      <t>_Старшая м/с_</t>
    </r>
    <r>
      <rPr>
        <b/>
        <sz val="9"/>
        <rFont val="Times New Roman"/>
        <family val="1"/>
        <charset val="204"/>
      </rPr>
      <t xml:space="preserve">     _______________   </t>
    </r>
  </si>
  <si>
    <t xml:space="preserve">                              (должность)                  (подпись)                </t>
  </si>
  <si>
    <t>нОР
ма</t>
  </si>
  <si>
    <t>обозначения</t>
  </si>
  <si>
    <t>П-праздник</t>
  </si>
  <si>
    <t>ПВ - перенесенный выходной за праздник</t>
  </si>
  <si>
    <t>ПП-предпраздничный</t>
  </si>
  <si>
    <r>
      <t xml:space="preserve">Ответственный    </t>
    </r>
    <r>
      <rPr>
        <b/>
        <sz val="8"/>
        <rFont val="Times New Roman"/>
        <family val="1"/>
        <charset val="204"/>
      </rPr>
      <t xml:space="preserve"> </t>
    </r>
    <r>
      <rPr>
        <b/>
        <u/>
        <sz val="10"/>
        <rFont val="Times New Roman"/>
        <family val="1"/>
        <charset val="204"/>
      </rPr>
      <t>_________</t>
    </r>
    <r>
      <rPr>
        <b/>
        <sz val="10"/>
        <rFont val="Times New Roman"/>
        <family val="1"/>
        <charset val="204"/>
      </rPr>
      <t xml:space="preserve">     _______________   </t>
    </r>
  </si>
  <si>
    <t>Хохлова С.В.</t>
  </si>
  <si>
    <t>1.26.</t>
  </si>
  <si>
    <t>Родионова Динара Найеловна</t>
  </si>
  <si>
    <t>2021 г.</t>
  </si>
  <si>
    <t>НОРМА НА 2021</t>
  </si>
  <si>
    <t>Праздничные дни- 1,2,3,4,5,6,7,8 января; 23 февраля; 8 марта; 1,9 мая; 12 июня; 4 ноября.</t>
  </si>
  <si>
    <t>Предпраздничные дни –  20 февраля; 30 апреля; 7 мая; 11 июня; 3 ноября; 31 декабря.</t>
  </si>
  <si>
    <t>Перенос выходных дней в 2021 году - 2 января на 5 ноября ; 3 января на 31 декабря.; 20 февраля на 22 февраля</t>
  </si>
  <si>
    <t>Дубровина Елена Вячеславовна</t>
  </si>
  <si>
    <t>С-215</t>
  </si>
  <si>
    <t>112-470-778 32</t>
  </si>
  <si>
    <t>Зеленова ЕленаСергеевна</t>
  </si>
  <si>
    <t>С-1582</t>
  </si>
  <si>
    <t>019-637-103 55</t>
  </si>
  <si>
    <t>Мамонова Виктория Владимировна</t>
  </si>
  <si>
    <t>С-1781</t>
  </si>
  <si>
    <t>035-045-336 19</t>
  </si>
  <si>
    <t>Ширшова Лариса Сергеевна</t>
  </si>
  <si>
    <t>С-1110</t>
  </si>
  <si>
    <t>007-305-393 16</t>
  </si>
  <si>
    <t>Разинова Ольга Дмитриевна</t>
  </si>
  <si>
    <t>С-1369</t>
  </si>
  <si>
    <t>016-881-040 49</t>
  </si>
  <si>
    <t>Сочилина Марина Николаевна</t>
  </si>
  <si>
    <t>С-1346</t>
  </si>
  <si>
    <t>031-400-686 95</t>
  </si>
  <si>
    <t>Смирнова Ирина Николаевна</t>
  </si>
  <si>
    <t>С-1017</t>
  </si>
  <si>
    <t>010-490-140 88</t>
  </si>
  <si>
    <t>заведующаяя лабораторией</t>
  </si>
  <si>
    <t>врач лаб ген</t>
  </si>
  <si>
    <t>и.о.зав.лаб.</t>
  </si>
  <si>
    <t>биолог</t>
  </si>
  <si>
    <t>фельдшер-лаборант</t>
  </si>
  <si>
    <t>мед. лаб. техник</t>
  </si>
  <si>
    <t>уборщица</t>
  </si>
  <si>
    <t>ЦИТОГЕНЕТИЧЕСКАЯ ЛАБОРАТОРИЯ</t>
  </si>
  <si>
    <t>Хозяйственный отдел (ЦИТО)</t>
  </si>
  <si>
    <t>Чичерина Нина Григорьевна</t>
  </si>
  <si>
    <r>
      <t>Исполнитель   Фельдшер лаборант</t>
    </r>
    <r>
      <rPr>
        <b/>
        <sz val="9"/>
        <rFont val="Times New Roman"/>
        <family val="1"/>
        <charset val="204"/>
      </rPr>
      <t xml:space="preserve">     _______________   </t>
    </r>
  </si>
  <si>
    <t>Разинова О.Д.</t>
  </si>
  <si>
    <t>21.296.00</t>
  </si>
  <si>
    <t>8.518.40</t>
  </si>
  <si>
    <t>Зав. лаб.</t>
  </si>
  <si>
    <t>Ф.- лаб.</t>
  </si>
  <si>
    <t>80%-23,4</t>
  </si>
  <si>
    <t>40%-101,4</t>
  </si>
  <si>
    <t>90%-78,0</t>
  </si>
  <si>
    <t>Отп.20/9 на 11к.д.,усоверш.метода денатур.</t>
  </si>
  <si>
    <t>Отп. с27/8 на 4к.д.</t>
  </si>
  <si>
    <t>Отп. с 6/9 на 14к.д.</t>
  </si>
  <si>
    <t>Отп с 6/9 на 14к.д.</t>
  </si>
  <si>
    <t>Старшинство</t>
  </si>
  <si>
    <t>Отп. с27/9 на 4 к.д.</t>
  </si>
  <si>
    <t>Должность (предмет)</t>
  </si>
  <si>
    <t>Дубровина Е.В.</t>
  </si>
  <si>
    <t>зав.лаб.</t>
  </si>
  <si>
    <t>1,0</t>
  </si>
  <si>
    <r>
      <t>8</t>
    </r>
    <r>
      <rPr>
        <vertAlign val="superscript"/>
        <sz val="10"/>
        <rFont val="Arial Cyr"/>
        <charset val="204"/>
      </rPr>
      <t>00</t>
    </r>
  </si>
  <si>
    <r>
      <t>16</t>
    </r>
    <r>
      <rPr>
        <vertAlign val="superscript"/>
        <sz val="8"/>
        <color indexed="21"/>
        <rFont val="Arial Cyr"/>
        <charset val="204"/>
      </rPr>
      <t>20</t>
    </r>
  </si>
  <si>
    <t>Мамонова В.В.</t>
  </si>
  <si>
    <t>Ширшова Л.С.</t>
  </si>
  <si>
    <t>Зеленова Е.С.</t>
  </si>
  <si>
    <t>вр.лаб.ген.</t>
  </si>
  <si>
    <t>лаборант</t>
  </si>
  <si>
    <t>Сочилина М.Н.</t>
  </si>
  <si>
    <t>Смирнова И.Н.</t>
  </si>
  <si>
    <t>мед.лаб.тех.</t>
  </si>
  <si>
    <t>Кол-во раб. Час.</t>
  </si>
  <si>
    <t>Начало</t>
  </si>
  <si>
    <t>Конец</t>
  </si>
  <si>
    <t>Роспись</t>
  </si>
  <si>
    <t>9</t>
  </si>
  <si>
    <t>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</si>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</sst>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  <numFmt numFmtId="167" formatCode="[$-419]mmmm;@"/>
    <numFmt numFmtId="168" formatCode="d"/>
    <numFmt numFmtId="169" formatCode="dd"/>
    <numFmt numFmtId="170" formatCode="[$-F800]dddd\,\ mmmm\ dd\,\ yyyy"/>
  </numFmts>
  <fonts count="63" x14ac:knownFonts="1"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  <font>
      <u/>
      <sz val="10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8F9EB8"/>
      <name val="Consolas"/>
      <family val="3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Arial Cyr"/>
      <family val="2"/>
      <charset val="204"/>
    </font>
    <font>
      <u/>
      <sz val="1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8" tint="-0.499984740745262"/>
      <name val="Arial Cyr"/>
      <family val="2"/>
      <charset val="204"/>
    </font>
    <font>
      <sz val="10"/>
      <color theme="8" tint="-0.249977111117893"/>
      <name val="Arial Cyr"/>
      <family val="2"/>
      <charset val="204"/>
    </font>
    <font>
      <sz val="8"/>
      <color theme="8" tint="-0.499984740745262"/>
      <name val="Arial Cyr"/>
      <family val="2"/>
      <charset val="204"/>
    </font>
    <font>
      <vertAlign val="superscript"/>
      <sz val="10"/>
      <name val="Arial Cyr"/>
      <charset val="204"/>
    </font>
    <font>
      <vertAlign val="superscript"/>
      <sz val="8"/>
      <color indexed="21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18" fillId="0" borderId="0"/>
    <xf numFmtId="0" fontId="22" fillId="0" borderId="0"/>
    <xf numFmtId="0" fontId="3" fillId="0" borderId="0"/>
    <xf numFmtId="0" fontId="26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27" fillId="13" borderId="0" applyNumberFormat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13" borderId="0" applyNumberFormat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13" borderId="0" applyNumberFormat="0" applyBorder="0" applyAlignment="0" applyProtection="0"/>
  </cellStyleXfs>
  <cellXfs count="560">
    <xf numFmtId="0" fontId="0" fillId="0" borderId="0" xfId="0"/>
    <xf numFmtId="0" fontId="21" fillId="0" borderId="43" xfId="1" applyFont="1" applyBorder="1"/>
    <xf numFmtId="4" fontId="19" fillId="0" borderId="44" xfId="1" applyNumberFormat="1" applyFont="1" applyBorder="1"/>
    <xf numFmtId="4" fontId="19" fillId="0" borderId="45" xfId="1" applyNumberFormat="1" applyFont="1" applyBorder="1"/>
    <xf numFmtId="4" fontId="19" fillId="0" borderId="46" xfId="1" applyNumberFormat="1" applyFont="1" applyBorder="1"/>
    <xf numFmtId="4" fontId="19" fillId="0" borderId="47" xfId="1" applyNumberFormat="1" applyFont="1" applyBorder="1"/>
    <xf numFmtId="0" fontId="21" fillId="0" borderId="49" xfId="1" applyFont="1" applyBorder="1"/>
    <xf numFmtId="4" fontId="19" fillId="0" borderId="50" xfId="1" applyNumberFormat="1" applyFont="1" applyBorder="1"/>
    <xf numFmtId="4" fontId="21" fillId="0" borderId="41" xfId="1" applyNumberFormat="1" applyFont="1" applyBorder="1"/>
    <xf numFmtId="4" fontId="21" fillId="0" borderId="15" xfId="1" applyNumberFormat="1" applyFont="1" applyBorder="1"/>
    <xf numFmtId="4" fontId="21" fillId="0" borderId="40" xfId="1" applyNumberFormat="1" applyFont="1" applyBorder="1"/>
    <xf numFmtId="0" fontId="21" fillId="0" borderId="52" xfId="1" applyFont="1" applyBorder="1"/>
    <xf numFmtId="4" fontId="19" fillId="0" borderId="53" xfId="1" applyNumberFormat="1" applyFont="1" applyBorder="1"/>
    <xf numFmtId="4" fontId="21" fillId="0" borderId="8" xfId="1" applyNumberFormat="1" applyFont="1" applyBorder="1"/>
    <xf numFmtId="4" fontId="21" fillId="0" borderId="3" xfId="1" applyNumberFormat="1" applyFont="1" applyBorder="1"/>
    <xf numFmtId="4" fontId="21" fillId="0" borderId="26" xfId="1" applyNumberFormat="1" applyFont="1" applyBorder="1"/>
    <xf numFmtId="0" fontId="21" fillId="0" borderId="55" xfId="1" applyFont="1" applyBorder="1"/>
    <xf numFmtId="4" fontId="19" fillId="0" borderId="56" xfId="1" applyNumberFormat="1" applyFont="1" applyBorder="1"/>
    <xf numFmtId="4" fontId="21" fillId="0" borderId="57" xfId="1" applyNumberFormat="1" applyFont="1" applyBorder="1"/>
    <xf numFmtId="4" fontId="21" fillId="0" borderId="37" xfId="1" applyNumberFormat="1" applyFont="1" applyBorder="1"/>
    <xf numFmtId="4" fontId="21" fillId="0" borderId="58" xfId="1" applyNumberFormat="1" applyFont="1" applyBorder="1"/>
    <xf numFmtId="166" fontId="19" fillId="0" borderId="51" xfId="1" applyNumberFormat="1" applyFont="1" applyBorder="1"/>
    <xf numFmtId="166" fontId="21" fillId="0" borderId="41" xfId="1" applyNumberFormat="1" applyFont="1" applyBorder="1"/>
    <xf numFmtId="166" fontId="21" fillId="0" borderId="15" xfId="1" applyNumberFormat="1" applyFont="1" applyBorder="1"/>
    <xf numFmtId="166" fontId="21" fillId="0" borderId="50" xfId="1" applyNumberFormat="1" applyFont="1" applyBorder="1"/>
    <xf numFmtId="166" fontId="19" fillId="0" borderId="54" xfId="1" applyNumberFormat="1" applyFont="1" applyBorder="1"/>
    <xf numFmtId="166" fontId="21" fillId="0" borderId="8" xfId="1" applyNumberFormat="1" applyFont="1" applyBorder="1"/>
    <xf numFmtId="166" fontId="21" fillId="0" borderId="3" xfId="1" applyNumberFormat="1" applyFont="1" applyBorder="1"/>
    <xf numFmtId="166" fontId="21" fillId="0" borderId="53" xfId="1" applyNumberFormat="1" applyFont="1" applyBorder="1"/>
    <xf numFmtId="166" fontId="19" fillId="0" borderId="59" xfId="1" applyNumberFormat="1" applyFont="1" applyBorder="1"/>
    <xf numFmtId="166" fontId="21" fillId="0" borderId="57" xfId="1" applyNumberFormat="1" applyFont="1" applyBorder="1"/>
    <xf numFmtId="166" fontId="21" fillId="0" borderId="37" xfId="1" applyNumberFormat="1" applyFont="1" applyBorder="1"/>
    <xf numFmtId="166" fontId="21" fillId="0" borderId="56" xfId="1" applyNumberFormat="1" applyFont="1" applyBorder="1"/>
    <xf numFmtId="166" fontId="19" fillId="0" borderId="48" xfId="1" applyNumberFormat="1" applyFont="1" applyBorder="1"/>
    <xf numFmtId="0" fontId="30" fillId="0" borderId="0" xfId="2" applyFont="1" applyFill="1" applyAlignment="1" applyProtection="1">
      <alignment wrapText="1"/>
    </xf>
    <xf numFmtId="0" fontId="30" fillId="0" borderId="0" xfId="2" applyFont="1" applyFill="1" applyBorder="1" applyAlignment="1" applyProtection="1"/>
    <xf numFmtId="0" fontId="41" fillId="0" borderId="25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13" fillId="0" borderId="0" xfId="0" applyFont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2" fillId="0" borderId="0" xfId="0" applyFont="1" applyAlignment="1" applyProtection="1"/>
    <xf numFmtId="0" fontId="0" fillId="0" borderId="4" xfId="0" applyBorder="1" applyProtection="1"/>
    <xf numFmtId="0" fontId="5" fillId="0" borderId="0" xfId="0" applyFont="1" applyProtection="1"/>
    <xf numFmtId="0" fontId="6" fillId="0" borderId="0" xfId="0" applyFont="1" applyProtection="1"/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44" fillId="0" borderId="29" xfId="0" applyNumberFormat="1" applyFont="1" applyBorder="1" applyAlignment="1">
      <alignment horizontal="center" vertical="top" wrapText="1"/>
    </xf>
    <xf numFmtId="165" fontId="44" fillId="0" borderId="3" xfId="0" applyNumberFormat="1" applyFont="1" applyBorder="1" applyAlignment="1">
      <alignment horizontal="center" vertical="top" wrapText="1"/>
    </xf>
    <xf numFmtId="165" fontId="44" fillId="0" borderId="33" xfId="0" applyNumberFormat="1" applyFont="1" applyBorder="1" applyAlignment="1">
      <alignment horizontal="center" vertical="top" wrapText="1"/>
    </xf>
    <xf numFmtId="0" fontId="45" fillId="0" borderId="46" xfId="0" applyFont="1" applyBorder="1" applyAlignment="1">
      <alignment horizontal="center" vertical="center" wrapText="1"/>
    </xf>
    <xf numFmtId="165" fontId="45" fillId="0" borderId="46" xfId="0" applyNumberFormat="1" applyFont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top" wrapText="1"/>
    </xf>
    <xf numFmtId="14" fontId="0" fillId="0" borderId="0" xfId="0" applyNumberFormat="1"/>
    <xf numFmtId="0" fontId="41" fillId="0" borderId="43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57" xfId="0" applyFont="1" applyBorder="1" applyAlignment="1">
      <alignment horizontal="center" vertical="top" wrapText="1"/>
    </xf>
    <xf numFmtId="0" fontId="45" fillId="0" borderId="45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top" wrapText="1"/>
    </xf>
    <xf numFmtId="0" fontId="44" fillId="0" borderId="74" xfId="0" applyFont="1" applyBorder="1" applyAlignment="1">
      <alignment horizontal="center" vertical="top" wrapText="1"/>
    </xf>
    <xf numFmtId="167" fontId="11" fillId="0" borderId="79" xfId="0" applyNumberFormat="1" applyFont="1" applyBorder="1" applyAlignment="1">
      <alignment horizontal="center"/>
    </xf>
    <xf numFmtId="167" fontId="11" fillId="0" borderId="54" xfId="0" applyNumberFormat="1" applyFont="1" applyBorder="1" applyAlignment="1">
      <alignment horizontal="center"/>
    </xf>
    <xf numFmtId="167" fontId="11" fillId="0" borderId="59" xfId="0" applyNumberFormat="1" applyFont="1" applyBorder="1" applyAlignment="1">
      <alignment horizontal="center"/>
    </xf>
    <xf numFmtId="167" fontId="11" fillId="0" borderId="80" xfId="0" applyNumberFormat="1" applyFont="1" applyBorder="1" applyAlignment="1">
      <alignment horizontal="center"/>
    </xf>
    <xf numFmtId="167" fontId="11" fillId="0" borderId="51" xfId="0" applyNumberFormat="1" applyFont="1" applyBorder="1" applyAlignment="1">
      <alignment horizontal="center"/>
    </xf>
    <xf numFmtId="0" fontId="41" fillId="0" borderId="48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5" fontId="15" fillId="0" borderId="30" xfId="0" applyNumberFormat="1" applyFont="1" applyFill="1" applyBorder="1" applyAlignment="1" applyProtection="1">
      <alignment horizontal="center" vertical="center"/>
      <protection locked="0"/>
    </xf>
    <xf numFmtId="9" fontId="15" fillId="0" borderId="30" xfId="0" applyNumberFormat="1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/>
      <protection locked="0"/>
    </xf>
    <xf numFmtId="1" fontId="15" fillId="0" borderId="76" xfId="0" applyNumberFormat="1" applyFont="1" applyFill="1" applyBorder="1" applyAlignment="1" applyProtection="1">
      <alignment horizontal="center" vertical="center"/>
      <protection locked="0"/>
    </xf>
    <xf numFmtId="165" fontId="15" fillId="0" borderId="76" xfId="0" applyNumberFormat="1" applyFont="1" applyFill="1" applyBorder="1" applyAlignment="1" applyProtection="1">
      <alignment horizontal="center" vertical="center"/>
      <protection locked="0"/>
    </xf>
    <xf numFmtId="165" fontId="34" fillId="3" borderId="76" xfId="0" applyNumberFormat="1" applyFont="1" applyFill="1" applyBorder="1" applyAlignment="1" applyProtection="1">
      <alignment horizontal="center" vertical="center"/>
    </xf>
    <xf numFmtId="9" fontId="15" fillId="0" borderId="7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Protection="1"/>
    <xf numFmtId="1" fontId="15" fillId="0" borderId="39" xfId="0" applyNumberFormat="1" applyFont="1" applyFill="1" applyBorder="1" applyAlignment="1" applyProtection="1">
      <alignment horizontal="center" vertical="center"/>
      <protection locked="0"/>
    </xf>
    <xf numFmtId="165" fontId="40" fillId="3" borderId="39" xfId="0" applyNumberFormat="1" applyFont="1" applyFill="1" applyBorder="1" applyAlignment="1" applyProtection="1">
      <alignment horizontal="center" vertical="center"/>
    </xf>
    <xf numFmtId="165" fontId="34" fillId="3" borderId="39" xfId="0" applyNumberFormat="1" applyFont="1" applyFill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/>
      <protection locked="0"/>
    </xf>
    <xf numFmtId="9" fontId="15" fillId="0" borderId="39" xfId="0" applyNumberFormat="1" applyFont="1" applyBorder="1" applyAlignment="1" applyProtection="1">
      <alignment horizontal="center" vertical="center"/>
      <protection locked="0"/>
    </xf>
    <xf numFmtId="10" fontId="15" fillId="0" borderId="39" xfId="0" applyNumberFormat="1" applyFont="1" applyBorder="1" applyAlignment="1" applyProtection="1">
      <alignment horizontal="center"/>
      <protection locked="0"/>
    </xf>
    <xf numFmtId="0" fontId="15" fillId="0" borderId="78" xfId="0" applyFont="1" applyBorder="1" applyAlignment="1" applyProtection="1">
      <alignment horizontal="center"/>
      <protection locked="0"/>
    </xf>
    <xf numFmtId="1" fontId="15" fillId="0" borderId="30" xfId="0" applyNumberFormat="1" applyFont="1" applyFill="1" applyBorder="1" applyAlignment="1" applyProtection="1">
      <alignment horizontal="center" vertical="center"/>
      <protection locked="0"/>
    </xf>
    <xf numFmtId="165" fontId="34" fillId="3" borderId="30" xfId="0" applyNumberFormat="1" applyFont="1" applyFill="1" applyBorder="1" applyAlignment="1" applyProtection="1">
      <alignment horizontal="center" vertical="center"/>
    </xf>
    <xf numFmtId="0" fontId="15" fillId="0" borderId="33" xfId="0" applyFont="1" applyBorder="1" applyProtection="1">
      <protection locked="0"/>
    </xf>
    <xf numFmtId="1" fontId="15" fillId="0" borderId="34" xfId="0" applyNumberFormat="1" applyFont="1" applyFill="1" applyBorder="1" applyAlignment="1" applyProtection="1">
      <alignment horizontal="center" vertical="center"/>
      <protection locked="0"/>
    </xf>
    <xf numFmtId="165" fontId="34" fillId="3" borderId="34" xfId="0" applyNumberFormat="1" applyFont="1" applyFill="1" applyBorder="1" applyAlignment="1" applyProtection="1">
      <alignment horizontal="center" vertical="center"/>
    </xf>
    <xf numFmtId="2" fontId="34" fillId="3" borderId="30" xfId="0" applyNumberFormat="1" applyFont="1" applyFill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/>
      <protection locked="0"/>
    </xf>
    <xf numFmtId="10" fontId="15" fillId="0" borderId="30" xfId="0" applyNumberFormat="1" applyFont="1" applyBorder="1" applyAlignment="1" applyProtection="1">
      <alignment horizontal="center"/>
      <protection locked="0"/>
    </xf>
    <xf numFmtId="0" fontId="15" fillId="0" borderId="76" xfId="0" applyFont="1" applyBorder="1" applyAlignment="1" applyProtection="1">
      <alignment horizontal="center"/>
      <protection locked="0"/>
    </xf>
    <xf numFmtId="10" fontId="15" fillId="0" borderId="76" xfId="0" applyNumberFormat="1" applyFont="1" applyBorder="1" applyAlignment="1" applyProtection="1">
      <alignment horizontal="center"/>
      <protection locked="0"/>
    </xf>
    <xf numFmtId="165" fontId="15" fillId="0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Protection="1">
      <protection locked="0"/>
    </xf>
    <xf numFmtId="1" fontId="15" fillId="0" borderId="7" xfId="0" applyNumberFormat="1" applyFont="1" applyFill="1" applyBorder="1" applyAlignment="1" applyProtection="1">
      <alignment horizontal="center" vertical="center"/>
      <protection locked="0"/>
    </xf>
    <xf numFmtId="165" fontId="40" fillId="3" borderId="29" xfId="0" applyNumberFormat="1" applyFont="1" applyFill="1" applyBorder="1" applyAlignment="1" applyProtection="1">
      <alignment horizontal="center" vertical="center"/>
    </xf>
    <xf numFmtId="165" fontId="40" fillId="3" borderId="21" xfId="0" applyNumberFormat="1" applyFont="1" applyFill="1" applyBorder="1" applyAlignment="1" applyProtection="1">
      <alignment horizontal="center" vertical="center"/>
    </xf>
    <xf numFmtId="0" fontId="15" fillId="0" borderId="82" xfId="0" applyFont="1" applyBorder="1" applyAlignment="1" applyProtection="1">
      <alignment horizontal="center"/>
      <protection locked="0"/>
    </xf>
    <xf numFmtId="165" fontId="40" fillId="3" borderId="33" xfId="0" applyNumberFormat="1" applyFont="1" applyFill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10" fontId="15" fillId="0" borderId="30" xfId="0" applyNumberFormat="1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76" xfId="0" applyFont="1" applyBorder="1" applyAlignment="1" applyProtection="1">
      <alignment horizontal="center" vertical="center"/>
      <protection locked="0"/>
    </xf>
    <xf numFmtId="10" fontId="15" fillId="0" borderId="76" xfId="0" applyNumberFormat="1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10" fontId="15" fillId="0" borderId="39" xfId="0" applyNumberFormat="1" applyFont="1" applyBorder="1" applyAlignment="1" applyProtection="1">
      <alignment horizontal="center" vertical="center"/>
      <protection locked="0"/>
    </xf>
    <xf numFmtId="0" fontId="15" fillId="0" borderId="78" xfId="0" applyFont="1" applyBorder="1" applyAlignment="1" applyProtection="1">
      <alignment horizontal="center" vertical="center"/>
      <protection locked="0"/>
    </xf>
    <xf numFmtId="2" fontId="15" fillId="0" borderId="3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/>
    <xf numFmtId="0" fontId="40" fillId="0" borderId="10" xfId="0" applyFont="1" applyBorder="1" applyProtection="1"/>
    <xf numFmtId="0" fontId="15" fillId="0" borderId="0" xfId="0" applyFont="1" applyBorder="1" applyProtection="1"/>
    <xf numFmtId="0" fontId="15" fillId="0" borderId="13" xfId="0" applyFont="1" applyBorder="1" applyProtection="1"/>
    <xf numFmtId="165" fontId="14" fillId="0" borderId="5" xfId="0" applyNumberFormat="1" applyFont="1" applyBorder="1" applyProtection="1"/>
    <xf numFmtId="165" fontId="14" fillId="0" borderId="6" xfId="0" applyNumberFormat="1" applyFont="1" applyBorder="1" applyProtection="1">
      <protection locked="0"/>
    </xf>
    <xf numFmtId="0" fontId="14" fillId="0" borderId="5" xfId="0" applyFont="1" applyBorder="1" applyProtection="1"/>
    <xf numFmtId="0" fontId="14" fillId="0" borderId="6" xfId="0" applyFont="1" applyBorder="1" applyProtection="1">
      <protection locked="0"/>
    </xf>
    <xf numFmtId="0" fontId="14" fillId="0" borderId="81" xfId="0" applyFont="1" applyBorder="1" applyProtection="1"/>
    <xf numFmtId="0" fontId="14" fillId="0" borderId="78" xfId="0" applyFont="1" applyBorder="1" applyProtection="1">
      <protection locked="0"/>
    </xf>
    <xf numFmtId="0" fontId="14" fillId="30" borderId="61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14" fillId="30" borderId="28" xfId="0" applyFont="1" applyFill="1" applyBorder="1" applyAlignment="1" applyProtection="1">
      <alignment horizontal="center" vertical="center" wrapText="1"/>
    </xf>
    <xf numFmtId="0" fontId="24" fillId="0" borderId="61" xfId="0" applyFont="1" applyFill="1" applyBorder="1" applyAlignment="1" applyProtection="1">
      <alignment vertical="center" wrapText="1"/>
    </xf>
    <xf numFmtId="2" fontId="24" fillId="0" borderId="35" xfId="0" applyNumberFormat="1" applyFont="1" applyFill="1" applyBorder="1" applyAlignment="1" applyProtection="1">
      <alignment horizontal="center" vertical="center" wrapText="1"/>
    </xf>
    <xf numFmtId="166" fontId="24" fillId="0" borderId="35" xfId="0" applyNumberFormat="1" applyFont="1" applyFill="1" applyBorder="1" applyAlignment="1" applyProtection="1">
      <alignment horizontal="center" vertical="center"/>
      <protection locked="0"/>
    </xf>
    <xf numFmtId="4" fontId="23" fillId="0" borderId="35" xfId="28" applyNumberFormat="1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3" fontId="24" fillId="0" borderId="35" xfId="0" applyNumberFormat="1" applyFont="1" applyFill="1" applyBorder="1" applyAlignment="1" applyProtection="1">
      <alignment horizontal="center" vertical="center" wrapText="1"/>
    </xf>
    <xf numFmtId="3" fontId="23" fillId="0" borderId="35" xfId="28" applyNumberFormat="1" applyFont="1" applyFill="1" applyBorder="1" applyAlignment="1" applyProtection="1">
      <alignment horizontal="center" vertical="center" wrapText="1"/>
      <protection locked="0"/>
    </xf>
    <xf numFmtId="3" fontId="24" fillId="0" borderId="35" xfId="28" applyNumberFormat="1" applyFont="1" applyFill="1" applyBorder="1" applyAlignment="1" applyProtection="1">
      <alignment horizontal="center" vertical="center" wrapText="1"/>
      <protection locked="0"/>
    </xf>
    <xf numFmtId="4" fontId="47" fillId="0" borderId="60" xfId="0" applyNumberFormat="1" applyFont="1" applyFill="1" applyBorder="1" applyAlignment="1" applyProtection="1">
      <alignment horizontal="center" vertical="center" wrapText="1"/>
    </xf>
    <xf numFmtId="2" fontId="24" fillId="0" borderId="37" xfId="0" applyNumberFormat="1" applyFont="1" applyFill="1" applyBorder="1" applyAlignment="1" applyProtection="1">
      <alignment horizontal="center" vertical="center" wrapText="1"/>
    </xf>
    <xf numFmtId="4" fontId="24" fillId="0" borderId="37" xfId="0" applyNumberFormat="1" applyFont="1" applyFill="1" applyBorder="1" applyAlignment="1" applyProtection="1">
      <alignment horizontal="center" vertical="center"/>
      <protection locked="0"/>
    </xf>
    <xf numFmtId="4" fontId="23" fillId="0" borderId="37" xfId="28" applyNumberFormat="1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 wrapText="1"/>
    </xf>
    <xf numFmtId="3" fontId="24" fillId="0" borderId="37" xfId="0" applyNumberFormat="1" applyFont="1" applyFill="1" applyBorder="1" applyAlignment="1" applyProtection="1">
      <alignment horizontal="center" vertical="center" wrapText="1"/>
    </xf>
    <xf numFmtId="3" fontId="23" fillId="0" borderId="37" xfId="28" applyNumberFormat="1" applyFont="1" applyFill="1" applyBorder="1" applyAlignment="1" applyProtection="1">
      <alignment horizontal="center" vertical="center" wrapText="1"/>
      <protection locked="0"/>
    </xf>
    <xf numFmtId="3" fontId="24" fillId="0" borderId="37" xfId="28" applyNumberFormat="1" applyFont="1" applyFill="1" applyBorder="1" applyAlignment="1" applyProtection="1">
      <alignment horizontal="center" vertical="center" wrapText="1"/>
      <protection locked="0"/>
    </xf>
    <xf numFmtId="4" fontId="47" fillId="0" borderId="56" xfId="0" applyNumberFormat="1" applyFont="1" applyFill="1" applyBorder="1" applyAlignment="1" applyProtection="1">
      <alignment horizontal="center" vertical="center" wrapText="1"/>
    </xf>
    <xf numFmtId="166" fontId="24" fillId="0" borderId="3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Font="1" applyAlignment="1" applyProtection="1">
      <alignment horizontal="right"/>
    </xf>
    <xf numFmtId="0" fontId="24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0" fontId="15" fillId="0" borderId="35" xfId="0" applyFont="1" applyBorder="1" applyAlignment="1" applyProtection="1">
      <alignment horizontal="centerContinuous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57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14" fillId="5" borderId="0" xfId="0" applyFont="1" applyFill="1" applyProtection="1"/>
    <xf numFmtId="0" fontId="14" fillId="4" borderId="3" xfId="0" applyFont="1" applyFill="1" applyBorder="1" applyAlignment="1" applyProtection="1">
      <alignment horizontal="center" vertical="center"/>
    </xf>
    <xf numFmtId="0" fontId="14" fillId="5" borderId="0" xfId="0" applyFont="1" applyFill="1" applyAlignment="1" applyProtection="1">
      <alignment horizontal="center" vertical="center"/>
    </xf>
    <xf numFmtId="2" fontId="14" fillId="4" borderId="3" xfId="0" applyNumberFormat="1" applyFont="1" applyFill="1" applyBorder="1" applyAlignment="1" applyProtection="1">
      <alignment horizontal="center" vertical="center"/>
    </xf>
    <xf numFmtId="0" fontId="14" fillId="30" borderId="35" xfId="0" applyFont="1" applyFill="1" applyBorder="1" applyAlignment="1" applyProtection="1">
      <alignment horizontal="center" vertical="center" wrapText="1"/>
    </xf>
    <xf numFmtId="0" fontId="14" fillId="0" borderId="42" xfId="0" applyFont="1" applyBorder="1" applyProtection="1"/>
    <xf numFmtId="0" fontId="0" fillId="0" borderId="3" xfId="0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/>
    </xf>
    <xf numFmtId="0" fontId="22" fillId="0" borderId="0" xfId="2" applyFill="1" applyAlignment="1" applyProtection="1">
      <alignment wrapText="1"/>
    </xf>
    <xf numFmtId="0" fontId="0" fillId="0" borderId="0" xfId="0" applyFill="1" applyProtection="1"/>
    <xf numFmtId="0" fontId="22" fillId="0" borderId="0" xfId="2" applyFont="1" applyFill="1" applyAlignment="1" applyProtection="1"/>
    <xf numFmtId="0" fontId="22" fillId="0" borderId="0" xfId="2" applyFill="1" applyAlignment="1" applyProtection="1"/>
    <xf numFmtId="0" fontId="29" fillId="0" borderId="0" xfId="2" applyFont="1" applyFill="1" applyBorder="1" applyAlignment="1" applyProtection="1">
      <alignment horizontal="left" vertical="center"/>
    </xf>
    <xf numFmtId="0" fontId="34" fillId="0" borderId="0" xfId="2" applyFont="1" applyFill="1" applyBorder="1" applyAlignment="1" applyProtection="1">
      <alignment horizontal="left" vertical="center"/>
    </xf>
    <xf numFmtId="0" fontId="31" fillId="0" borderId="0" xfId="2" applyFont="1" applyFill="1" applyAlignment="1" applyProtection="1">
      <alignment wrapText="1"/>
    </xf>
    <xf numFmtId="0" fontId="16" fillId="0" borderId="0" xfId="2" applyFont="1" applyFill="1" applyAlignment="1" applyProtection="1">
      <alignment wrapText="1"/>
    </xf>
    <xf numFmtId="0" fontId="22" fillId="0" borderId="0" xfId="2" applyFont="1" applyFill="1" applyProtection="1"/>
    <xf numFmtId="0" fontId="22" fillId="0" borderId="0" xfId="2" applyFill="1" applyProtection="1"/>
    <xf numFmtId="0" fontId="0" fillId="0" borderId="0" xfId="0" applyFill="1" applyAlignment="1" applyProtection="1">
      <alignment horizontal="center" vertical="center" wrapText="1"/>
    </xf>
    <xf numFmtId="0" fontId="32" fillId="0" borderId="0" xfId="2" applyFont="1" applyFill="1" applyAlignment="1" applyProtection="1"/>
    <xf numFmtId="0" fontId="22" fillId="0" borderId="0" xfId="2" applyFill="1" applyBorder="1" applyAlignment="1" applyProtection="1">
      <alignment vertical="center"/>
    </xf>
    <xf numFmtId="0" fontId="30" fillId="0" borderId="0" xfId="2" applyFont="1" applyFill="1" applyBorder="1" applyAlignment="1" applyProtection="1">
      <alignment vertical="center"/>
    </xf>
    <xf numFmtId="0" fontId="23" fillId="0" borderId="0" xfId="2" applyFont="1" applyFill="1" applyBorder="1" applyAlignment="1" applyProtection="1">
      <alignment vertical="center"/>
    </xf>
    <xf numFmtId="0" fontId="33" fillId="0" borderId="0" xfId="2" applyFont="1" applyFill="1" applyBorder="1" applyAlignment="1" applyProtection="1"/>
    <xf numFmtId="0" fontId="31" fillId="0" borderId="0" xfId="2" applyFont="1" applyFill="1" applyBorder="1" applyAlignment="1" applyProtection="1"/>
    <xf numFmtId="0" fontId="16" fillId="0" borderId="0" xfId="2" applyFont="1" applyFill="1" applyBorder="1" applyAlignment="1" applyProtection="1"/>
    <xf numFmtId="0" fontId="35" fillId="0" borderId="30" xfId="2" applyFont="1" applyBorder="1" applyAlignment="1" applyProtection="1"/>
    <xf numFmtId="0" fontId="26" fillId="2" borderId="63" xfId="2" applyFont="1" applyFill="1" applyBorder="1" applyAlignment="1" applyProtection="1"/>
    <xf numFmtId="0" fontId="35" fillId="0" borderId="63" xfId="2" applyFont="1" applyBorder="1" applyAlignment="1" applyProtection="1"/>
    <xf numFmtId="0" fontId="36" fillId="26" borderId="29" xfId="2" applyFont="1" applyFill="1" applyBorder="1" applyAlignment="1" applyProtection="1">
      <alignment wrapText="1"/>
    </xf>
    <xf numFmtId="0" fontId="36" fillId="27" borderId="30" xfId="2" applyFont="1" applyFill="1" applyBorder="1" applyAlignment="1" applyProtection="1">
      <alignment wrapText="1"/>
    </xf>
    <xf numFmtId="0" fontId="37" fillId="28" borderId="66" xfId="2" applyFont="1" applyFill="1" applyBorder="1" applyAlignment="1" applyProtection="1">
      <alignment wrapText="1"/>
    </xf>
    <xf numFmtId="0" fontId="22" fillId="0" borderId="0" xfId="2" applyAlignment="1" applyProtection="1"/>
    <xf numFmtId="0" fontId="0" fillId="4" borderId="3" xfId="0" applyFill="1" applyBorder="1" applyAlignment="1" applyProtection="1">
      <alignment horizontal="center" vertical="center"/>
    </xf>
    <xf numFmtId="0" fontId="16" fillId="2" borderId="39" xfId="2" applyFont="1" applyFill="1" applyBorder="1" applyAlignment="1" applyProtection="1">
      <alignment horizontal="center" vertical="center"/>
    </xf>
    <xf numFmtId="0" fontId="24" fillId="2" borderId="42" xfId="2" applyFont="1" applyFill="1" applyBorder="1" applyAlignment="1" applyProtection="1">
      <alignment horizontal="center" vertical="center"/>
    </xf>
    <xf numFmtId="0" fontId="16" fillId="2" borderId="42" xfId="2" applyFont="1" applyFill="1" applyBorder="1" applyAlignment="1" applyProtection="1">
      <alignment horizontal="center" vertical="center" textRotation="90"/>
    </xf>
    <xf numFmtId="3" fontId="30" fillId="26" borderId="33" xfId="22" applyNumberFormat="1" applyFont="1" applyFill="1" applyBorder="1" applyAlignment="1" applyProtection="1">
      <alignment horizontal="center" vertical="center" wrapText="1"/>
    </xf>
    <xf numFmtId="2" fontId="29" fillId="27" borderId="39" xfId="22" applyNumberFormat="1" applyFont="1" applyFill="1" applyBorder="1" applyAlignment="1" applyProtection="1">
      <alignment horizontal="center" vertical="center" wrapText="1"/>
    </xf>
    <xf numFmtId="3" fontId="29" fillId="28" borderId="68" xfId="2" applyNumberFormat="1" applyFont="1" applyFill="1" applyBorder="1" applyAlignment="1" applyProtection="1">
      <alignment horizontal="center" vertical="center" wrapText="1"/>
    </xf>
    <xf numFmtId="0" fontId="22" fillId="0" borderId="0" xfId="2" applyProtection="1"/>
    <xf numFmtId="0" fontId="4" fillId="0" borderId="0" xfId="0" applyFont="1" applyProtection="1"/>
    <xf numFmtId="0" fontId="28" fillId="0" borderId="0" xfId="2" applyFont="1" applyFill="1" applyBorder="1" applyAlignment="1" applyProtection="1"/>
    <xf numFmtId="14" fontId="0" fillId="0" borderId="0" xfId="0" applyNumberFormat="1" applyProtection="1"/>
    <xf numFmtId="0" fontId="0" fillId="0" borderId="0" xfId="0" applyNumberFormat="1" applyProtection="1"/>
    <xf numFmtId="0" fontId="46" fillId="0" borderId="0" xfId="0" applyFont="1" applyProtection="1"/>
    <xf numFmtId="0" fontId="0" fillId="32" borderId="3" xfId="0" applyFill="1" applyBorder="1" applyProtection="1"/>
    <xf numFmtId="168" fontId="0" fillId="0" borderId="3" xfId="0" applyNumberFormat="1" applyFill="1" applyBorder="1" applyProtection="1"/>
    <xf numFmtId="168" fontId="0" fillId="0" borderId="3" xfId="0" applyNumberFormat="1" applyBorder="1" applyProtection="1"/>
    <xf numFmtId="0" fontId="29" fillId="0" borderId="0" xfId="2" applyFont="1" applyFill="1" applyBorder="1" applyAlignment="1" applyProtection="1">
      <alignment vertical="center"/>
    </xf>
    <xf numFmtId="0" fontId="15" fillId="0" borderId="38" xfId="0" applyFont="1" applyBorder="1" applyProtection="1">
      <protection locked="0"/>
    </xf>
    <xf numFmtId="0" fontId="15" fillId="0" borderId="83" xfId="0" applyFont="1" applyBorder="1" applyProtection="1">
      <protection locked="0"/>
    </xf>
    <xf numFmtId="0" fontId="15" fillId="0" borderId="9" xfId="0" applyFont="1" applyBorder="1" applyProtection="1">
      <protection locked="0"/>
    </xf>
    <xf numFmtId="165" fontId="40" fillId="3" borderId="84" xfId="0" applyNumberFormat="1" applyFont="1" applyFill="1" applyBorder="1" applyAlignment="1" applyProtection="1">
      <alignment horizontal="center" vertical="center"/>
    </xf>
    <xf numFmtId="0" fontId="15" fillId="0" borderId="84" xfId="0" applyFont="1" applyBorder="1" applyAlignment="1" applyProtection="1">
      <alignment horizontal="center"/>
      <protection locked="0"/>
    </xf>
    <xf numFmtId="9" fontId="15" fillId="0" borderId="84" xfId="0" applyNumberFormat="1" applyFont="1" applyBorder="1" applyAlignment="1" applyProtection="1">
      <alignment horizontal="center" vertical="center"/>
      <protection locked="0"/>
    </xf>
    <xf numFmtId="10" fontId="15" fillId="0" borderId="84" xfId="0" applyNumberFormat="1" applyFont="1" applyBorder="1" applyAlignment="1" applyProtection="1">
      <alignment horizontal="center"/>
      <protection locked="0"/>
    </xf>
    <xf numFmtId="0" fontId="15" fillId="0" borderId="85" xfId="0" applyFont="1" applyBorder="1" applyAlignment="1" applyProtection="1">
      <alignment horizontal="center"/>
      <protection locked="0"/>
    </xf>
    <xf numFmtId="2" fontId="15" fillId="0" borderId="84" xfId="0" applyNumberFormat="1" applyFont="1" applyFill="1" applyBorder="1" applyAlignment="1" applyProtection="1">
      <alignment horizontal="center" vertical="center"/>
      <protection locked="0"/>
    </xf>
    <xf numFmtId="2" fontId="34" fillId="3" borderId="84" xfId="0" applyNumberFormat="1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Continuous" vertical="center"/>
    </xf>
    <xf numFmtId="0" fontId="15" fillId="0" borderId="35" xfId="0" applyFont="1" applyFill="1" applyBorder="1" applyAlignment="1" applyProtection="1">
      <alignment horizontal="centerContinuous"/>
    </xf>
    <xf numFmtId="0" fontId="15" fillId="0" borderId="3" xfId="0" applyFont="1" applyBorder="1" applyAlignment="1" applyProtection="1">
      <alignment horizontal="center" vertical="center"/>
    </xf>
    <xf numFmtId="169" fontId="15" fillId="0" borderId="3" xfId="0" applyNumberFormat="1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>
      <alignment horizontal="center" vertical="center" wrapText="1"/>
    </xf>
    <xf numFmtId="0" fontId="14" fillId="30" borderId="29" xfId="0" applyFont="1" applyFill="1" applyBorder="1" applyAlignment="1" applyProtection="1">
      <alignment horizontal="center" vertical="center" wrapText="1"/>
    </xf>
    <xf numFmtId="0" fontId="14" fillId="30" borderId="31" xfId="0" applyFont="1" applyFill="1" applyBorder="1" applyAlignment="1" applyProtection="1">
      <alignment horizontal="center" vertical="center" wrapText="1"/>
    </xf>
    <xf numFmtId="0" fontId="14" fillId="30" borderId="0" xfId="0" applyFont="1" applyFill="1" applyBorder="1" applyAlignment="1" applyProtection="1">
      <alignment horizontal="center" vertical="center" wrapText="1"/>
    </xf>
    <xf numFmtId="0" fontId="15" fillId="0" borderId="55" xfId="0" applyFont="1" applyBorder="1" applyAlignment="1" applyProtection="1">
      <alignment horizontal="center"/>
    </xf>
    <xf numFmtId="0" fontId="15" fillId="0" borderId="37" xfId="0" applyFont="1" applyBorder="1" applyAlignment="1" applyProtection="1">
      <alignment horizontal="center"/>
    </xf>
    <xf numFmtId="0" fontId="15" fillId="0" borderId="57" xfId="0" applyFont="1" applyBorder="1" applyAlignment="1" applyProtection="1">
      <alignment horizontal="center"/>
    </xf>
    <xf numFmtId="0" fontId="15" fillId="0" borderId="57" xfId="0" applyFont="1" applyFill="1" applyBorder="1" applyAlignment="1" applyProtection="1">
      <alignment horizontal="center"/>
    </xf>
    <xf numFmtId="0" fontId="15" fillId="0" borderId="37" xfId="0" applyFont="1" applyFill="1" applyBorder="1" applyAlignment="1" applyProtection="1">
      <alignment horizontal="center"/>
    </xf>
    <xf numFmtId="0" fontId="15" fillId="0" borderId="73" xfId="0" applyFont="1" applyBorder="1" applyAlignment="1" applyProtection="1">
      <alignment horizontal="center"/>
    </xf>
    <xf numFmtId="0" fontId="14" fillId="0" borderId="78" xfId="0" applyFont="1" applyBorder="1" applyProtection="1"/>
    <xf numFmtId="165" fontId="14" fillId="0" borderId="0" xfId="0" applyNumberFormat="1" applyFont="1" applyBorder="1" applyProtection="1"/>
    <xf numFmtId="2" fontId="14" fillId="0" borderId="0" xfId="0" applyNumberFormat="1" applyFont="1" applyBorder="1" applyProtection="1"/>
    <xf numFmtId="2" fontId="48" fillId="0" borderId="0" xfId="0" applyNumberFormat="1" applyFont="1" applyBorder="1" applyProtection="1"/>
    <xf numFmtId="165" fontId="48" fillId="0" borderId="0" xfId="0" applyNumberFormat="1" applyFont="1" applyBorder="1" applyProtection="1"/>
    <xf numFmtId="0" fontId="16" fillId="0" borderId="0" xfId="0" applyFont="1" applyProtection="1"/>
    <xf numFmtId="0" fontId="15" fillId="0" borderId="0" xfId="0" applyFont="1" applyFill="1" applyBorder="1" applyProtection="1"/>
    <xf numFmtId="0" fontId="15" fillId="0" borderId="17" xfId="0" applyFont="1" applyFill="1" applyBorder="1" applyProtection="1"/>
    <xf numFmtId="0" fontId="15" fillId="0" borderId="10" xfId="0" applyFont="1" applyFill="1" applyBorder="1" applyProtection="1"/>
    <xf numFmtId="0" fontId="14" fillId="0" borderId="10" xfId="0" applyFont="1" applyFill="1" applyBorder="1" applyProtection="1"/>
    <xf numFmtId="0" fontId="15" fillId="0" borderId="11" xfId="0" applyFont="1" applyFill="1" applyBorder="1" applyProtection="1"/>
    <xf numFmtId="0" fontId="15" fillId="0" borderId="18" xfId="0" applyFont="1" applyFill="1" applyBorder="1" applyProtection="1"/>
    <xf numFmtId="0" fontId="14" fillId="0" borderId="0" xfId="0" applyFont="1" applyFill="1" applyBorder="1" applyProtection="1"/>
    <xf numFmtId="0" fontId="15" fillId="0" borderId="12" xfId="0" applyFont="1" applyFill="1" applyBorder="1" applyProtection="1"/>
    <xf numFmtId="0" fontId="8" fillId="0" borderId="0" xfId="0" applyFont="1" applyBorder="1" applyProtection="1"/>
    <xf numFmtId="0" fontId="15" fillId="0" borderId="19" xfId="0" applyFont="1" applyFill="1" applyBorder="1" applyProtection="1"/>
    <xf numFmtId="0" fontId="15" fillId="0" borderId="13" xfId="0" applyFont="1" applyFill="1" applyBorder="1" applyProtection="1"/>
    <xf numFmtId="0" fontId="15" fillId="0" borderId="14" xfId="0" applyFont="1" applyFill="1" applyBorder="1" applyProtection="1"/>
    <xf numFmtId="0" fontId="15" fillId="0" borderId="0" xfId="0" applyFont="1" applyFill="1" applyProtection="1"/>
    <xf numFmtId="165" fontId="15" fillId="0" borderId="84" xfId="0" applyNumberFormat="1" applyFont="1" applyFill="1" applyBorder="1" applyAlignment="1" applyProtection="1">
      <alignment horizontal="center" vertical="center"/>
      <protection locked="0"/>
    </xf>
    <xf numFmtId="0" fontId="14" fillId="30" borderId="60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wrapText="1"/>
    </xf>
    <xf numFmtId="0" fontId="22" fillId="0" borderId="0" xfId="2" applyFill="1" applyAlignment="1" applyProtection="1">
      <alignment horizontal="center" vertical="center"/>
    </xf>
    <xf numFmtId="2" fontId="29" fillId="0" borderId="0" xfId="2" applyNumberFormat="1" applyFont="1" applyFill="1" applyBorder="1" applyAlignment="1" applyProtection="1">
      <alignment horizontal="left" vertical="center"/>
    </xf>
    <xf numFmtId="0" fontId="16" fillId="0" borderId="0" xfId="2" applyFont="1" applyFill="1" applyAlignment="1" applyProtection="1">
      <alignment horizontal="center" vertical="center" wrapText="1"/>
    </xf>
    <xf numFmtId="2" fontId="30" fillId="0" borderId="0" xfId="2" applyNumberFormat="1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horizontal="center" vertical="center"/>
    </xf>
    <xf numFmtId="2" fontId="35" fillId="25" borderId="29" xfId="2" applyNumberFormat="1" applyFont="1" applyFill="1" applyBorder="1" applyAlignment="1" applyProtection="1"/>
    <xf numFmtId="2" fontId="16" fillId="25" borderId="33" xfId="2" applyNumberFormat="1" applyFont="1" applyFill="1" applyBorder="1" applyAlignment="1" applyProtection="1">
      <alignment horizontal="center" vertical="center"/>
    </xf>
    <xf numFmtId="3" fontId="30" fillId="2" borderId="37" xfId="22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25" fillId="0" borderId="0" xfId="0" applyFont="1" applyProtection="1"/>
    <xf numFmtId="0" fontId="20" fillId="0" borderId="0" xfId="0" applyFont="1" applyProtection="1"/>
    <xf numFmtId="0" fontId="25" fillId="0" borderId="0" xfId="0" applyFont="1" applyAlignment="1" applyProtection="1">
      <alignment horizontal="right"/>
    </xf>
    <xf numFmtId="167" fontId="43" fillId="0" borderId="0" xfId="0" applyNumberFormat="1" applyFont="1" applyAlignment="1" applyProtection="1">
      <alignment horizontal="center"/>
    </xf>
    <xf numFmtId="0" fontId="43" fillId="0" borderId="0" xfId="0" applyFont="1" applyAlignment="1" applyProtection="1">
      <alignment vertical="center"/>
    </xf>
    <xf numFmtId="0" fontId="20" fillId="30" borderId="0" xfId="0" applyFont="1" applyFill="1" applyProtection="1"/>
    <xf numFmtId="0" fontId="20" fillId="5" borderId="37" xfId="0" applyFont="1" applyFill="1" applyBorder="1" applyAlignment="1" applyProtection="1">
      <alignment horizontal="center" vertical="center" textRotation="90" wrapText="1"/>
    </xf>
    <xf numFmtId="0" fontId="20" fillId="0" borderId="37" xfId="0" applyFont="1" applyFill="1" applyBorder="1" applyAlignment="1" applyProtection="1">
      <alignment horizontal="center" vertical="top" wrapText="1"/>
    </xf>
    <xf numFmtId="2" fontId="20" fillId="0" borderId="35" xfId="0" applyNumberFormat="1" applyFont="1" applyBorder="1" applyAlignment="1" applyProtection="1">
      <alignment horizontal="center" vertical="center"/>
    </xf>
    <xf numFmtId="4" fontId="25" fillId="3" borderId="35" xfId="0" applyNumberFormat="1" applyFont="1" applyFill="1" applyBorder="1" applyAlignment="1" applyProtection="1">
      <alignment horizontal="center" vertical="center"/>
    </xf>
    <xf numFmtId="2" fontId="20" fillId="0" borderId="37" xfId="0" applyNumberFormat="1" applyFont="1" applyBorder="1" applyAlignment="1" applyProtection="1">
      <alignment horizontal="center" vertical="center"/>
    </xf>
    <xf numFmtId="9" fontId="20" fillId="0" borderId="37" xfId="0" applyNumberFormat="1" applyFont="1" applyBorder="1" applyAlignment="1" applyProtection="1">
      <alignment horizontal="center" vertical="center"/>
    </xf>
    <xf numFmtId="1" fontId="20" fillId="5" borderId="37" xfId="0" applyNumberFormat="1" applyFont="1" applyFill="1" applyBorder="1" applyAlignment="1" applyProtection="1">
      <alignment horizontal="center" vertical="center"/>
    </xf>
    <xf numFmtId="4" fontId="25" fillId="3" borderId="37" xfId="0" applyNumberFormat="1" applyFont="1" applyFill="1" applyBorder="1" applyAlignment="1" applyProtection="1">
      <alignment horizontal="center" vertical="center"/>
    </xf>
    <xf numFmtId="9" fontId="20" fillId="0" borderId="15" xfId="0" applyNumberFormat="1" applyFont="1" applyBorder="1" applyAlignment="1" applyProtection="1">
      <alignment horizontal="center" vertical="center"/>
    </xf>
    <xf numFmtId="1" fontId="20" fillId="5" borderId="15" xfId="0" applyNumberFormat="1" applyFont="1" applyFill="1" applyBorder="1" applyAlignment="1" applyProtection="1">
      <alignment horizontal="center" vertical="center"/>
    </xf>
    <xf numFmtId="4" fontId="25" fillId="31" borderId="46" xfId="0" applyNumberFormat="1" applyFont="1" applyFill="1" applyBorder="1" applyAlignment="1" applyProtection="1">
      <alignment horizontal="center" vertical="center"/>
    </xf>
    <xf numFmtId="9" fontId="20" fillId="31" borderId="46" xfId="0" applyNumberFormat="1" applyFont="1" applyFill="1" applyBorder="1" applyAlignment="1" applyProtection="1">
      <alignment horizontal="center" vertical="center"/>
    </xf>
    <xf numFmtId="0" fontId="20" fillId="0" borderId="4" xfId="0" applyFont="1" applyBorder="1" applyProtection="1"/>
    <xf numFmtId="0" fontId="11" fillId="0" borderId="0" xfId="0" applyFont="1" applyProtection="1"/>
    <xf numFmtId="0" fontId="15" fillId="0" borderId="86" xfId="0" applyFont="1" applyBorder="1" applyProtection="1">
      <protection locked="0"/>
    </xf>
    <xf numFmtId="0" fontId="15" fillId="0" borderId="87" xfId="0" applyFont="1" applyFill="1" applyBorder="1" applyAlignment="1" applyProtection="1">
      <alignment wrapText="1"/>
      <protection locked="0"/>
    </xf>
    <xf numFmtId="0" fontId="15" fillId="0" borderId="83" xfId="0" applyFont="1" applyFill="1" applyBorder="1" applyAlignment="1" applyProtection="1">
      <alignment wrapText="1"/>
      <protection locked="0"/>
    </xf>
    <xf numFmtId="0" fontId="15" fillId="0" borderId="27" xfId="0" applyFont="1" applyFill="1" applyBorder="1" applyAlignment="1" applyProtection="1">
      <alignment wrapText="1"/>
      <protection locked="0"/>
    </xf>
    <xf numFmtId="0" fontId="16" fillId="0" borderId="83" xfId="0" applyFont="1" applyFill="1" applyBorder="1" applyProtection="1">
      <protection locked="0"/>
    </xf>
    <xf numFmtId="0" fontId="0" fillId="0" borderId="0" xfId="0" applyProtection="1">
      <protection hidden="1"/>
    </xf>
    <xf numFmtId="0" fontId="20" fillId="0" borderId="37" xfId="0" applyFont="1" applyBorder="1" applyAlignment="1" applyProtection="1">
      <alignment horizontal="center" vertical="top"/>
    </xf>
    <xf numFmtId="0" fontId="20" fillId="0" borderId="37" xfId="0" applyFont="1" applyBorder="1" applyAlignment="1" applyProtection="1">
      <alignment horizontal="center" vertical="top" wrapText="1"/>
    </xf>
    <xf numFmtId="0" fontId="20" fillId="4" borderId="37" xfId="0" applyFont="1" applyFill="1" applyBorder="1" applyAlignment="1" applyProtection="1">
      <alignment horizontal="center" vertical="center" textRotation="90" wrapText="1"/>
    </xf>
    <xf numFmtId="0" fontId="20" fillId="0" borderId="37" xfId="0" applyFont="1" applyBorder="1" applyAlignment="1" applyProtection="1">
      <alignment horizontal="center" textRotation="90" wrapText="1"/>
    </xf>
    <xf numFmtId="0" fontId="20" fillId="3" borderId="37" xfId="0" applyFont="1" applyFill="1" applyBorder="1" applyAlignment="1" applyProtection="1">
      <alignment horizontal="center" vertical="top" wrapText="1"/>
    </xf>
    <xf numFmtId="1" fontId="20" fillId="4" borderId="15" xfId="0" applyNumberFormat="1" applyFont="1" applyFill="1" applyBorder="1" applyAlignment="1" applyProtection="1">
      <alignment horizontal="center" vertical="center"/>
      <protection locked="0"/>
    </xf>
    <xf numFmtId="1" fontId="20" fillId="4" borderId="37" xfId="0" applyNumberFormat="1" applyFont="1" applyFill="1" applyBorder="1" applyAlignment="1" applyProtection="1">
      <alignment horizontal="center" vertical="center"/>
      <protection locked="0"/>
    </xf>
    <xf numFmtId="164" fontId="15" fillId="0" borderId="83" xfId="27" applyFont="1" applyFill="1" applyBorder="1" applyAlignment="1" applyProtection="1">
      <alignment horizontal="center" vertical="center"/>
      <protection locked="0"/>
    </xf>
    <xf numFmtId="1" fontId="15" fillId="0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</xf>
    <xf numFmtId="170" fontId="54" fillId="0" borderId="0" xfId="0" applyNumberFormat="1" applyFont="1" applyBorder="1" applyProtection="1"/>
    <xf numFmtId="0" fontId="51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6" fillId="0" borderId="9" xfId="0" applyFont="1" applyFill="1" applyBorder="1" applyProtection="1">
      <protection locked="0"/>
    </xf>
    <xf numFmtId="0" fontId="14" fillId="5" borderId="0" xfId="0" applyFont="1" applyFill="1" applyAlignment="1" applyProtection="1">
      <alignment wrapText="1"/>
    </xf>
    <xf numFmtId="0" fontId="0" fillId="32" borderId="0" xfId="0" applyFill="1" applyProtection="1">
      <protection locked="0"/>
    </xf>
    <xf numFmtId="0" fontId="23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5" fillId="0" borderId="84" xfId="0" applyFont="1" applyBorder="1" applyAlignment="1" applyProtection="1">
      <alignment horizontal="center"/>
    </xf>
    <xf numFmtId="9" fontId="15" fillId="0" borderId="84" xfId="0" applyNumberFormat="1" applyFont="1" applyBorder="1" applyAlignment="1" applyProtection="1">
      <alignment horizontal="center" vertical="center"/>
    </xf>
    <xf numFmtId="10" fontId="15" fillId="0" borderId="84" xfId="0" applyNumberFormat="1" applyFont="1" applyBorder="1" applyAlignment="1" applyProtection="1">
      <alignment horizontal="center"/>
    </xf>
    <xf numFmtId="0" fontId="15" fillId="0" borderId="85" xfId="0" applyFont="1" applyBorder="1" applyAlignment="1" applyProtection="1">
      <alignment horizontal="center"/>
    </xf>
    <xf numFmtId="165" fontId="14" fillId="0" borderId="6" xfId="0" applyNumberFormat="1" applyFont="1" applyBorder="1" applyProtection="1"/>
    <xf numFmtId="0" fontId="15" fillId="0" borderId="83" xfId="0" applyFont="1" applyBorder="1" applyProtection="1"/>
    <xf numFmtId="0" fontId="15" fillId="0" borderId="39" xfId="0" applyFont="1" applyBorder="1" applyAlignment="1" applyProtection="1">
      <alignment horizontal="center"/>
    </xf>
    <xf numFmtId="9" fontId="15" fillId="0" borderId="39" xfId="0" applyNumberFormat="1" applyFont="1" applyBorder="1" applyAlignment="1" applyProtection="1">
      <alignment horizontal="center" vertical="center"/>
    </xf>
    <xf numFmtId="10" fontId="15" fillId="0" borderId="39" xfId="0" applyNumberFormat="1" applyFont="1" applyBorder="1" applyAlignment="1" applyProtection="1">
      <alignment horizontal="center"/>
    </xf>
    <xf numFmtId="0" fontId="15" fillId="0" borderId="78" xfId="0" applyFont="1" applyBorder="1" applyAlignment="1" applyProtection="1">
      <alignment horizontal="center"/>
    </xf>
    <xf numFmtId="0" fontId="15" fillId="0" borderId="29" xfId="0" applyFont="1" applyBorder="1" applyProtection="1"/>
    <xf numFmtId="0" fontId="15" fillId="0" borderId="30" xfId="0" applyFont="1" applyBorder="1" applyAlignment="1" applyProtection="1">
      <alignment horizontal="center"/>
    </xf>
    <xf numFmtId="9" fontId="15" fillId="0" borderId="30" xfId="0" applyNumberFormat="1" applyFont="1" applyBorder="1" applyAlignment="1" applyProtection="1">
      <alignment horizontal="center" vertical="center"/>
    </xf>
    <xf numFmtId="10" fontId="15" fillId="0" borderId="30" xfId="0" applyNumberFormat="1" applyFont="1" applyBorder="1" applyAlignment="1" applyProtection="1">
      <alignment horizontal="center"/>
    </xf>
    <xf numFmtId="0" fontId="15" fillId="0" borderId="31" xfId="0" applyFont="1" applyBorder="1" applyAlignment="1" applyProtection="1">
      <alignment horizontal="center"/>
    </xf>
    <xf numFmtId="0" fontId="15" fillId="0" borderId="76" xfId="0" applyFont="1" applyBorder="1" applyAlignment="1" applyProtection="1">
      <alignment horizontal="center"/>
    </xf>
    <xf numFmtId="9" fontId="15" fillId="0" borderId="76" xfId="0" applyNumberFormat="1" applyFont="1" applyBorder="1" applyAlignment="1" applyProtection="1">
      <alignment horizontal="center" vertical="center"/>
    </xf>
    <xf numFmtId="10" fontId="15" fillId="0" borderId="76" xfId="0" applyNumberFormat="1" applyFont="1" applyBorder="1" applyAlignment="1" applyProtection="1">
      <alignment horizontal="center"/>
    </xf>
    <xf numFmtId="0" fontId="14" fillId="0" borderId="6" xfId="0" applyFont="1" applyBorder="1" applyProtection="1"/>
    <xf numFmtId="0" fontId="15" fillId="0" borderId="82" xfId="0" applyFont="1" applyBorder="1" applyAlignment="1" applyProtection="1">
      <alignment horizontal="center"/>
    </xf>
    <xf numFmtId="10" fontId="15" fillId="0" borderId="30" xfId="0" applyNumberFormat="1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10" fontId="15" fillId="0" borderId="76" xfId="0" applyNumberFormat="1" applyFont="1" applyBorder="1" applyAlignment="1" applyProtection="1">
      <alignment horizontal="center" vertical="center"/>
    </xf>
    <xf numFmtId="10" fontId="15" fillId="0" borderId="39" xfId="0" applyNumberFormat="1" applyFont="1" applyBorder="1" applyAlignment="1" applyProtection="1">
      <alignment horizontal="center" vertical="center"/>
    </xf>
    <xf numFmtId="0" fontId="15" fillId="0" borderId="78" xfId="0" applyFont="1" applyBorder="1" applyAlignment="1" applyProtection="1">
      <alignment horizontal="center" vertical="center"/>
    </xf>
    <xf numFmtId="0" fontId="15" fillId="0" borderId="82" xfId="0" applyFont="1" applyBorder="1" applyAlignment="1" applyProtection="1">
      <alignment horizontal="center" vertical="center"/>
    </xf>
    <xf numFmtId="0" fontId="15" fillId="0" borderId="21" xfId="0" applyFont="1" applyFill="1" applyBorder="1" applyProtection="1"/>
    <xf numFmtId="49" fontId="24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167" fontId="34" fillId="0" borderId="0" xfId="2" applyNumberFormat="1" applyFont="1" applyFill="1" applyBorder="1" applyAlignment="1" applyProtection="1">
      <alignment horizontal="center" vertical="center"/>
      <protection locked="0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51" fillId="0" borderId="4" xfId="0" applyFont="1" applyFill="1" applyBorder="1" applyAlignment="1" applyProtection="1">
      <alignment horizontal="center"/>
    </xf>
    <xf numFmtId="1" fontId="15" fillId="0" borderId="62" xfId="0" applyNumberFormat="1" applyFont="1" applyFill="1" applyBorder="1" applyAlignment="1" applyProtection="1">
      <alignment horizontal="center" vertical="center"/>
      <protection locked="0"/>
    </xf>
    <xf numFmtId="165" fontId="40" fillId="3" borderId="9" xfId="0" applyNumberFormat="1" applyFont="1" applyFill="1" applyBorder="1" applyAlignment="1" applyProtection="1">
      <alignment horizontal="center" vertical="center"/>
    </xf>
    <xf numFmtId="2" fontId="34" fillId="3" borderId="7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/>
      <protection locked="0"/>
    </xf>
    <xf numFmtId="9" fontId="15" fillId="0" borderId="7" xfId="0" applyNumberFormat="1" applyFont="1" applyBorder="1" applyAlignment="1" applyProtection="1">
      <alignment horizontal="center" vertical="center"/>
      <protection locked="0"/>
    </xf>
    <xf numFmtId="165" fontId="40" fillId="3" borderId="83" xfId="0" applyNumberFormat="1" applyFont="1" applyFill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/>
      <protection locked="0"/>
    </xf>
    <xf numFmtId="9" fontId="15" fillId="0" borderId="34" xfId="0" applyNumberFormat="1" applyFont="1" applyBorder="1" applyAlignment="1" applyProtection="1">
      <alignment horizontal="center" vertical="center"/>
      <protection locked="0"/>
    </xf>
    <xf numFmtId="49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Protection="1"/>
    <xf numFmtId="0" fontId="15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33" xfId="0" applyFont="1" applyBorder="1" applyProtection="1"/>
    <xf numFmtId="165" fontId="15" fillId="0" borderId="39" xfId="0" applyNumberFormat="1" applyFont="1" applyFill="1" applyBorder="1" applyAlignment="1" applyProtection="1">
      <alignment horizontal="center" vertical="center"/>
    </xf>
    <xf numFmtId="0" fontId="15" fillId="0" borderId="9" xfId="0" applyFont="1" applyBorder="1" applyProtection="1"/>
    <xf numFmtId="165" fontId="15" fillId="0" borderId="84" xfId="0" applyNumberFormat="1" applyFont="1" applyFill="1" applyBorder="1" applyAlignment="1" applyProtection="1">
      <alignment horizontal="center" vertical="center"/>
    </xf>
    <xf numFmtId="1" fontId="15" fillId="0" borderId="39" xfId="0" applyNumberFormat="1" applyFont="1" applyFill="1" applyBorder="1" applyAlignment="1" applyProtection="1">
      <alignment horizontal="center" vertical="center"/>
    </xf>
    <xf numFmtId="1" fontId="15" fillId="0" borderId="84" xfId="0" applyNumberFormat="1" applyFont="1" applyFill="1" applyBorder="1" applyAlignment="1" applyProtection="1">
      <alignment horizontal="center" vertical="center"/>
    </xf>
    <xf numFmtId="2" fontId="15" fillId="0" borderId="84" xfId="0" applyNumberFormat="1" applyFont="1" applyFill="1" applyBorder="1" applyAlignment="1" applyProtection="1">
      <alignment horizontal="center" vertical="center"/>
    </xf>
    <xf numFmtId="0" fontId="15" fillId="0" borderId="87" xfId="0" applyFont="1" applyFill="1" applyBorder="1" applyAlignment="1" applyProtection="1">
      <alignment wrapText="1"/>
    </xf>
    <xf numFmtId="0" fontId="15" fillId="0" borderId="83" xfId="0" applyFont="1" applyFill="1" applyBorder="1" applyAlignment="1" applyProtection="1">
      <alignment wrapText="1"/>
    </xf>
    <xf numFmtId="2" fontId="15" fillId="0" borderId="39" xfId="0" applyNumberFormat="1" applyFont="1" applyFill="1" applyBorder="1" applyAlignment="1" applyProtection="1">
      <alignment horizontal="center" vertical="center"/>
    </xf>
    <xf numFmtId="0" fontId="15" fillId="0" borderId="38" xfId="0" applyFont="1" applyBorder="1" applyProtection="1"/>
    <xf numFmtId="2" fontId="15" fillId="0" borderId="84" xfId="0" applyNumberFormat="1" applyFont="1" applyFill="1" applyBorder="1" applyAlignment="1" applyProtection="1">
      <alignment horizontal="center" vertical="center" wrapText="1"/>
    </xf>
    <xf numFmtId="165" fontId="15" fillId="0" borderId="6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24" fillId="0" borderId="32" xfId="0" applyFont="1" applyFill="1" applyBorder="1" applyAlignment="1" applyProtection="1">
      <alignment horizontal="left" vertical="center" wrapText="1"/>
    </xf>
    <xf numFmtId="9" fontId="15" fillId="0" borderId="84" xfId="0" applyNumberFormat="1" applyFont="1" applyBorder="1" applyAlignment="1" applyProtection="1">
      <alignment horizontal="center"/>
      <protection locked="0"/>
    </xf>
    <xf numFmtId="9" fontId="15" fillId="0" borderId="39" xfId="0" applyNumberFormat="1" applyFont="1" applyBorder="1" applyAlignment="1" applyProtection="1">
      <alignment horizontal="center"/>
      <protection locked="0"/>
    </xf>
    <xf numFmtId="2" fontId="14" fillId="4" borderId="0" xfId="0" applyNumberFormat="1" applyFont="1" applyFill="1" applyBorder="1" applyAlignment="1" applyProtection="1">
      <alignment horizontal="center" vertical="center"/>
    </xf>
    <xf numFmtId="166" fontId="34" fillId="3" borderId="38" xfId="28" applyNumberFormat="1" applyFont="1" applyFill="1" applyBorder="1" applyAlignment="1" applyProtection="1">
      <alignment horizontal="center" vertical="center" wrapText="1"/>
    </xf>
    <xf numFmtId="166" fontId="34" fillId="3" borderId="15" xfId="28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Protection="1"/>
    <xf numFmtId="0" fontId="24" fillId="0" borderId="0" xfId="0" applyFont="1" applyFill="1" applyBorder="1" applyAlignment="1" applyProtection="1">
      <alignment vertical="center"/>
    </xf>
    <xf numFmtId="0" fontId="7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37" xfId="0" applyFill="1" applyBorder="1"/>
    <xf numFmtId="0" fontId="0" fillId="0" borderId="35" xfId="0" applyFill="1" applyBorder="1"/>
    <xf numFmtId="0" fontId="8" fillId="0" borderId="16" xfId="0" applyFont="1" applyFill="1" applyBorder="1" applyAlignment="1">
      <alignment horizontal="center"/>
    </xf>
    <xf numFmtId="49" fontId="0" fillId="0" borderId="35" xfId="0" applyNumberFormat="1" applyFill="1" applyBorder="1"/>
    <xf numFmtId="49" fontId="60" fillId="0" borderId="37" xfId="0" applyNumberFormat="1" applyFont="1" applyFill="1" applyBorder="1"/>
    <xf numFmtId="0" fontId="0" fillId="0" borderId="0" xfId="0" applyFill="1"/>
    <xf numFmtId="0" fontId="8" fillId="4" borderId="16" xfId="0" applyFont="1" applyFill="1" applyBorder="1" applyAlignment="1">
      <alignment horizontal="center"/>
    </xf>
    <xf numFmtId="49" fontId="0" fillId="4" borderId="35" xfId="0" applyNumberFormat="1" applyFill="1" applyBorder="1"/>
    <xf numFmtId="49" fontId="60" fillId="4" borderId="37" xfId="0" applyNumberFormat="1" applyFont="1" applyFill="1" applyBorder="1"/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9" fillId="0" borderId="22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7" fontId="11" fillId="0" borderId="4" xfId="0" applyNumberFormat="1" applyFont="1" applyBorder="1" applyAlignment="1" applyProtection="1">
      <alignment horizontal="center"/>
    </xf>
    <xf numFmtId="0" fontId="14" fillId="0" borderId="29" xfId="0" applyFont="1" applyBorder="1" applyAlignment="1" applyProtection="1">
      <alignment vertical="center" wrapText="1"/>
    </xf>
    <xf numFmtId="0" fontId="14" fillId="0" borderId="33" xfId="0" applyFont="1" applyBorder="1" applyAlignment="1" applyProtection="1">
      <alignment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left" vertical="center" wrapText="1"/>
    </xf>
    <xf numFmtId="0" fontId="14" fillId="0" borderId="33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6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56" fillId="0" borderId="29" xfId="0" applyFont="1" applyFill="1" applyBorder="1" applyAlignment="1" applyProtection="1">
      <alignment horizontal="left" vertical="center" wrapText="1"/>
      <protection locked="0"/>
    </xf>
    <xf numFmtId="0" fontId="56" fillId="0" borderId="33" xfId="0" applyFont="1" applyFill="1" applyBorder="1" applyAlignment="1" applyProtection="1">
      <alignment horizontal="left" vertical="center" wrapText="1"/>
      <protection locked="0"/>
    </xf>
    <xf numFmtId="0" fontId="57" fillId="0" borderId="16" xfId="0" applyFont="1" applyBorder="1" applyAlignment="1" applyProtection="1">
      <alignment horizontal="center" vertical="center" wrapText="1"/>
      <protection locked="0"/>
    </xf>
    <xf numFmtId="0" fontId="57" fillId="0" borderId="33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/>
    </xf>
    <xf numFmtId="0" fontId="14" fillId="0" borderId="60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</xf>
    <xf numFmtId="0" fontId="15" fillId="0" borderId="61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 wrapText="1"/>
    </xf>
    <xf numFmtId="0" fontId="58" fillId="4" borderId="3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14" fillId="0" borderId="29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 wrapText="1"/>
      <protection locked="0"/>
    </xf>
    <xf numFmtId="0" fontId="15" fillId="0" borderId="35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left" vertical="center" wrapText="1"/>
      <protection locked="0"/>
    </xf>
    <xf numFmtId="0" fontId="24" fillId="0" borderId="32" xfId="0" applyFont="1" applyFill="1" applyBorder="1" applyAlignment="1" applyProtection="1">
      <alignment horizontal="left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29" fillId="0" borderId="28" xfId="0" applyFont="1" applyFill="1" applyBorder="1" applyAlignment="1" applyProtection="1">
      <alignment horizontal="left" vertical="center" wrapText="1"/>
      <protection locked="0"/>
    </xf>
    <xf numFmtId="0" fontId="16" fillId="0" borderId="36" xfId="0" applyFont="1" applyFill="1" applyBorder="1" applyAlignment="1" applyProtection="1">
      <alignment horizontal="left" vertical="center" wrapText="1"/>
      <protection locked="0"/>
    </xf>
    <xf numFmtId="0" fontId="16" fillId="0" borderId="32" xfId="0" applyFont="1" applyFill="1" applyBorder="1" applyAlignment="1" applyProtection="1">
      <alignment horizontal="left" vertical="center" wrapText="1"/>
      <protection locked="0"/>
    </xf>
    <xf numFmtId="0" fontId="16" fillId="0" borderId="29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Fill="1" applyBorder="1" applyAlignment="1" applyProtection="1">
      <alignment horizontal="center" vertical="center" wrapText="1"/>
      <protection locked="0"/>
    </xf>
    <xf numFmtId="0" fontId="29" fillId="0" borderId="36" xfId="0" applyFont="1" applyFill="1" applyBorder="1" applyAlignment="1" applyProtection="1">
      <alignment horizontal="left" vertical="center" wrapText="1"/>
      <protection locked="0"/>
    </xf>
    <xf numFmtId="0" fontId="29" fillId="0" borderId="28" xfId="0" applyFont="1" applyFill="1" applyBorder="1" applyAlignment="1" applyProtection="1">
      <alignment horizontal="left" vertical="center" wrapText="1"/>
    </xf>
    <xf numFmtId="0" fontId="29" fillId="0" borderId="36" xfId="0" applyFont="1" applyFill="1" applyBorder="1" applyAlignment="1" applyProtection="1">
      <alignment horizontal="left" vertical="center" wrapText="1"/>
    </xf>
    <xf numFmtId="0" fontId="16" fillId="0" borderId="29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left" vertical="center" wrapText="1"/>
    </xf>
    <xf numFmtId="0" fontId="16" fillId="0" borderId="33" xfId="0" applyFont="1" applyFill="1" applyBorder="1" applyAlignment="1" applyProtection="1">
      <alignment horizontal="center" vertical="center" wrapText="1"/>
    </xf>
    <xf numFmtId="0" fontId="53" fillId="0" borderId="29" xfId="0" applyFont="1" applyFill="1" applyBorder="1" applyAlignment="1" applyProtection="1">
      <alignment horizontal="center" vertical="center" wrapText="1"/>
    </xf>
    <xf numFmtId="0" fontId="53" fillId="0" borderId="9" xfId="0" applyFont="1" applyFill="1" applyBorder="1" applyAlignment="1" applyProtection="1">
      <alignment horizontal="center" vertical="center" wrapText="1"/>
    </xf>
    <xf numFmtId="0" fontId="53" fillId="0" borderId="3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20" fillId="0" borderId="37" xfId="0" applyFont="1" applyFill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left" vertical="center" wrapText="1"/>
    </xf>
    <xf numFmtId="0" fontId="24" fillId="0" borderId="36" xfId="0" applyFont="1" applyBorder="1" applyAlignment="1" applyProtection="1">
      <alignment horizontal="left" vertical="center" wrapText="1"/>
    </xf>
    <xf numFmtId="0" fontId="24" fillId="0" borderId="32" xfId="0" applyFont="1" applyBorder="1" applyAlignment="1" applyProtection="1">
      <alignment horizontal="left" vertical="center" wrapText="1"/>
    </xf>
    <xf numFmtId="0" fontId="40" fillId="0" borderId="70" xfId="0" applyFont="1" applyFill="1" applyBorder="1" applyAlignment="1" applyProtection="1">
      <alignment horizontal="center" vertical="center" wrapText="1"/>
    </xf>
    <xf numFmtId="0" fontId="40" fillId="0" borderId="71" xfId="0" applyFont="1" applyFill="1" applyBorder="1" applyAlignment="1" applyProtection="1">
      <alignment horizontal="center" vertical="center" wrapText="1"/>
    </xf>
    <xf numFmtId="0" fontId="40" fillId="0" borderId="72" xfId="0" applyFont="1" applyFill="1" applyBorder="1" applyAlignment="1" applyProtection="1">
      <alignment horizontal="center" vertical="center" wrapText="1"/>
    </xf>
    <xf numFmtId="4" fontId="24" fillId="0" borderId="7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left" vertical="center" wrapText="1"/>
    </xf>
    <xf numFmtId="0" fontId="24" fillId="0" borderId="33" xfId="0" applyFont="1" applyFill="1" applyBorder="1" applyAlignment="1" applyProtection="1">
      <alignment horizontal="left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 wrapText="1"/>
    </xf>
    <xf numFmtId="0" fontId="24" fillId="0" borderId="78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left" vertical="center" wrapText="1"/>
    </xf>
    <xf numFmtId="0" fontId="24" fillId="0" borderId="32" xfId="0" applyFont="1" applyFill="1" applyBorder="1" applyAlignment="1" applyProtection="1">
      <alignment horizontal="left" vertical="center" wrapText="1"/>
    </xf>
    <xf numFmtId="14" fontId="22" fillId="0" borderId="0" xfId="2" applyNumberFormat="1" applyAlignment="1" applyProtection="1">
      <alignment horizontal="center"/>
    </xf>
    <xf numFmtId="0" fontId="32" fillId="0" borderId="28" xfId="2" applyFont="1" applyBorder="1" applyAlignment="1" applyProtection="1">
      <alignment horizontal="center"/>
    </xf>
    <xf numFmtId="0" fontId="32" fillId="0" borderId="32" xfId="2" applyFont="1" applyBorder="1" applyAlignment="1" applyProtection="1">
      <alignment horizontal="center"/>
    </xf>
    <xf numFmtId="0" fontId="34" fillId="0" borderId="29" xfId="2" applyFont="1" applyBorder="1" applyAlignment="1" applyProtection="1">
      <alignment horizontal="center" vertical="center" wrapText="1"/>
    </xf>
    <xf numFmtId="0" fontId="34" fillId="0" borderId="33" xfId="2" applyFont="1" applyBorder="1" applyAlignment="1" applyProtection="1">
      <alignment horizontal="center" vertical="center" wrapText="1"/>
    </xf>
    <xf numFmtId="0" fontId="14" fillId="0" borderId="29" xfId="2" applyFont="1" applyFill="1" applyBorder="1" applyAlignment="1" applyProtection="1">
      <alignment horizontal="center" vertical="center" textRotation="90" wrapText="1"/>
    </xf>
    <xf numFmtId="0" fontId="14" fillId="0" borderId="33" xfId="2" applyFont="1" applyFill="1" applyBorder="1" applyAlignment="1" applyProtection="1">
      <alignment horizontal="center" vertical="center" textRotation="90" wrapText="1"/>
    </xf>
    <xf numFmtId="0" fontId="16" fillId="2" borderId="29" xfId="2" applyFont="1" applyFill="1" applyBorder="1" applyAlignment="1" applyProtection="1">
      <alignment horizontal="center" vertical="center" textRotation="90" wrapText="1"/>
    </xf>
    <xf numFmtId="0" fontId="16" fillId="2" borderId="33" xfId="2" applyFont="1" applyFill="1" applyBorder="1" applyAlignment="1" applyProtection="1">
      <alignment horizontal="center" vertical="center" textRotation="90" wrapText="1"/>
    </xf>
    <xf numFmtId="0" fontId="22" fillId="0" borderId="64" xfId="2" applyBorder="1" applyAlignment="1" applyProtection="1">
      <alignment horizontal="center" vertical="center"/>
    </xf>
    <xf numFmtId="0" fontId="22" fillId="0" borderId="65" xfId="2" applyBorder="1" applyAlignment="1" applyProtection="1">
      <alignment horizontal="center" vertical="center"/>
    </xf>
    <xf numFmtId="2" fontId="16" fillId="2" borderId="29" xfId="22" applyNumberFormat="1" applyFont="1" applyFill="1" applyBorder="1" applyAlignment="1" applyProtection="1">
      <alignment horizontal="center" vertical="center" wrapText="1"/>
    </xf>
    <xf numFmtId="2" fontId="16" fillId="2" borderId="33" xfId="22" applyNumberFormat="1" applyFont="1" applyFill="1" applyBorder="1" applyAlignment="1" applyProtection="1">
      <alignment horizontal="center" vertical="center" wrapText="1"/>
    </xf>
    <xf numFmtId="0" fontId="38" fillId="0" borderId="67" xfId="2" applyFont="1" applyBorder="1" applyAlignment="1" applyProtection="1">
      <alignment horizontal="center" vertical="center" wrapText="1"/>
    </xf>
    <xf numFmtId="0" fontId="38" fillId="0" borderId="69" xfId="2" applyFont="1" applyBorder="1" applyAlignment="1" applyProtection="1">
      <alignment horizontal="center" vertical="center" wrapText="1"/>
    </xf>
    <xf numFmtId="0" fontId="42" fillId="29" borderId="3" xfId="0" applyFont="1" applyFill="1" applyBorder="1" applyAlignment="1" applyProtection="1">
      <alignment horizontal="center" vertical="center" textRotation="90" wrapText="1"/>
    </xf>
    <xf numFmtId="0" fontId="25" fillId="31" borderId="23" xfId="0" applyFont="1" applyFill="1" applyBorder="1" applyAlignment="1" applyProtection="1">
      <alignment horizontal="center" vertical="center"/>
    </xf>
    <xf numFmtId="0" fontId="25" fillId="31" borderId="24" xfId="0" applyFont="1" applyFill="1" applyBorder="1" applyAlignment="1" applyProtection="1">
      <alignment horizontal="center" vertical="center"/>
    </xf>
    <xf numFmtId="0" fontId="25" fillId="31" borderId="45" xfId="0" applyFont="1" applyFill="1" applyBorder="1" applyAlignment="1" applyProtection="1">
      <alignment horizontal="center" vertical="center"/>
    </xf>
    <xf numFmtId="0" fontId="20" fillId="0" borderId="69" xfId="0" applyFont="1" applyBorder="1" applyAlignment="1" applyProtection="1">
      <alignment horizontal="center" vertical="center" wrapText="1"/>
      <protection locked="0"/>
    </xf>
    <xf numFmtId="0" fontId="20" fillId="0" borderId="75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</xf>
    <xf numFmtId="0" fontId="25" fillId="0" borderId="33" xfId="0" applyFont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left"/>
    </xf>
    <xf numFmtId="0" fontId="43" fillId="0" borderId="0" xfId="0" applyFont="1" applyAlignment="1" applyProtection="1">
      <alignment horizontal="justify"/>
    </xf>
    <xf numFmtId="0" fontId="25" fillId="0" borderId="0" xfId="0" applyFont="1" applyAlignment="1" applyProtection="1"/>
    <xf numFmtId="0" fontId="20" fillId="30" borderId="4" xfId="0" applyFont="1" applyFill="1" applyBorder="1" applyAlignment="1" applyProtection="1">
      <alignment horizontal="center" wrapText="1"/>
    </xf>
    <xf numFmtId="0" fontId="20" fillId="0" borderId="7" xfId="0" applyFont="1" applyBorder="1" applyAlignment="1" applyProtection="1">
      <alignment horizontal="left" vertical="center" wrapText="1"/>
    </xf>
    <xf numFmtId="0" fontId="41" fillId="0" borderId="70" xfId="0" applyFont="1" applyBorder="1" applyAlignment="1">
      <alignment horizontal="center" vertical="top" wrapText="1"/>
    </xf>
    <xf numFmtId="0" fontId="41" fillId="0" borderId="72" xfId="0" applyFont="1" applyBorder="1" applyAlignment="1">
      <alignment horizontal="center" vertical="top" wrapText="1"/>
    </xf>
    <xf numFmtId="0" fontId="55" fillId="4" borderId="0" xfId="0" applyFont="1" applyFill="1" applyAlignment="1">
      <alignment horizontal="center" wrapText="1"/>
    </xf>
    <xf numFmtId="0" fontId="55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 wrapText="1"/>
    </xf>
    <xf numFmtId="0" fontId="19" fillId="0" borderId="42" xfId="1" applyFont="1" applyBorder="1" applyAlignment="1">
      <alignment horizontal="center"/>
    </xf>
    <xf numFmtId="4" fontId="19" fillId="0" borderId="42" xfId="1" applyNumberFormat="1" applyFont="1" applyBorder="1" applyAlignment="1">
      <alignment horizontal="center"/>
    </xf>
    <xf numFmtId="0" fontId="41" fillId="0" borderId="70" xfId="0" applyFont="1" applyBorder="1" applyAlignment="1">
      <alignment horizontal="center" vertical="center" wrapText="1"/>
    </xf>
    <xf numFmtId="0" fontId="41" fillId="0" borderId="71" xfId="0" applyFont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</xf>
  </cellXfs>
  <cellStyles count="29">
    <cellStyle name="20% - Акцент1" xfId="5"/>
    <cellStyle name="20% - Акцент2" xfId="6"/>
    <cellStyle name="20% - Акцент3" xfId="7"/>
    <cellStyle name="20% - Акцент4" xfId="8"/>
    <cellStyle name="20% - Акцент5" xfId="9"/>
    <cellStyle name="20% - Акцент6" xfId="10"/>
    <cellStyle name="40% - Акцент1" xfId="11"/>
    <cellStyle name="40% - Акцент2" xfId="12"/>
    <cellStyle name="40% - Акцент3" xfId="28"/>
    <cellStyle name="40% - Акцент3 2" xfId="22"/>
    <cellStyle name="40% - Акцент3 2 2" xfId="25"/>
    <cellStyle name="40% - Акцент4" xfId="13"/>
    <cellStyle name="40% - Акцент5" xfId="14"/>
    <cellStyle name="40% - Акцент6" xfId="15"/>
    <cellStyle name="60% - Акцент1" xfId="16"/>
    <cellStyle name="60% - Акцент2" xfId="17"/>
    <cellStyle name="60% - Акцент3" xfId="18"/>
    <cellStyle name="60% - Акцент4" xfId="19"/>
    <cellStyle name="60% - Акцент5" xfId="20"/>
    <cellStyle name="60% - Акцент6" xfId="21"/>
    <cellStyle name="Excel_BuiltIn_20% - Акцент6" xfId="4"/>
    <cellStyle name="Обычный" xfId="0" builtinId="0"/>
    <cellStyle name="Обычный 2" xfId="2"/>
    <cellStyle name="Обычный 3" xfId="1"/>
    <cellStyle name="Обычный 4" xfId="3"/>
    <cellStyle name="Финансовый" xfId="27" builtinId="3"/>
    <cellStyle name="Финансовый 2" xfId="24"/>
    <cellStyle name="Финансовый 3" xfId="23"/>
    <cellStyle name="Финансовый 3 2" xfId="26"/>
  </cellStyles>
  <dxfs count="34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7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%20&#1040;%20&#1041;%20&#1045;%20&#1051;%20&#1068;%20&#1076;&#1083;&#1103;%20&#1041;&#1059;&#1061;&#1043;&#1040;&#1051;&#1058;&#1045;&#1056;&#1048;&#1048;/&#1056;&#1054;&#1044;&#1054;&#1042;&#1054;&#1045;%20&#1054;&#1058;&#1044;&#1045;&#1051;&#1045;&#1053;&#1048;&#1045;/2019/&#1058;&#1040;&#1041;&#1045;&#1051;&#1068;+&#1057;&#1042;&#1054;&#1044;%20&#1060;&#1045;&#1042;&#1056;&#1040;&#1051;&#1068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%20&#1040;%20&#1041;%20&#1045;%20&#1051;%20&#1068;%20&#1076;&#1083;&#1103;%20&#1041;&#1059;&#1061;&#1043;&#1040;&#1051;&#1058;&#1045;&#1056;&#1048;&#1048;\&#1056;&#1072;&#1079;&#1080;&#1085;&#1086;&#1074;&#1072;\2021\&#1058;&#1040;&#1041;&#1045;&#1051;&#1068;%20+%20&#1057;&#1042;&#1054;&#1044;%20%20&#1062;&#1080;&#1090;&#1086;%20&#1048;&#1070;&#1051;&#1068;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"/>
      <sheetName val="титульный"/>
      <sheetName val="1"/>
      <sheetName val="2"/>
      <sheetName val="3"/>
      <sheetName val="ХОЗ"/>
      <sheetName val="СВОДНЫЙ медики"/>
      <sheetName val="СВОД проч"/>
      <sheetName val="НЕ ТРОГАТЬ"/>
    </sheetNames>
    <sheetDataSet>
      <sheetData sheetId="0" refreshError="1"/>
      <sheetData sheetId="1"/>
      <sheetData sheetId="2">
        <row r="2">
          <cell r="AU2">
            <v>7.8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ЦИТО"/>
      <sheetName val="ИЗМЕНЕНИЯ"/>
      <sheetName val="ХОЗ"/>
      <sheetName val="Сводный медики "/>
      <sheetName val="СВОД ПРОЧИЙ"/>
      <sheetName val="НЕ ТРОГАТЬ 1"/>
      <sheetName val="ТЕ ТРОГАТЬ 2"/>
    </sheetNames>
    <sheetDataSet>
      <sheetData sheetId="0"/>
      <sheetData sheetId="1">
        <row r="6">
          <cell r="A6" t="str">
            <v>Дубровина Елена Вячеславовна</v>
          </cell>
          <cell r="D6" t="str">
            <v>заведующаяя лабораторией</v>
          </cell>
        </row>
        <row r="8">
          <cell r="A8" t="str">
            <v>Зеленова ЕленаСергеевна</v>
          </cell>
          <cell r="D8" t="str">
            <v>врач лаб ген</v>
          </cell>
        </row>
        <row r="10">
          <cell r="A10" t="str">
            <v>Мамонова Виктория Владимировна</v>
          </cell>
          <cell r="D10" t="str">
            <v>биолог</v>
          </cell>
        </row>
        <row r="12">
          <cell r="A12" t="str">
            <v>Ширшова Лариса Сергеевна</v>
          </cell>
          <cell r="D12" t="str">
            <v>биолог</v>
          </cell>
        </row>
        <row r="14">
          <cell r="A14" t="str">
            <v>Разинова Ольга Дмитриевна</v>
          </cell>
          <cell r="D14" t="str">
            <v>фельдшер-лаборант</v>
          </cell>
        </row>
        <row r="16">
          <cell r="A16" t="str">
            <v>Сочилина Марина Николаевна</v>
          </cell>
          <cell r="D16" t="str">
            <v>фельдшер-лаборант</v>
          </cell>
        </row>
        <row r="18">
          <cell r="A18" t="str">
            <v>Смирнова Ирина Николаевна</v>
          </cell>
          <cell r="D18" t="str">
            <v>мед. лаб. техник</v>
          </cell>
        </row>
        <row r="20">
          <cell r="A20">
            <v>0</v>
          </cell>
          <cell r="D20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J2:T45"/>
  <sheetViews>
    <sheetView topLeftCell="I1" zoomScale="75" zoomScaleNormal="50" workbookViewId="0">
      <selection activeCell="AA26" sqref="AA26"/>
    </sheetView>
  </sheetViews>
  <sheetFormatPr defaultRowHeight="12.75" x14ac:dyDescent="0.2"/>
  <cols>
    <col min="1" max="9" width="9.140625" style="39"/>
    <col min="10" max="10" width="12.42578125" style="39" customWidth="1"/>
    <col min="11" max="11" width="6.28515625" style="39" customWidth="1"/>
    <col min="12" max="12" width="9.140625" style="39"/>
    <col min="13" max="13" width="8" style="39" customWidth="1"/>
    <col min="14" max="14" width="5.5703125" style="39" customWidth="1"/>
    <col min="15" max="15" width="13.140625" style="39" customWidth="1"/>
    <col min="16" max="16" width="14.5703125" style="39" customWidth="1"/>
    <col min="17" max="17" width="8.7109375" style="39" customWidth="1"/>
    <col min="18" max="18" width="9" style="39" customWidth="1"/>
    <col min="19" max="19" width="4.140625" style="39" customWidth="1"/>
    <col min="20" max="20" width="5.42578125" style="39" customWidth="1"/>
    <col min="21" max="16384" width="9.140625" style="39"/>
  </cols>
  <sheetData>
    <row r="2" spans="10:20" x14ac:dyDescent="0.2">
      <c r="P2" s="415"/>
      <c r="Q2" s="415"/>
    </row>
    <row r="3" spans="10:20" x14ac:dyDescent="0.2">
      <c r="P3" s="73"/>
      <c r="Q3" s="73"/>
    </row>
    <row r="5" spans="10:20" ht="15" x14ac:dyDescent="0.2">
      <c r="P5" s="40"/>
      <c r="R5" s="418"/>
      <c r="S5" s="418"/>
      <c r="T5" s="418"/>
    </row>
    <row r="6" spans="10:20" x14ac:dyDescent="0.2">
      <c r="O6" s="40"/>
      <c r="P6" s="75"/>
      <c r="Q6" s="40"/>
      <c r="R6" s="419"/>
      <c r="S6" s="419"/>
      <c r="T6" s="419"/>
    </row>
    <row r="7" spans="10:20" x14ac:dyDescent="0.2">
      <c r="O7" s="40"/>
      <c r="P7" s="40"/>
      <c r="Q7" s="40"/>
      <c r="R7" s="40"/>
      <c r="S7" s="41"/>
      <c r="T7" s="40"/>
    </row>
    <row r="8" spans="10:20" x14ac:dyDescent="0.2">
      <c r="O8" s="40"/>
      <c r="P8" s="40"/>
      <c r="Q8" s="40"/>
      <c r="R8" s="40"/>
      <c r="S8" s="40"/>
      <c r="T8" s="40"/>
    </row>
    <row r="9" spans="10:20" x14ac:dyDescent="0.2">
      <c r="O9" s="40"/>
      <c r="P9" s="40"/>
      <c r="Q9" s="40"/>
      <c r="R9" s="40"/>
      <c r="S9" s="40"/>
      <c r="T9" s="40"/>
    </row>
    <row r="13" spans="10:20" ht="15.75" x14ac:dyDescent="0.25">
      <c r="J13" s="420" t="s">
        <v>49</v>
      </c>
      <c r="K13" s="420"/>
      <c r="L13" s="420"/>
      <c r="M13" s="420"/>
      <c r="N13" s="420"/>
      <c r="O13" s="420"/>
      <c r="P13" s="420"/>
      <c r="Q13" s="420"/>
      <c r="R13" s="420"/>
      <c r="S13" s="420"/>
      <c r="T13" s="420"/>
    </row>
    <row r="14" spans="10:20" ht="15.75" x14ac:dyDescent="0.25">
      <c r="J14" s="420" t="s">
        <v>0</v>
      </c>
      <c r="K14" s="420"/>
      <c r="L14" s="420"/>
      <c r="M14" s="420"/>
      <c r="N14" s="420"/>
      <c r="O14" s="420"/>
      <c r="P14" s="420"/>
      <c r="Q14" s="420"/>
      <c r="R14" s="420"/>
      <c r="S14" s="420"/>
      <c r="T14" s="420"/>
    </row>
    <row r="15" spans="10:20" ht="15.75" x14ac:dyDescent="0.25"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</row>
    <row r="16" spans="10:20" ht="15.75" x14ac:dyDescent="0.25"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10:20" ht="15.75" x14ac:dyDescent="0.25"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0:20" ht="13.5" thickBot="1" x14ac:dyDescent="0.25">
      <c r="R18" s="73"/>
      <c r="S18" s="73"/>
      <c r="T18" s="73"/>
    </row>
    <row r="19" spans="10:20" ht="13.5" thickBot="1" x14ac:dyDescent="0.25">
      <c r="R19" s="409" t="s">
        <v>1</v>
      </c>
      <c r="S19" s="410"/>
      <c r="T19" s="411"/>
    </row>
    <row r="20" spans="10:20" ht="13.5" thickBot="1" x14ac:dyDescent="0.25">
      <c r="Q20" s="42" t="s">
        <v>2</v>
      </c>
      <c r="R20" s="409">
        <v>504421</v>
      </c>
      <c r="S20" s="410"/>
      <c r="T20" s="411"/>
    </row>
    <row r="21" spans="10:20" ht="18.75" customHeight="1" thickBot="1" x14ac:dyDescent="0.25">
      <c r="K21" s="42" t="s">
        <v>5</v>
      </c>
      <c r="L21" s="421">
        <f>'Сводный медики '!C3</f>
        <v>44440</v>
      </c>
      <c r="M21" s="421"/>
      <c r="N21" s="43"/>
      <c r="O21" s="74" t="str">
        <f>'Сводный медики '!D3</f>
        <v>2021 г.</v>
      </c>
      <c r="Q21" s="39" t="s">
        <v>3</v>
      </c>
      <c r="R21" s="409"/>
      <c r="S21" s="410"/>
      <c r="T21" s="411"/>
    </row>
    <row r="22" spans="10:20" ht="17.25" customHeight="1" thickBot="1" x14ac:dyDescent="0.25">
      <c r="J22" s="39" t="s">
        <v>6</v>
      </c>
      <c r="K22" s="416" t="s">
        <v>122</v>
      </c>
      <c r="L22" s="416"/>
      <c r="M22" s="416"/>
      <c r="N22" s="416"/>
      <c r="O22" s="416"/>
      <c r="P22" s="416"/>
      <c r="Q22" s="42" t="s">
        <v>4</v>
      </c>
      <c r="R22" s="409">
        <v>29034043</v>
      </c>
      <c r="S22" s="410"/>
      <c r="T22" s="411"/>
    </row>
    <row r="23" spans="10:20" ht="58.5" customHeight="1" thickBot="1" x14ac:dyDescent="0.3">
      <c r="J23" s="39" t="s">
        <v>7</v>
      </c>
      <c r="M23" s="417" t="s">
        <v>206</v>
      </c>
      <c r="N23" s="417"/>
      <c r="O23" s="417"/>
      <c r="P23" s="417"/>
      <c r="R23" s="409"/>
      <c r="S23" s="410"/>
      <c r="T23" s="411"/>
    </row>
    <row r="24" spans="10:20" ht="13.5" thickBot="1" x14ac:dyDescent="0.25">
      <c r="R24" s="44"/>
      <c r="S24" s="78"/>
      <c r="T24" s="45"/>
    </row>
    <row r="25" spans="10:20" ht="13.5" thickBot="1" x14ac:dyDescent="0.25">
      <c r="J25" s="46" t="s">
        <v>51</v>
      </c>
      <c r="K25" s="47">
        <v>0</v>
      </c>
      <c r="N25" s="403"/>
      <c r="O25" s="403"/>
      <c r="Q25" s="42" t="s">
        <v>50</v>
      </c>
      <c r="R25" s="409"/>
      <c r="S25" s="410"/>
      <c r="T25" s="411"/>
    </row>
    <row r="26" spans="10:20" ht="13.5" thickBot="1" x14ac:dyDescent="0.25">
      <c r="J26" s="48" t="s">
        <v>53</v>
      </c>
      <c r="K26" s="48"/>
      <c r="L26" s="48"/>
      <c r="M26" s="48"/>
      <c r="R26" s="44"/>
      <c r="S26" s="78"/>
      <c r="T26" s="45"/>
    </row>
    <row r="27" spans="10:20" ht="13.5" thickBot="1" x14ac:dyDescent="0.25">
      <c r="O27" s="39" t="s">
        <v>52</v>
      </c>
      <c r="R27" s="412"/>
      <c r="S27" s="413"/>
      <c r="T27" s="414"/>
    </row>
    <row r="34" spans="10:20" ht="15.75" x14ac:dyDescent="0.25">
      <c r="N34" s="49" t="s">
        <v>8</v>
      </c>
    </row>
    <row r="36" spans="10:20" s="51" customFormat="1" ht="24.75" customHeight="1" x14ac:dyDescent="0.2">
      <c r="J36" s="404" t="s">
        <v>9</v>
      </c>
      <c r="K36" s="405"/>
      <c r="L36" s="405"/>
      <c r="M36" s="406"/>
      <c r="N36" s="50" t="s">
        <v>10</v>
      </c>
      <c r="P36" s="404" t="s">
        <v>9</v>
      </c>
      <c r="Q36" s="405"/>
      <c r="R36" s="406"/>
      <c r="S36" s="404" t="s">
        <v>10</v>
      </c>
      <c r="T36" s="406"/>
    </row>
    <row r="37" spans="10:20" x14ac:dyDescent="0.2">
      <c r="J37" s="39" t="s">
        <v>11</v>
      </c>
      <c r="N37" s="79" t="s">
        <v>12</v>
      </c>
      <c r="P37" s="39" t="s">
        <v>27</v>
      </c>
      <c r="S37" s="407" t="s">
        <v>28</v>
      </c>
      <c r="T37" s="408"/>
    </row>
    <row r="38" spans="10:20" x14ac:dyDescent="0.2">
      <c r="J38" s="39" t="s">
        <v>13</v>
      </c>
      <c r="N38" s="77" t="s">
        <v>14</v>
      </c>
      <c r="P38" s="39" t="s">
        <v>29</v>
      </c>
      <c r="S38" s="402" t="s">
        <v>30</v>
      </c>
      <c r="T38" s="403"/>
    </row>
    <row r="39" spans="10:20" x14ac:dyDescent="0.2">
      <c r="J39" s="39" t="s">
        <v>15</v>
      </c>
      <c r="N39" s="77" t="s">
        <v>16</v>
      </c>
      <c r="P39" s="39" t="s">
        <v>31</v>
      </c>
      <c r="S39" s="402" t="s">
        <v>32</v>
      </c>
      <c r="T39" s="403"/>
    </row>
    <row r="40" spans="10:20" x14ac:dyDescent="0.2">
      <c r="J40" s="39" t="s">
        <v>17</v>
      </c>
      <c r="N40" s="77" t="s">
        <v>18</v>
      </c>
      <c r="P40" s="39" t="s">
        <v>33</v>
      </c>
      <c r="S40" s="402" t="s">
        <v>34</v>
      </c>
      <c r="T40" s="403"/>
    </row>
    <row r="41" spans="10:20" x14ac:dyDescent="0.2">
      <c r="J41" s="39" t="s">
        <v>19</v>
      </c>
      <c r="N41" s="77" t="s">
        <v>20</v>
      </c>
      <c r="P41" s="39" t="s">
        <v>35</v>
      </c>
      <c r="S41" s="402" t="s">
        <v>37</v>
      </c>
      <c r="T41" s="403"/>
    </row>
    <row r="42" spans="10:20" x14ac:dyDescent="0.2">
      <c r="J42" s="39" t="s">
        <v>54</v>
      </c>
      <c r="N42" s="77" t="s">
        <v>55</v>
      </c>
      <c r="P42" s="39" t="s">
        <v>36</v>
      </c>
      <c r="S42" s="402" t="s">
        <v>38</v>
      </c>
      <c r="T42" s="403"/>
    </row>
    <row r="43" spans="10:20" x14ac:dyDescent="0.2">
      <c r="J43" s="39" t="s">
        <v>21</v>
      </c>
      <c r="N43" s="77" t="s">
        <v>22</v>
      </c>
      <c r="P43" s="39" t="s">
        <v>39</v>
      </c>
      <c r="S43" s="402" t="s">
        <v>40</v>
      </c>
      <c r="T43" s="403"/>
    </row>
    <row r="44" spans="10:20" x14ac:dyDescent="0.2">
      <c r="J44" s="39" t="s">
        <v>23</v>
      </c>
      <c r="N44" s="77" t="s">
        <v>24</v>
      </c>
      <c r="P44" s="39" t="s">
        <v>41</v>
      </c>
      <c r="S44" s="402" t="s">
        <v>42</v>
      </c>
      <c r="T44" s="403"/>
    </row>
    <row r="45" spans="10:20" x14ac:dyDescent="0.2">
      <c r="J45" s="39" t="s">
        <v>56</v>
      </c>
      <c r="N45" s="77" t="s">
        <v>57</v>
      </c>
      <c r="P45" s="39" t="s">
        <v>25</v>
      </c>
      <c r="S45" s="402" t="s">
        <v>26</v>
      </c>
      <c r="T45" s="403"/>
    </row>
  </sheetData>
  <sheetProtection formatCells="0"/>
  <mergeCells count="29">
    <mergeCell ref="P2:Q2"/>
    <mergeCell ref="K22:P22"/>
    <mergeCell ref="M23:P23"/>
    <mergeCell ref="R19:T19"/>
    <mergeCell ref="R21:T21"/>
    <mergeCell ref="R20:T20"/>
    <mergeCell ref="R22:T22"/>
    <mergeCell ref="R5:T5"/>
    <mergeCell ref="R6:T6"/>
    <mergeCell ref="J13:T13"/>
    <mergeCell ref="J15:T15"/>
    <mergeCell ref="J14:T14"/>
    <mergeCell ref="R23:T23"/>
    <mergeCell ref="L21:M21"/>
    <mergeCell ref="S45:T45"/>
    <mergeCell ref="S40:T40"/>
    <mergeCell ref="S41:T41"/>
    <mergeCell ref="S42:T42"/>
    <mergeCell ref="S43:T43"/>
    <mergeCell ref="S44:T44"/>
    <mergeCell ref="S38:T38"/>
    <mergeCell ref="S39:T39"/>
    <mergeCell ref="N25:O25"/>
    <mergeCell ref="J36:M36"/>
    <mergeCell ref="P36:R36"/>
    <mergeCell ref="S37:T37"/>
    <mergeCell ref="R25:T25"/>
    <mergeCell ref="S36:T36"/>
    <mergeCell ref="R27:T27"/>
  </mergeCells>
  <phoneticPr fontId="5" type="noConversion"/>
  <pageMargins left="8.5399999999999991" right="0" top="0.39370078740157483" bottom="0.39370078740157483" header="0.51181102362204722" footer="0.51181102362204722"/>
  <pageSetup paperSize="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'НЕ ТРОГАТЬ 1'!$C$7:$C$10</xm:f>
          </x14:formula1>
          <xm:sqref>M23:P23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D1934"/>
  <sheetViews>
    <sheetView zoomScale="80" zoomScaleNormal="80" zoomScaleSheetLayoutView="100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M32" sqref="M32"/>
    </sheetView>
  </sheetViews>
  <sheetFormatPr defaultRowHeight="12.75" x14ac:dyDescent="0.2"/>
  <cols>
    <col min="1" max="1" width="23.85546875" style="122" customWidth="1"/>
    <col min="2" max="2" width="10.7109375" style="122" customWidth="1"/>
    <col min="3" max="3" width="10.85546875" style="122" customWidth="1"/>
    <col min="4" max="4" width="20.85546875" style="122" customWidth="1"/>
    <col min="5" max="12" width="4.7109375" style="164" customWidth="1"/>
    <col min="13" max="13" width="4.85546875" style="164" customWidth="1"/>
    <col min="14" max="19" width="4.7109375" style="164" customWidth="1"/>
    <col min="20" max="20" width="9.140625" style="122"/>
    <col min="21" max="36" width="4.7109375" style="164" customWidth="1"/>
    <col min="37" max="37" width="9.140625" style="122"/>
    <col min="38" max="38" width="6.7109375" style="122" customWidth="1"/>
    <col min="39" max="40" width="8.140625" style="122" customWidth="1"/>
    <col min="41" max="41" width="8.7109375" style="122" customWidth="1"/>
    <col min="42" max="42" width="2.85546875" style="122" customWidth="1"/>
    <col min="43" max="43" width="9.140625" style="122"/>
    <col min="44" max="44" width="9.7109375" style="122" bestFit="1" customWidth="1"/>
    <col min="45" max="47" width="9.140625" style="122"/>
    <col min="48" max="49" width="7.7109375" style="122" customWidth="1"/>
    <col min="50" max="51" width="9.140625" style="122"/>
    <col min="52" max="52" width="7.140625" style="122" bestFit="1" customWidth="1"/>
    <col min="53" max="54" width="9.140625" style="122"/>
    <col min="55" max="55" width="10.85546875" style="122" customWidth="1"/>
    <col min="56" max="56" width="7.7109375" style="122" customWidth="1"/>
    <col min="57" max="16384" width="9.140625" style="122"/>
  </cols>
  <sheetData>
    <row r="1" spans="1:56" s="39" customFormat="1" x14ac:dyDescent="0.2">
      <c r="A1" s="445" t="s">
        <v>140</v>
      </c>
      <c r="B1" s="445"/>
      <c r="C1" s="445"/>
      <c r="D1" s="445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</row>
    <row r="2" spans="1:56" s="39" customFormat="1" ht="13.5" thickBot="1" x14ac:dyDescent="0.25">
      <c r="A2" s="308" t="s">
        <v>141</v>
      </c>
      <c r="B2" s="172">
        <f>'Сводный медики '!V1</f>
        <v>44440</v>
      </c>
      <c r="C2" s="365"/>
      <c r="D2" s="172">
        <f>'Сводный медики '!V2</f>
        <v>44469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1:56" ht="17.25" customHeight="1" thickBot="1" x14ac:dyDescent="0.25">
      <c r="A3" s="446" t="s">
        <v>43</v>
      </c>
      <c r="B3" s="448" t="s">
        <v>58</v>
      </c>
      <c r="C3" s="448"/>
      <c r="D3" s="442" t="s">
        <v>67</v>
      </c>
      <c r="E3" s="225" t="s">
        <v>44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161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161"/>
      <c r="AL3" s="440" t="s">
        <v>71</v>
      </c>
      <c r="AM3" s="440"/>
      <c r="AN3" s="440"/>
      <c r="AO3" s="441"/>
      <c r="AV3" s="313" t="s">
        <v>164</v>
      </c>
      <c r="AX3" s="166">
        <v>0.25</v>
      </c>
      <c r="AY3" s="166">
        <v>0.5</v>
      </c>
      <c r="AZ3" s="166">
        <v>0.75</v>
      </c>
      <c r="BA3" s="122">
        <v>1.5</v>
      </c>
    </row>
    <row r="4" spans="1:56" ht="62.25" customHeight="1" x14ac:dyDescent="0.2">
      <c r="A4" s="447"/>
      <c r="B4" s="364" t="s">
        <v>45</v>
      </c>
      <c r="C4" s="227" t="s">
        <v>63</v>
      </c>
      <c r="D4" s="443"/>
      <c r="E4" s="228">
        <f>B2</f>
        <v>44440</v>
      </c>
      <c r="F4" s="228">
        <f t="shared" ref="F4:S4" si="0">E4+1</f>
        <v>44441</v>
      </c>
      <c r="G4" s="228">
        <f t="shared" si="0"/>
        <v>44442</v>
      </c>
      <c r="H4" s="228">
        <f t="shared" si="0"/>
        <v>44443</v>
      </c>
      <c r="I4" s="228">
        <f t="shared" si="0"/>
        <v>44444</v>
      </c>
      <c r="J4" s="228">
        <f t="shared" si="0"/>
        <v>44445</v>
      </c>
      <c r="K4" s="228">
        <f t="shared" si="0"/>
        <v>44446</v>
      </c>
      <c r="L4" s="228">
        <f t="shared" si="0"/>
        <v>44447</v>
      </c>
      <c r="M4" s="228">
        <f t="shared" si="0"/>
        <v>44448</v>
      </c>
      <c r="N4" s="228">
        <f t="shared" si="0"/>
        <v>44449</v>
      </c>
      <c r="O4" s="228">
        <f t="shared" si="0"/>
        <v>44450</v>
      </c>
      <c r="P4" s="228">
        <f t="shared" si="0"/>
        <v>44451</v>
      </c>
      <c r="Q4" s="228">
        <f t="shared" si="0"/>
        <v>44452</v>
      </c>
      <c r="R4" s="228">
        <f t="shared" si="0"/>
        <v>44453</v>
      </c>
      <c r="S4" s="228">
        <f t="shared" si="0"/>
        <v>44454</v>
      </c>
      <c r="T4" s="162" t="s">
        <v>65</v>
      </c>
      <c r="U4" s="228">
        <f>S4+1</f>
        <v>44455</v>
      </c>
      <c r="V4" s="228">
        <f t="shared" ref="V4:AG4" si="1">U4+1</f>
        <v>44456</v>
      </c>
      <c r="W4" s="228">
        <f t="shared" si="1"/>
        <v>44457</v>
      </c>
      <c r="X4" s="228">
        <f t="shared" si="1"/>
        <v>44458</v>
      </c>
      <c r="Y4" s="228">
        <f t="shared" si="1"/>
        <v>44459</v>
      </c>
      <c r="Z4" s="228">
        <f t="shared" si="1"/>
        <v>44460</v>
      </c>
      <c r="AA4" s="228">
        <f t="shared" si="1"/>
        <v>44461</v>
      </c>
      <c r="AB4" s="228">
        <f t="shared" si="1"/>
        <v>44462</v>
      </c>
      <c r="AC4" s="228">
        <f t="shared" si="1"/>
        <v>44463</v>
      </c>
      <c r="AD4" s="228">
        <f t="shared" si="1"/>
        <v>44464</v>
      </c>
      <c r="AE4" s="228">
        <f t="shared" si="1"/>
        <v>44465</v>
      </c>
      <c r="AF4" s="228">
        <f t="shared" si="1"/>
        <v>44466</v>
      </c>
      <c r="AG4" s="228">
        <f t="shared" si="1"/>
        <v>44467</v>
      </c>
      <c r="AH4" s="228">
        <f>IF(AG4&lt;$D$2,AG4+1,"")</f>
        <v>44468</v>
      </c>
      <c r="AI4" s="228">
        <f>IF(AH4&lt;$D$2,AH4+1,"")</f>
        <v>44469</v>
      </c>
      <c r="AJ4" s="228" t="str">
        <f>IF(AI4&lt;$D$2,AI4+1,"")</f>
        <v/>
      </c>
      <c r="AK4" s="162" t="s">
        <v>66</v>
      </c>
      <c r="AL4" s="227" t="s">
        <v>64</v>
      </c>
      <c r="AM4" s="364" t="s">
        <v>68</v>
      </c>
      <c r="AN4" s="366" t="s">
        <v>69</v>
      </c>
      <c r="AO4" s="229" t="s">
        <v>70</v>
      </c>
      <c r="AQ4" s="134" t="s">
        <v>73</v>
      </c>
      <c r="AR4" s="230" t="s">
        <v>74</v>
      </c>
      <c r="AS4" s="230" t="s">
        <v>75</v>
      </c>
      <c r="AT4" s="231" t="s">
        <v>155</v>
      </c>
      <c r="AU4" s="232"/>
      <c r="AV4" s="167">
        <f>'Сводный медики '!S6</f>
        <v>171.6</v>
      </c>
      <c r="AW4" s="122">
        <v>7.8</v>
      </c>
      <c r="AX4" s="168">
        <f>'Сводный медики '!U6</f>
        <v>42.9</v>
      </c>
      <c r="AY4" s="168">
        <f>'Сводный медики '!V6</f>
        <v>85.8</v>
      </c>
      <c r="AZ4" s="168">
        <f>'Сводный медики '!W6</f>
        <v>128.69999999999999</v>
      </c>
      <c r="BA4" s="122">
        <f>AV4*BA3</f>
        <v>257.39999999999998</v>
      </c>
    </row>
    <row r="5" spans="1:56" ht="13.5" thickBot="1" x14ac:dyDescent="0.25">
      <c r="A5" s="233">
        <v>1</v>
      </c>
      <c r="B5" s="234">
        <v>2</v>
      </c>
      <c r="C5" s="235">
        <v>3</v>
      </c>
      <c r="D5" s="235">
        <v>4</v>
      </c>
      <c r="E5" s="236">
        <v>5</v>
      </c>
      <c r="F5" s="236">
        <v>6</v>
      </c>
      <c r="G5" s="236">
        <v>7</v>
      </c>
      <c r="H5" s="236">
        <v>8</v>
      </c>
      <c r="I5" s="236">
        <v>9</v>
      </c>
      <c r="J5" s="236">
        <v>10</v>
      </c>
      <c r="K5" s="236">
        <v>11</v>
      </c>
      <c r="L5" s="236">
        <v>12</v>
      </c>
      <c r="M5" s="236">
        <v>13</v>
      </c>
      <c r="N5" s="236">
        <v>14</v>
      </c>
      <c r="O5" s="236">
        <v>15</v>
      </c>
      <c r="P5" s="236">
        <v>16</v>
      </c>
      <c r="Q5" s="236">
        <v>17</v>
      </c>
      <c r="R5" s="236">
        <v>18</v>
      </c>
      <c r="S5" s="236">
        <v>19</v>
      </c>
      <c r="T5" s="163">
        <v>20</v>
      </c>
      <c r="U5" s="237">
        <v>21</v>
      </c>
      <c r="V5" s="236">
        <v>22</v>
      </c>
      <c r="W5" s="236">
        <v>23</v>
      </c>
      <c r="X5" s="236">
        <v>24</v>
      </c>
      <c r="Y5" s="236">
        <v>25</v>
      </c>
      <c r="Z5" s="236">
        <v>26</v>
      </c>
      <c r="AA5" s="236">
        <v>27</v>
      </c>
      <c r="AB5" s="236">
        <v>28</v>
      </c>
      <c r="AC5" s="236">
        <v>29</v>
      </c>
      <c r="AD5" s="236">
        <v>30</v>
      </c>
      <c r="AE5" s="236">
        <v>31</v>
      </c>
      <c r="AF5" s="236">
        <v>32</v>
      </c>
      <c r="AG5" s="236">
        <v>33</v>
      </c>
      <c r="AH5" s="236">
        <v>34</v>
      </c>
      <c r="AI5" s="236">
        <v>35</v>
      </c>
      <c r="AJ5" s="236">
        <v>36</v>
      </c>
      <c r="AK5" s="163">
        <v>37</v>
      </c>
      <c r="AL5" s="235">
        <v>38</v>
      </c>
      <c r="AM5" s="235">
        <v>39</v>
      </c>
      <c r="AN5" s="235">
        <v>40</v>
      </c>
      <c r="AO5" s="238">
        <v>41</v>
      </c>
      <c r="AQ5" s="130"/>
      <c r="AR5" s="170"/>
      <c r="AS5" s="170"/>
      <c r="AT5" s="239"/>
      <c r="AU5" s="87"/>
      <c r="AV5" s="122" t="s">
        <v>20</v>
      </c>
      <c r="AW5" s="122" t="s">
        <v>18</v>
      </c>
      <c r="AX5" s="122" t="s">
        <v>32</v>
      </c>
      <c r="AY5" s="122" t="s">
        <v>28</v>
      </c>
    </row>
    <row r="6" spans="1:56" ht="18" customHeight="1" x14ac:dyDescent="0.2">
      <c r="A6" s="436" t="s">
        <v>178</v>
      </c>
      <c r="B6" s="438" t="s">
        <v>179</v>
      </c>
      <c r="C6" s="438" t="s">
        <v>180</v>
      </c>
      <c r="D6" s="215" t="s">
        <v>199</v>
      </c>
      <c r="E6" s="258">
        <v>7.8</v>
      </c>
      <c r="F6" s="258">
        <v>7.8</v>
      </c>
      <c r="G6" s="258">
        <v>7.8</v>
      </c>
      <c r="H6" s="258"/>
      <c r="I6" s="258"/>
      <c r="J6" s="258">
        <v>7.8</v>
      </c>
      <c r="K6" s="258">
        <v>7.8</v>
      </c>
      <c r="L6" s="258">
        <v>7.8</v>
      </c>
      <c r="M6" s="258">
        <v>7.8</v>
      </c>
      <c r="N6" s="258">
        <v>7.8</v>
      </c>
      <c r="O6" s="258"/>
      <c r="P6" s="258"/>
      <c r="Q6" s="258">
        <v>7.8</v>
      </c>
      <c r="R6" s="258">
        <v>7.8</v>
      </c>
      <c r="S6" s="258">
        <v>7.8</v>
      </c>
      <c r="T6" s="218">
        <f t="shared" ref="T6:T19" si="2">SUM(E6:S6)</f>
        <v>85.799999999999983</v>
      </c>
      <c r="U6" s="258">
        <v>7.8</v>
      </c>
      <c r="V6" s="258">
        <v>7.8</v>
      </c>
      <c r="W6" s="258"/>
      <c r="X6" s="258"/>
      <c r="Y6" s="258" t="s">
        <v>18</v>
      </c>
      <c r="Z6" s="258" t="s">
        <v>18</v>
      </c>
      <c r="AA6" s="258" t="s">
        <v>18</v>
      </c>
      <c r="AB6" s="258" t="s">
        <v>18</v>
      </c>
      <c r="AC6" s="258" t="s">
        <v>18</v>
      </c>
      <c r="AD6" s="258" t="s">
        <v>18</v>
      </c>
      <c r="AE6" s="258" t="s">
        <v>18</v>
      </c>
      <c r="AF6" s="258" t="s">
        <v>18</v>
      </c>
      <c r="AG6" s="258" t="s">
        <v>18</v>
      </c>
      <c r="AH6" s="258" t="s">
        <v>18</v>
      </c>
      <c r="AI6" s="258" t="s">
        <v>18</v>
      </c>
      <c r="AJ6" s="258"/>
      <c r="AK6" s="224">
        <f t="shared" ref="AK6:AK28" si="3">T6+SUM(U6:AJ6)</f>
        <v>101.39999999999998</v>
      </c>
      <c r="AL6" s="219"/>
      <c r="AM6" s="220"/>
      <c r="AN6" s="382" t="s">
        <v>215</v>
      </c>
      <c r="AO6" s="222"/>
      <c r="AP6" s="87"/>
      <c r="AQ6" s="126">
        <f t="shared" ref="AQ6" si="4">$AV$4-AK6-AR6</f>
        <v>-15.59999999999998</v>
      </c>
      <c r="AR6" s="87">
        <f t="shared" ref="AR6" si="5">(((COUNTIF(E6:AJ6,$AY$5)+COUNTIF(E6:AJ6,$AV$5)+COUNTIF(E6:AJ6,$AW$5)+COUNTIF(E6:AJ6,$AX$5))*$AW$4)-$AW$4*$AT6)</f>
        <v>85.8</v>
      </c>
      <c r="AS6" s="240">
        <f t="shared" ref="AS6" si="6">AR6</f>
        <v>85.8</v>
      </c>
      <c r="AT6" s="127"/>
      <c r="AU6" s="87"/>
      <c r="AV6" s="87"/>
      <c r="AW6" s="87"/>
      <c r="AX6" s="87"/>
      <c r="AY6" s="87"/>
      <c r="AZ6" s="87"/>
      <c r="BA6" s="87"/>
      <c r="BB6" s="87"/>
      <c r="BC6" s="87"/>
      <c r="BD6" s="39"/>
    </row>
    <row r="7" spans="1:56" ht="18" customHeight="1" thickBot="1" x14ac:dyDescent="0.25">
      <c r="A7" s="437"/>
      <c r="B7" s="439"/>
      <c r="C7" s="439"/>
      <c r="D7" s="216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>
        <f t="shared" si="2"/>
        <v>0</v>
      </c>
      <c r="U7" s="105"/>
      <c r="V7" s="105"/>
      <c r="W7" s="88"/>
      <c r="X7" s="88"/>
      <c r="Y7" s="105"/>
      <c r="Z7" s="105"/>
      <c r="AA7" s="105"/>
      <c r="AB7" s="105"/>
      <c r="AC7" s="105"/>
      <c r="AD7" s="88"/>
      <c r="AE7" s="88"/>
      <c r="AF7" s="105"/>
      <c r="AG7" s="105"/>
      <c r="AH7" s="105"/>
      <c r="AI7" s="105"/>
      <c r="AJ7" s="105"/>
      <c r="AK7" s="90">
        <f t="shared" si="3"/>
        <v>0</v>
      </c>
      <c r="AL7" s="91"/>
      <c r="AM7" s="92"/>
      <c r="AN7" s="383" t="s">
        <v>216</v>
      </c>
      <c r="AO7" s="94"/>
      <c r="AP7" s="87"/>
      <c r="AQ7" s="130"/>
      <c r="AR7" s="170"/>
      <c r="AS7" s="170"/>
      <c r="AT7" s="131"/>
      <c r="AU7" s="240"/>
      <c r="AV7" s="87"/>
      <c r="AW7" s="87"/>
      <c r="AX7" s="87"/>
      <c r="AY7" s="87"/>
      <c r="AZ7" s="87"/>
      <c r="BA7" s="87"/>
      <c r="BB7" s="87"/>
      <c r="BC7" s="87"/>
      <c r="BD7" s="39"/>
    </row>
    <row r="8" spans="1:56" ht="18" customHeight="1" x14ac:dyDescent="0.2">
      <c r="A8" s="429" t="s">
        <v>181</v>
      </c>
      <c r="B8" s="431" t="s">
        <v>182</v>
      </c>
      <c r="C8" s="431" t="s">
        <v>183</v>
      </c>
      <c r="D8" s="215" t="s">
        <v>200</v>
      </c>
      <c r="E8" s="258">
        <v>15</v>
      </c>
      <c r="F8" s="258">
        <v>9</v>
      </c>
      <c r="G8" s="258"/>
      <c r="H8" s="258"/>
      <c r="I8" s="258">
        <v>15</v>
      </c>
      <c r="J8" s="258">
        <v>9</v>
      </c>
      <c r="K8" s="258"/>
      <c r="L8" s="258"/>
      <c r="M8" s="258">
        <v>15</v>
      </c>
      <c r="N8" s="258">
        <v>9</v>
      </c>
      <c r="O8" s="258"/>
      <c r="P8" s="258"/>
      <c r="Q8" s="258">
        <v>15</v>
      </c>
      <c r="R8" s="258">
        <v>9</v>
      </c>
      <c r="S8" s="258"/>
      <c r="T8" s="218">
        <f t="shared" si="2"/>
        <v>96</v>
      </c>
      <c r="U8" s="258"/>
      <c r="V8" s="258">
        <v>15</v>
      </c>
      <c r="W8" s="258">
        <v>9</v>
      </c>
      <c r="X8" s="258"/>
      <c r="Y8" s="258"/>
      <c r="Z8" s="258">
        <v>15</v>
      </c>
      <c r="AA8" s="258">
        <v>9</v>
      </c>
      <c r="AB8" s="258"/>
      <c r="AC8" s="258"/>
      <c r="AD8" s="258">
        <v>15</v>
      </c>
      <c r="AE8" s="258">
        <v>9</v>
      </c>
      <c r="AF8" s="258"/>
      <c r="AG8" s="258"/>
      <c r="AH8" s="258">
        <v>15</v>
      </c>
      <c r="AI8" s="258">
        <v>9</v>
      </c>
      <c r="AJ8" s="258"/>
      <c r="AK8" s="224">
        <f t="shared" si="3"/>
        <v>192</v>
      </c>
      <c r="AL8" s="219"/>
      <c r="AM8" s="220"/>
      <c r="AN8" s="382">
        <v>0.5</v>
      </c>
      <c r="AO8" s="222"/>
      <c r="AP8" s="87"/>
      <c r="AQ8" s="126">
        <f t="shared" ref="AQ8" si="7">$AV$4-AK8-AR8</f>
        <v>-20.400000000000006</v>
      </c>
      <c r="AR8" s="87">
        <f t="shared" ref="AR8" si="8">(((COUNTIF(E8:AJ8,$AY$5)+COUNTIF(E8:AJ8,$AV$5)+COUNTIF(E8:AJ8,$AW$5)+COUNTIF(E8:AJ8,$AX$5))*$AW$4)-$AW$4*$AT8)</f>
        <v>0</v>
      </c>
      <c r="AS8" s="240">
        <f t="shared" ref="AS8" si="9">AR8</f>
        <v>0</v>
      </c>
      <c r="AT8" s="127"/>
      <c r="AU8" s="87"/>
      <c r="AV8" s="87"/>
      <c r="AW8" s="87"/>
      <c r="AX8" s="87"/>
      <c r="AY8" s="87"/>
      <c r="AZ8" s="87"/>
      <c r="BA8" s="87"/>
      <c r="BB8" s="87"/>
      <c r="BC8" s="87"/>
      <c r="BD8" s="39"/>
    </row>
    <row r="9" spans="1:56" ht="18" customHeight="1" thickBot="1" x14ac:dyDescent="0.25">
      <c r="A9" s="430"/>
      <c r="B9" s="432"/>
      <c r="C9" s="432"/>
      <c r="D9" s="216" t="s">
        <v>201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>
        <f t="shared" si="2"/>
        <v>0</v>
      </c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90">
        <f t="shared" si="3"/>
        <v>0</v>
      </c>
      <c r="AL9" s="91"/>
      <c r="AM9" s="92"/>
      <c r="AN9" s="383">
        <v>0.8</v>
      </c>
      <c r="AO9" s="94"/>
      <c r="AP9" s="87"/>
      <c r="AQ9" s="130"/>
      <c r="AR9" s="170"/>
      <c r="AS9" s="170"/>
      <c r="AT9" s="131"/>
      <c r="AU9" s="240"/>
      <c r="AV9" s="241"/>
      <c r="AW9" s="241"/>
      <c r="AX9" s="87"/>
      <c r="AY9" s="87"/>
      <c r="AZ9" s="87"/>
      <c r="BA9" s="87"/>
      <c r="BB9" s="87"/>
      <c r="BC9" s="87"/>
      <c r="BD9" s="39"/>
    </row>
    <row r="10" spans="1:56" ht="18" customHeight="1" x14ac:dyDescent="0.2">
      <c r="A10" s="429" t="s">
        <v>184</v>
      </c>
      <c r="B10" s="433" t="s">
        <v>185</v>
      </c>
      <c r="C10" s="435" t="s">
        <v>186</v>
      </c>
      <c r="D10" s="217" t="s">
        <v>202</v>
      </c>
      <c r="E10" s="258">
        <v>7.8</v>
      </c>
      <c r="F10" s="258">
        <v>7.8</v>
      </c>
      <c r="G10" s="80">
        <v>7.8</v>
      </c>
      <c r="H10" s="258"/>
      <c r="I10" s="258"/>
      <c r="J10" s="258">
        <v>7.8</v>
      </c>
      <c r="K10" s="258">
        <v>7.8</v>
      </c>
      <c r="L10" s="258">
        <v>7.8</v>
      </c>
      <c r="M10" s="258">
        <v>7.8</v>
      </c>
      <c r="N10" s="80">
        <v>7.8</v>
      </c>
      <c r="O10" s="258"/>
      <c r="P10" s="258"/>
      <c r="Q10" s="258">
        <v>7.8</v>
      </c>
      <c r="R10" s="258">
        <v>7.8</v>
      </c>
      <c r="S10" s="258">
        <v>7.8</v>
      </c>
      <c r="T10" s="218">
        <f t="shared" si="2"/>
        <v>85.799999999999983</v>
      </c>
      <c r="U10" s="258">
        <v>7.8</v>
      </c>
      <c r="V10" s="258">
        <v>7.8</v>
      </c>
      <c r="W10" s="258"/>
      <c r="X10" s="258"/>
      <c r="Y10" s="258">
        <v>7.8</v>
      </c>
      <c r="Z10" s="258">
        <v>7.8</v>
      </c>
      <c r="AA10" s="258">
        <v>7.8</v>
      </c>
      <c r="AB10" s="258">
        <v>7.8</v>
      </c>
      <c r="AC10" s="80">
        <v>7.8</v>
      </c>
      <c r="AD10" s="258"/>
      <c r="AE10" s="258"/>
      <c r="AF10" s="258">
        <v>7.8</v>
      </c>
      <c r="AG10" s="258">
        <v>7.8</v>
      </c>
      <c r="AH10" s="258">
        <v>7.8</v>
      </c>
      <c r="AI10" s="258">
        <v>7.8</v>
      </c>
      <c r="AJ10" s="258"/>
      <c r="AK10" s="224">
        <f t="shared" si="3"/>
        <v>171.59999999999997</v>
      </c>
      <c r="AL10" s="219"/>
      <c r="AM10" s="220"/>
      <c r="AN10" s="382" t="s">
        <v>217</v>
      </c>
      <c r="AO10" s="222"/>
      <c r="AP10" s="87"/>
      <c r="AQ10" s="126">
        <f t="shared" ref="AQ10" si="10">$AV$4-AK10-AR10</f>
        <v>2.8421709430404007E-14</v>
      </c>
      <c r="AR10" s="87">
        <f t="shared" ref="AR10" si="11">(((COUNTIF(E10:AJ10,$AY$5)+COUNTIF(E10:AJ10,$AV$5)+COUNTIF(E10:AJ10,$AW$5)+COUNTIF(E10:AJ10,$AX$5))*$AW$4)-$AW$4*$AT10)</f>
        <v>0</v>
      </c>
      <c r="AS10" s="240">
        <f t="shared" ref="AS10" si="12">AR10</f>
        <v>0</v>
      </c>
      <c r="AT10" s="127"/>
      <c r="AU10" s="87"/>
      <c r="AV10" s="87"/>
      <c r="AW10" s="87"/>
      <c r="AX10" s="87"/>
      <c r="AY10" s="87"/>
      <c r="AZ10" s="87"/>
      <c r="BA10" s="87"/>
      <c r="BB10" s="87"/>
      <c r="BC10" s="87"/>
      <c r="BD10" s="39"/>
    </row>
    <row r="11" spans="1:56" ht="18" customHeight="1" thickBot="1" x14ac:dyDescent="0.25">
      <c r="A11" s="430"/>
      <c r="B11" s="434"/>
      <c r="C11" s="432"/>
      <c r="D11" s="216"/>
      <c r="E11" s="303"/>
      <c r="F11" s="84"/>
      <c r="G11" s="84"/>
      <c r="H11" s="88"/>
      <c r="I11" s="88"/>
      <c r="J11" s="88"/>
      <c r="K11" s="88"/>
      <c r="L11" s="88"/>
      <c r="M11" s="84"/>
      <c r="N11" s="84"/>
      <c r="O11" s="88"/>
      <c r="P11" s="84"/>
      <c r="Q11" s="88"/>
      <c r="R11" s="88"/>
      <c r="S11" s="88"/>
      <c r="T11" s="89">
        <f t="shared" si="2"/>
        <v>0</v>
      </c>
      <c r="U11" s="84"/>
      <c r="V11" s="84"/>
      <c r="W11" s="88"/>
      <c r="X11" s="84"/>
      <c r="Y11" s="84"/>
      <c r="Z11" s="88"/>
      <c r="AA11" s="84"/>
      <c r="AB11" s="84"/>
      <c r="AC11" s="84"/>
      <c r="AD11" s="88"/>
      <c r="AE11" s="84"/>
      <c r="AF11" s="84"/>
      <c r="AG11" s="88"/>
      <c r="AH11" s="84"/>
      <c r="AI11" s="84"/>
      <c r="AJ11" s="84"/>
      <c r="AK11" s="90">
        <f t="shared" si="3"/>
        <v>0</v>
      </c>
      <c r="AL11" s="91"/>
      <c r="AM11" s="92"/>
      <c r="AN11" s="383"/>
      <c r="AO11" s="94"/>
      <c r="AP11" s="87"/>
      <c r="AQ11" s="130"/>
      <c r="AR11" s="170"/>
      <c r="AS11" s="170"/>
      <c r="AT11" s="131"/>
      <c r="AU11" s="87"/>
      <c r="AV11" s="87"/>
      <c r="AW11" s="87"/>
      <c r="AX11" s="87"/>
      <c r="AY11" s="87"/>
      <c r="AZ11" s="87"/>
      <c r="BA11" s="87"/>
      <c r="BB11" s="87"/>
      <c r="BC11" s="87"/>
      <c r="BD11" s="39"/>
    </row>
    <row r="12" spans="1:56" ht="18" customHeight="1" x14ac:dyDescent="0.2">
      <c r="A12" s="429" t="s">
        <v>187</v>
      </c>
      <c r="B12" s="444" t="s">
        <v>188</v>
      </c>
      <c r="C12" s="444" t="s">
        <v>189</v>
      </c>
      <c r="D12" s="217" t="s">
        <v>202</v>
      </c>
      <c r="E12" s="258">
        <v>7.8</v>
      </c>
      <c r="F12" s="258">
        <v>7.8</v>
      </c>
      <c r="G12" s="258">
        <v>7.8</v>
      </c>
      <c r="H12" s="258"/>
      <c r="I12" s="258"/>
      <c r="J12" s="258" t="s">
        <v>18</v>
      </c>
      <c r="K12" s="258" t="s">
        <v>18</v>
      </c>
      <c r="L12" s="258" t="s">
        <v>18</v>
      </c>
      <c r="M12" s="258" t="s">
        <v>18</v>
      </c>
      <c r="N12" s="258" t="s">
        <v>18</v>
      </c>
      <c r="O12" s="258" t="s">
        <v>18</v>
      </c>
      <c r="P12" s="258" t="s">
        <v>18</v>
      </c>
      <c r="Q12" s="258" t="s">
        <v>18</v>
      </c>
      <c r="R12" s="258" t="s">
        <v>18</v>
      </c>
      <c r="S12" s="258" t="s">
        <v>18</v>
      </c>
      <c r="T12" s="218">
        <f t="shared" si="2"/>
        <v>23.4</v>
      </c>
      <c r="U12" s="258" t="s">
        <v>18</v>
      </c>
      <c r="V12" s="258" t="s">
        <v>18</v>
      </c>
      <c r="W12" s="258" t="s">
        <v>18</v>
      </c>
      <c r="X12" s="258" t="s">
        <v>18</v>
      </c>
      <c r="Y12" s="258">
        <v>7.8</v>
      </c>
      <c r="Z12" s="258">
        <v>7.8</v>
      </c>
      <c r="AA12" s="258">
        <v>7.8</v>
      </c>
      <c r="AB12" s="258">
        <v>7.8</v>
      </c>
      <c r="AC12" s="80">
        <v>7.8</v>
      </c>
      <c r="AD12" s="258"/>
      <c r="AE12" s="258"/>
      <c r="AF12" s="258">
        <v>7.8</v>
      </c>
      <c r="AG12" s="258">
        <v>7.8</v>
      </c>
      <c r="AH12" s="258">
        <v>7.8</v>
      </c>
      <c r="AI12" s="258">
        <v>7.8</v>
      </c>
      <c r="AJ12" s="258"/>
      <c r="AK12" s="224">
        <f t="shared" si="3"/>
        <v>93.6</v>
      </c>
      <c r="AL12" s="219"/>
      <c r="AM12" s="220"/>
      <c r="AN12" s="382"/>
      <c r="AO12" s="222"/>
      <c r="AP12" s="87"/>
      <c r="AQ12" s="126">
        <f t="shared" ref="AQ12" si="13">$AV$4-AK12-AR12</f>
        <v>-31.200000000000003</v>
      </c>
      <c r="AR12" s="87">
        <f t="shared" ref="AR12" si="14">(((COUNTIF(E12:AJ12,$AY$5)+COUNTIF(E12:AJ12,$AV$5)+COUNTIF(E12:AJ12,$AW$5)+COUNTIF(E12:AJ12,$AX$5))*$AW$4)-$AW$4*$AT12)</f>
        <v>109.2</v>
      </c>
      <c r="AS12" s="240">
        <f t="shared" ref="AS12" si="15">AR12</f>
        <v>109.2</v>
      </c>
      <c r="AT12" s="127"/>
      <c r="AU12" s="240"/>
      <c r="AV12" s="240"/>
      <c r="AW12" s="240"/>
      <c r="AX12" s="39"/>
      <c r="AY12" s="39"/>
      <c r="AZ12" s="39"/>
      <c r="BA12" s="39"/>
      <c r="BB12" s="39"/>
      <c r="BC12" s="39"/>
      <c r="BD12" s="39"/>
    </row>
    <row r="13" spans="1:56" ht="18" customHeight="1" thickBot="1" x14ac:dyDescent="0.25">
      <c r="A13" s="430"/>
      <c r="B13" s="432"/>
      <c r="C13" s="432"/>
      <c r="D13" s="216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9">
        <f t="shared" si="2"/>
        <v>0</v>
      </c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90">
        <f t="shared" si="3"/>
        <v>0</v>
      </c>
      <c r="AL13" s="91"/>
      <c r="AM13" s="92"/>
      <c r="AN13" s="383"/>
      <c r="AO13" s="94"/>
      <c r="AP13" s="87"/>
      <c r="AQ13" s="130"/>
      <c r="AR13" s="170"/>
      <c r="AS13" s="170"/>
      <c r="AT13" s="131"/>
      <c r="AU13" s="87"/>
      <c r="AV13" s="87"/>
      <c r="AW13" s="87"/>
      <c r="AX13" s="39"/>
      <c r="AY13" s="39"/>
      <c r="AZ13" s="39"/>
      <c r="BA13" s="39"/>
      <c r="BB13" s="39"/>
      <c r="BC13" s="39"/>
      <c r="BD13" s="39"/>
    </row>
    <row r="14" spans="1:56" ht="18" customHeight="1" x14ac:dyDescent="0.2">
      <c r="A14" s="429" t="s">
        <v>190</v>
      </c>
      <c r="B14" s="431" t="s">
        <v>191</v>
      </c>
      <c r="C14" s="431" t="s">
        <v>192</v>
      </c>
      <c r="D14" s="217" t="s">
        <v>203</v>
      </c>
      <c r="E14" s="258">
        <v>7.8</v>
      </c>
      <c r="F14" s="258">
        <v>7.8</v>
      </c>
      <c r="G14" s="258">
        <v>7.8</v>
      </c>
      <c r="H14" s="258"/>
      <c r="I14" s="258"/>
      <c r="J14" s="258">
        <v>7.8</v>
      </c>
      <c r="K14" s="258">
        <v>7.8</v>
      </c>
      <c r="L14" s="258">
        <v>7.8</v>
      </c>
      <c r="M14" s="258">
        <v>7.8</v>
      </c>
      <c r="N14" s="258">
        <v>7.8</v>
      </c>
      <c r="O14" s="258"/>
      <c r="P14" s="258"/>
      <c r="Q14" s="258">
        <v>7.8</v>
      </c>
      <c r="R14" s="258">
        <v>7.8</v>
      </c>
      <c r="S14" s="258">
        <v>7.8</v>
      </c>
      <c r="T14" s="218">
        <f t="shared" si="2"/>
        <v>85.799999999999983</v>
      </c>
      <c r="U14" s="258">
        <v>7.8</v>
      </c>
      <c r="V14" s="258">
        <v>7.8</v>
      </c>
      <c r="W14" s="258"/>
      <c r="X14" s="258"/>
      <c r="Y14" s="258">
        <v>7.8</v>
      </c>
      <c r="Z14" s="258">
        <v>7.8</v>
      </c>
      <c r="AA14" s="258">
        <v>7.8</v>
      </c>
      <c r="AB14" s="258">
        <v>7.8</v>
      </c>
      <c r="AC14" s="258">
        <v>7.8</v>
      </c>
      <c r="AD14" s="258"/>
      <c r="AE14" s="258"/>
      <c r="AF14" s="258">
        <v>7.8</v>
      </c>
      <c r="AG14" s="258">
        <v>7.8</v>
      </c>
      <c r="AH14" s="258">
        <v>7.8</v>
      </c>
      <c r="AI14" s="258">
        <v>7.8</v>
      </c>
      <c r="AJ14" s="258"/>
      <c r="AK14" s="224">
        <f t="shared" si="3"/>
        <v>171.59999999999997</v>
      </c>
      <c r="AL14" s="219"/>
      <c r="AM14" s="220"/>
      <c r="AN14" s="382"/>
      <c r="AO14" s="222"/>
      <c r="AP14" s="87"/>
      <c r="AQ14" s="126">
        <f t="shared" ref="AQ14" si="16">$AV$4-AK14-AR14</f>
        <v>2.8421709430404007E-14</v>
      </c>
      <c r="AR14" s="87">
        <f t="shared" ref="AR14" si="17">(((COUNTIF(E14:AJ14,$AY$5)+COUNTIF(E14:AJ14,$AV$5)+COUNTIF(E14:AJ14,$AW$5)+COUNTIF(E14:AJ14,$AX$5))*$AW$4)-$AW$4*$AT14)</f>
        <v>0</v>
      </c>
      <c r="AS14" s="240">
        <f t="shared" ref="AS14" si="18">AR14</f>
        <v>0</v>
      </c>
      <c r="AT14" s="127"/>
      <c r="AU14" s="241"/>
      <c r="AV14" s="240"/>
      <c r="AW14" s="240"/>
      <c r="AX14" s="39"/>
      <c r="AY14" s="39"/>
      <c r="AZ14" s="39"/>
      <c r="BA14" s="39"/>
      <c r="BB14" s="39"/>
      <c r="BC14" s="39"/>
      <c r="BD14" s="39"/>
    </row>
    <row r="15" spans="1:56" ht="18" customHeight="1" thickBot="1" x14ac:dyDescent="0.25">
      <c r="A15" s="430"/>
      <c r="B15" s="432"/>
      <c r="C15" s="432"/>
      <c r="D15" s="216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>
        <f t="shared" si="2"/>
        <v>0</v>
      </c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90">
        <f t="shared" si="3"/>
        <v>0</v>
      </c>
      <c r="AL15" s="91"/>
      <c r="AM15" s="92"/>
      <c r="AN15" s="383"/>
      <c r="AO15" s="94"/>
      <c r="AP15" s="87"/>
      <c r="AQ15" s="130"/>
      <c r="AR15" s="170"/>
      <c r="AS15" s="170"/>
      <c r="AT15" s="131"/>
      <c r="AU15" s="87"/>
      <c r="AV15" s="87"/>
      <c r="AW15" s="87"/>
      <c r="AX15" s="39"/>
      <c r="AY15" s="39"/>
      <c r="AZ15" s="39"/>
      <c r="BA15" s="39"/>
      <c r="BB15" s="39"/>
      <c r="BC15" s="39"/>
      <c r="BD15" s="39"/>
    </row>
    <row r="16" spans="1:56" s="155" customFormat="1" ht="18" customHeight="1" x14ac:dyDescent="0.2">
      <c r="A16" s="429" t="s">
        <v>193</v>
      </c>
      <c r="B16" s="431" t="s">
        <v>194</v>
      </c>
      <c r="C16" s="431" t="s">
        <v>195</v>
      </c>
      <c r="D16" s="217" t="s">
        <v>203</v>
      </c>
      <c r="E16" s="258">
        <v>7.8</v>
      </c>
      <c r="F16" s="258">
        <v>7.8</v>
      </c>
      <c r="G16" s="379">
        <v>7.8</v>
      </c>
      <c r="H16" s="258"/>
      <c r="I16" s="258"/>
      <c r="J16" s="258" t="s">
        <v>18</v>
      </c>
      <c r="K16" s="258" t="s">
        <v>18</v>
      </c>
      <c r="L16" s="258" t="s">
        <v>18</v>
      </c>
      <c r="M16" s="258" t="s">
        <v>18</v>
      </c>
      <c r="N16" s="258" t="s">
        <v>18</v>
      </c>
      <c r="O16" s="258" t="s">
        <v>18</v>
      </c>
      <c r="P16" s="258" t="s">
        <v>18</v>
      </c>
      <c r="Q16" s="258" t="s">
        <v>18</v>
      </c>
      <c r="R16" s="258" t="s">
        <v>18</v>
      </c>
      <c r="S16" s="258" t="s">
        <v>18</v>
      </c>
      <c r="T16" s="218">
        <f t="shared" si="2"/>
        <v>23.4</v>
      </c>
      <c r="U16" s="258" t="s">
        <v>18</v>
      </c>
      <c r="V16" s="258" t="s">
        <v>18</v>
      </c>
      <c r="W16" s="258" t="s">
        <v>18</v>
      </c>
      <c r="X16" s="258" t="s">
        <v>18</v>
      </c>
      <c r="Y16" s="258">
        <v>7.8</v>
      </c>
      <c r="Z16" s="258">
        <v>7.8</v>
      </c>
      <c r="AA16" s="258">
        <v>7.8</v>
      </c>
      <c r="AB16" s="258">
        <v>7.8</v>
      </c>
      <c r="AC16" s="80">
        <v>7.8</v>
      </c>
      <c r="AD16" s="258"/>
      <c r="AE16" s="258"/>
      <c r="AF16" s="258">
        <v>7.8</v>
      </c>
      <c r="AG16" s="258">
        <v>7.8</v>
      </c>
      <c r="AH16" s="258">
        <v>7.8</v>
      </c>
      <c r="AI16" s="258">
        <v>7.8</v>
      </c>
      <c r="AJ16" s="258"/>
      <c r="AK16" s="224">
        <f t="shared" si="3"/>
        <v>93.6</v>
      </c>
      <c r="AL16" s="219"/>
      <c r="AM16" s="220"/>
      <c r="AN16" s="382"/>
      <c r="AO16" s="222"/>
      <c r="AP16" s="87"/>
      <c r="AQ16" s="126">
        <f t="shared" ref="AQ16" si="19">$AV$4-AK16-AR16</f>
        <v>-31.200000000000003</v>
      </c>
      <c r="AR16" s="87">
        <f t="shared" ref="AR16" si="20">(((COUNTIF(E16:AJ16,$AY$5)+COUNTIF(E16:AJ16,$AV$5)+COUNTIF(E16:AJ16,$AW$5)+COUNTIF(E16:AJ16,$AX$5))*$AW$4)-$AW$4*$AT16)</f>
        <v>109.2</v>
      </c>
      <c r="AS16" s="240">
        <f t="shared" ref="AS16" si="21">AR16</f>
        <v>109.2</v>
      </c>
      <c r="AT16" s="127"/>
      <c r="AU16" s="363"/>
      <c r="AV16" s="87"/>
      <c r="AW16" s="87"/>
      <c r="AX16" s="39"/>
      <c r="AY16" s="39"/>
      <c r="AZ16" s="39"/>
      <c r="BA16" s="39"/>
      <c r="BB16" s="39"/>
      <c r="BC16" s="39"/>
      <c r="BD16" s="39"/>
    </row>
    <row r="17" spans="1:56" s="155" customFormat="1" ht="18" customHeight="1" thickBot="1" x14ac:dyDescent="0.25">
      <c r="A17" s="430"/>
      <c r="B17" s="432"/>
      <c r="C17" s="432"/>
      <c r="D17" s="216"/>
      <c r="E17" s="88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89">
        <f t="shared" si="2"/>
        <v>0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90">
        <f t="shared" si="3"/>
        <v>0</v>
      </c>
      <c r="AL17" s="91"/>
      <c r="AM17" s="92"/>
      <c r="AN17" s="383"/>
      <c r="AO17" s="94"/>
      <c r="AP17" s="87"/>
      <c r="AQ17" s="130"/>
      <c r="AR17" s="170"/>
      <c r="AS17" s="170"/>
      <c r="AT17" s="131"/>
      <c r="AU17" s="241"/>
      <c r="AV17" s="240"/>
      <c r="AW17" s="240"/>
      <c r="AX17" s="122"/>
      <c r="AY17" s="122"/>
      <c r="AZ17" s="122"/>
      <c r="BA17" s="122"/>
    </row>
    <row r="18" spans="1:56" ht="18" customHeight="1" x14ac:dyDescent="0.2">
      <c r="A18" s="429" t="s">
        <v>196</v>
      </c>
      <c r="B18" s="431" t="s">
        <v>197</v>
      </c>
      <c r="C18" s="431" t="s">
        <v>198</v>
      </c>
      <c r="D18" s="217" t="s">
        <v>204</v>
      </c>
      <c r="E18" s="258">
        <v>7.8</v>
      </c>
      <c r="F18" s="258">
        <v>7.8</v>
      </c>
      <c r="G18" s="258">
        <v>7.8</v>
      </c>
      <c r="H18" s="258"/>
      <c r="I18" s="258"/>
      <c r="J18" s="258">
        <v>7.8</v>
      </c>
      <c r="K18" s="258">
        <v>7.8</v>
      </c>
      <c r="L18" s="258">
        <v>7.8</v>
      </c>
      <c r="M18" s="258">
        <v>7.8</v>
      </c>
      <c r="N18" s="258">
        <v>7.8</v>
      </c>
      <c r="O18" s="258"/>
      <c r="P18" s="258"/>
      <c r="Q18" s="258">
        <v>7.8</v>
      </c>
      <c r="R18" s="258">
        <v>7.8</v>
      </c>
      <c r="S18" s="258">
        <v>7.8</v>
      </c>
      <c r="T18" s="218">
        <f t="shared" si="2"/>
        <v>85.799999999999983</v>
      </c>
      <c r="U18" s="258">
        <v>7.8</v>
      </c>
      <c r="V18" s="258">
        <v>7.8</v>
      </c>
      <c r="W18" s="258"/>
      <c r="X18" s="258"/>
      <c r="Y18" s="258">
        <v>7.8</v>
      </c>
      <c r="Z18" s="258">
        <v>7.8</v>
      </c>
      <c r="AA18" s="258">
        <v>7.8</v>
      </c>
      <c r="AB18" s="258">
        <v>7.8</v>
      </c>
      <c r="AC18" s="258">
        <v>7.8</v>
      </c>
      <c r="AD18" s="258"/>
      <c r="AE18" s="258"/>
      <c r="AF18" s="258" t="s">
        <v>18</v>
      </c>
      <c r="AG18" s="258" t="s">
        <v>18</v>
      </c>
      <c r="AH18" s="258" t="s">
        <v>18</v>
      </c>
      <c r="AI18" s="258" t="s">
        <v>18</v>
      </c>
      <c r="AJ18" s="258"/>
      <c r="AK18" s="224">
        <f t="shared" si="3"/>
        <v>140.39999999999998</v>
      </c>
      <c r="AL18" s="219"/>
      <c r="AM18" s="220"/>
      <c r="AN18" s="382" t="s">
        <v>217</v>
      </c>
      <c r="AO18" s="222"/>
      <c r="AP18" s="87"/>
      <c r="AQ18" s="126">
        <f t="shared" ref="AQ18" si="22">$AV$4-AK18-AR18</f>
        <v>0</v>
      </c>
      <c r="AR18" s="87">
        <f t="shared" ref="AR18" si="23">(((COUNTIF(E18:AJ18,$AY$5)+COUNTIF(E18:AJ18,$AV$5)+COUNTIF(E18:AJ18,$AW$5)+COUNTIF(E18:AJ18,$AX$5))*$AW$4)-$AW$4*$AT18)</f>
        <v>31.2</v>
      </c>
      <c r="AS18" s="240">
        <f t="shared" ref="AS18" si="24">AR18</f>
        <v>31.2</v>
      </c>
      <c r="AT18" s="127"/>
      <c r="AU18" s="87"/>
      <c r="AV18" s="87"/>
      <c r="AW18" s="87"/>
      <c r="BB18" s="155"/>
      <c r="BC18" s="155"/>
      <c r="BD18" s="155"/>
    </row>
    <row r="19" spans="1:56" ht="18" customHeight="1" thickBot="1" x14ac:dyDescent="0.25">
      <c r="A19" s="430"/>
      <c r="B19" s="432"/>
      <c r="C19" s="432"/>
      <c r="D19" s="216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>
        <f t="shared" si="2"/>
        <v>0</v>
      </c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90">
        <f t="shared" si="3"/>
        <v>0</v>
      </c>
      <c r="AL19" s="91"/>
      <c r="AM19" s="92"/>
      <c r="AN19" s="383"/>
      <c r="AO19" s="94"/>
      <c r="AP19" s="87"/>
      <c r="AQ19" s="130"/>
      <c r="AR19" s="170"/>
      <c r="AS19" s="170"/>
      <c r="AT19" s="131"/>
      <c r="AU19" s="87"/>
      <c r="AV19" s="87"/>
      <c r="AW19" s="87"/>
      <c r="AX19" s="39"/>
      <c r="AY19" s="39"/>
      <c r="AZ19" s="39"/>
      <c r="BA19" s="39"/>
      <c r="BB19" s="39"/>
      <c r="BC19" s="39"/>
      <c r="BD19" s="39"/>
    </row>
    <row r="20" spans="1:56" ht="18" customHeight="1" x14ac:dyDescent="0.2">
      <c r="A20" s="429"/>
      <c r="B20" s="431"/>
      <c r="C20" s="431"/>
      <c r="D20" s="21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18">
        <f t="shared" ref="T20:T26" si="25">SUM(E20:S20)</f>
        <v>0</v>
      </c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24">
        <f t="shared" si="3"/>
        <v>0</v>
      </c>
      <c r="AL20" s="219"/>
      <c r="AM20" s="220"/>
      <c r="AN20" s="221"/>
      <c r="AO20" s="222"/>
      <c r="AP20" s="87"/>
      <c r="AQ20" s="126">
        <f>$AV$4-AK20-AR20</f>
        <v>171.6</v>
      </c>
      <c r="AR20" s="87">
        <f>(((COUNTIF(E20:AJ20,$AY$5)+COUNTIF(E20:AJ20,$AV$5)+COUNTIF(E20:AJ20,$AW$5)+COUNTIF(E20:AJ20,$AX$5))*$AW$4)-$AW$4*$AT20)</f>
        <v>0</v>
      </c>
      <c r="AS20" s="240">
        <f>AR20</f>
        <v>0</v>
      </c>
      <c r="AT20" s="127"/>
      <c r="AU20" s="241"/>
      <c r="AV20" s="240"/>
      <c r="AW20" s="240"/>
      <c r="AX20" s="39"/>
      <c r="AY20" s="39"/>
      <c r="AZ20" s="39"/>
      <c r="BA20" s="39"/>
      <c r="BB20" s="39"/>
      <c r="BC20" s="39"/>
      <c r="BD20" s="39"/>
    </row>
    <row r="21" spans="1:56" ht="18" customHeight="1" thickBot="1" x14ac:dyDescent="0.25">
      <c r="A21" s="430"/>
      <c r="B21" s="432"/>
      <c r="C21" s="432"/>
      <c r="D21" s="216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>
        <f t="shared" si="25"/>
        <v>0</v>
      </c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90">
        <f t="shared" si="3"/>
        <v>0</v>
      </c>
      <c r="AL21" s="91"/>
      <c r="AM21" s="92"/>
      <c r="AN21" s="93"/>
      <c r="AO21" s="94"/>
      <c r="AP21" s="87"/>
      <c r="AQ21" s="130"/>
      <c r="AR21" s="170"/>
      <c r="AS21" s="170"/>
      <c r="AT21" s="131"/>
      <c r="AU21" s="87"/>
      <c r="AV21" s="87"/>
      <c r="AW21" s="87"/>
    </row>
    <row r="22" spans="1:56" ht="18" customHeight="1" x14ac:dyDescent="0.2">
      <c r="A22" s="426"/>
      <c r="B22" s="428"/>
      <c r="C22" s="428"/>
      <c r="D22" s="369"/>
      <c r="E22" s="373"/>
      <c r="F22" s="370"/>
      <c r="G22" s="370"/>
      <c r="H22" s="370"/>
      <c r="I22" s="370"/>
      <c r="J22" s="370"/>
      <c r="K22" s="372"/>
      <c r="L22" s="373"/>
      <c r="M22" s="370"/>
      <c r="N22" s="370"/>
      <c r="O22" s="370"/>
      <c r="P22" s="370"/>
      <c r="Q22" s="370"/>
      <c r="R22" s="370"/>
      <c r="S22" s="370"/>
      <c r="T22" s="218">
        <f t="shared" si="25"/>
        <v>0</v>
      </c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224">
        <f t="shared" si="3"/>
        <v>0</v>
      </c>
      <c r="AL22" s="320"/>
      <c r="AM22" s="321"/>
      <c r="AN22" s="322"/>
      <c r="AO22" s="323"/>
      <c r="AP22" s="87"/>
      <c r="AQ22" s="126">
        <f>$AV$4-AK22-AR22</f>
        <v>171.6</v>
      </c>
      <c r="AR22" s="87">
        <f>(((COUNTIF(E22:AJ22,$AY$5)+COUNTIF(E22:AJ22,$AV$5)+COUNTIF(E22:AJ22,$AW$5)+COUNTIF(E22:AJ22,$AX$5))*$AW$4)-$AW$4*$AT22)</f>
        <v>0</v>
      </c>
      <c r="AS22" s="240">
        <f>AR22</f>
        <v>0</v>
      </c>
      <c r="AT22" s="324"/>
      <c r="AU22" s="241"/>
      <c r="AV22" s="240"/>
      <c r="AW22" s="240"/>
    </row>
    <row r="23" spans="1:56" ht="18" customHeight="1" thickBot="1" x14ac:dyDescent="0.25">
      <c r="A23" s="427"/>
      <c r="B23" s="425"/>
      <c r="C23" s="425"/>
      <c r="D23" s="325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89">
        <f t="shared" si="25"/>
        <v>0</v>
      </c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90">
        <f t="shared" si="3"/>
        <v>0</v>
      </c>
      <c r="AL23" s="326"/>
      <c r="AM23" s="327"/>
      <c r="AN23" s="328"/>
      <c r="AO23" s="329"/>
      <c r="AP23" s="87"/>
      <c r="AQ23" s="130"/>
      <c r="AR23" s="170"/>
      <c r="AS23" s="170"/>
      <c r="AT23" s="239"/>
      <c r="AU23" s="87"/>
      <c r="AV23" s="87"/>
      <c r="AW23" s="87"/>
    </row>
    <row r="24" spans="1:56" ht="18" customHeight="1" x14ac:dyDescent="0.2">
      <c r="A24" s="426"/>
      <c r="B24" s="428"/>
      <c r="C24" s="428"/>
      <c r="D24" s="374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218">
        <f t="shared" si="25"/>
        <v>0</v>
      </c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224">
        <f t="shared" si="3"/>
        <v>0</v>
      </c>
      <c r="AL24" s="320"/>
      <c r="AM24" s="321"/>
      <c r="AN24" s="322"/>
      <c r="AO24" s="323"/>
      <c r="AP24" s="87"/>
      <c r="AQ24" s="126">
        <f>$AV$4-AK24-AR24</f>
        <v>171.6</v>
      </c>
      <c r="AR24" s="87">
        <f>(((COUNTIF(E24:AJ24,$AY$5)+COUNTIF(E24:AJ24,$AV$5)+COUNTIF(E24:AJ24,$AW$5)+COUNTIF(E24:AJ24,$AX$5))*$AW$4)-$AW$4*$AT24)</f>
        <v>0</v>
      </c>
      <c r="AS24" s="240">
        <f>AR24</f>
        <v>0</v>
      </c>
      <c r="AT24" s="324"/>
      <c r="AU24" s="241"/>
      <c r="AV24" s="240"/>
      <c r="AW24" s="240"/>
    </row>
    <row r="25" spans="1:56" ht="18" customHeight="1" thickBot="1" x14ac:dyDescent="0.25">
      <c r="A25" s="427"/>
      <c r="B25" s="425"/>
      <c r="C25" s="425"/>
      <c r="D25" s="375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89">
        <f t="shared" si="25"/>
        <v>0</v>
      </c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90">
        <f t="shared" si="3"/>
        <v>0</v>
      </c>
      <c r="AL25" s="326"/>
      <c r="AM25" s="327"/>
      <c r="AN25" s="328"/>
      <c r="AO25" s="329"/>
      <c r="AP25" s="87"/>
      <c r="AQ25" s="130"/>
      <c r="AR25" s="170"/>
      <c r="AS25" s="170"/>
      <c r="AT25" s="239"/>
      <c r="AU25" s="87"/>
      <c r="AV25" s="87"/>
      <c r="AW25" s="87"/>
    </row>
    <row r="26" spans="1:56" ht="18" customHeight="1" x14ac:dyDescent="0.2">
      <c r="A26" s="426"/>
      <c r="B26" s="428"/>
      <c r="C26" s="428"/>
      <c r="D26" s="374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218">
        <f t="shared" si="25"/>
        <v>0</v>
      </c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224">
        <f t="shared" si="3"/>
        <v>0</v>
      </c>
      <c r="AL26" s="320"/>
      <c r="AM26" s="321"/>
      <c r="AN26" s="322"/>
      <c r="AO26" s="323"/>
      <c r="AP26" s="87"/>
      <c r="AQ26" s="126">
        <f>$AV$4-AK26-AR26</f>
        <v>171.6</v>
      </c>
      <c r="AR26" s="87">
        <f>(((COUNTIF(E26:AJ26,$AY$5)+COUNTIF(E26:AJ26,$AV$5)+COUNTIF(E26:AJ26,$AW$5)+COUNTIF(E26:AJ26,$AX$5))*$AW$4)-$AW$4*$AT26)</f>
        <v>0</v>
      </c>
      <c r="AS26" s="240">
        <f>AR26</f>
        <v>0</v>
      </c>
      <c r="AT26" s="324"/>
      <c r="AU26" s="242"/>
      <c r="AV26" s="243"/>
      <c r="AW26" s="240"/>
    </row>
    <row r="27" spans="1:56" ht="18" customHeight="1" thickBot="1" x14ac:dyDescent="0.25">
      <c r="A27" s="427"/>
      <c r="B27" s="425"/>
      <c r="C27" s="425"/>
      <c r="D27" s="375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89">
        <f t="shared" ref="T27:T29" si="26">SUM(E27:S27)</f>
        <v>0</v>
      </c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90">
        <f t="shared" si="3"/>
        <v>0</v>
      </c>
      <c r="AL27" s="326"/>
      <c r="AM27" s="327"/>
      <c r="AN27" s="328"/>
      <c r="AO27" s="329"/>
      <c r="AP27" s="87"/>
      <c r="AQ27" s="130"/>
      <c r="AR27" s="170"/>
      <c r="AS27" s="170"/>
      <c r="AT27" s="239"/>
      <c r="AU27" s="87"/>
      <c r="AV27" s="87"/>
      <c r="AW27" s="87"/>
    </row>
    <row r="28" spans="1:56" ht="18" customHeight="1" x14ac:dyDescent="0.2">
      <c r="A28" s="426"/>
      <c r="B28" s="424"/>
      <c r="C28" s="424"/>
      <c r="D28" s="377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218">
        <f t="shared" si="26"/>
        <v>0</v>
      </c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224">
        <f t="shared" si="3"/>
        <v>0</v>
      </c>
      <c r="AL28" s="320"/>
      <c r="AM28" s="321"/>
      <c r="AN28" s="322"/>
      <c r="AO28" s="323"/>
      <c r="AP28" s="87"/>
      <c r="AQ28" s="126">
        <f t="shared" ref="AQ28" si="27">$AV$4-AK28-AR28</f>
        <v>171.6</v>
      </c>
      <c r="AR28" s="87">
        <f t="shared" ref="AR28" si="28">(((COUNTIF(E28:AJ28,$AY$5)+COUNTIF(E28:AJ28,$AV$5)+COUNTIF(E28:AJ28,$AW$5)+COUNTIF(E28:AJ28,$AX$5))*$AW$4)-$AW$4*$AT28)</f>
        <v>0</v>
      </c>
      <c r="AS28" s="240">
        <f t="shared" ref="AS28" si="29">AR28</f>
        <v>0</v>
      </c>
      <c r="AT28" s="324"/>
      <c r="AU28" s="87"/>
      <c r="AV28" s="87"/>
      <c r="AW28" s="87"/>
    </row>
    <row r="29" spans="1:56" ht="18" customHeight="1" thickBot="1" x14ac:dyDescent="0.25">
      <c r="A29" s="427"/>
      <c r="B29" s="425"/>
      <c r="C29" s="425"/>
      <c r="D29" s="325"/>
      <c r="E29" s="376"/>
      <c r="F29" s="376"/>
      <c r="G29" s="376"/>
      <c r="H29" s="376"/>
      <c r="I29" s="371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89">
        <f t="shared" si="26"/>
        <v>0</v>
      </c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90">
        <f t="shared" ref="AK29" si="30">T29+SUM(U29:AJ29)</f>
        <v>0</v>
      </c>
      <c r="AL29" s="326"/>
      <c r="AM29" s="327"/>
      <c r="AN29" s="328"/>
      <c r="AO29" s="329"/>
      <c r="AP29" s="87"/>
      <c r="AQ29" s="130"/>
      <c r="AR29" s="170"/>
      <c r="AS29" s="170"/>
      <c r="AT29" s="239"/>
      <c r="AU29" s="87"/>
      <c r="AV29" s="87"/>
      <c r="AW29" s="87"/>
    </row>
    <row r="30" spans="1:56" ht="18" customHeight="1" x14ac:dyDescent="0.2">
      <c r="A30" s="426"/>
      <c r="B30" s="424"/>
      <c r="C30" s="424"/>
      <c r="D30" s="377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218">
        <f t="shared" ref="T30" si="31">SUM(E30:S30)</f>
        <v>0</v>
      </c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224">
        <f>T30+SUM(U30:AJ30)</f>
        <v>0</v>
      </c>
      <c r="AL30" s="320"/>
      <c r="AM30" s="321"/>
      <c r="AN30" s="322"/>
      <c r="AO30" s="323"/>
      <c r="AP30" s="87"/>
      <c r="AQ30" s="126">
        <f t="shared" ref="AQ30" si="32">$AV$4-AK30-AR30</f>
        <v>171.6</v>
      </c>
      <c r="AR30" s="87">
        <f>(((COUNTIF(E30:AJ30,$AY$5)+COUNTIF(E30:AJ30,$AV$5)+COUNTIF(E30:AJ30,$AW$5)+COUNTIF(E30:AJ30,$AX$5))*$AW$4)-$AW$4*$AT30)</f>
        <v>0</v>
      </c>
      <c r="AS30" s="240">
        <f t="shared" ref="AS30" si="33">AR30</f>
        <v>0</v>
      </c>
      <c r="AT30" s="324"/>
      <c r="AU30" s="87"/>
      <c r="AV30" s="87"/>
      <c r="AW30" s="87"/>
    </row>
    <row r="31" spans="1:56" ht="18" customHeight="1" thickBot="1" x14ac:dyDescent="0.25">
      <c r="A31" s="427"/>
      <c r="B31" s="425"/>
      <c r="C31" s="425"/>
      <c r="D31" s="325"/>
      <c r="E31" s="376"/>
      <c r="F31" s="376"/>
      <c r="G31" s="376"/>
      <c r="H31" s="376"/>
      <c r="I31" s="371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89">
        <f t="shared" ref="T31" si="34">SUM(E31:S31)</f>
        <v>0</v>
      </c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90">
        <f>T31+SUM(U31:AJ31)</f>
        <v>0</v>
      </c>
      <c r="AL31" s="326"/>
      <c r="AM31" s="327"/>
      <c r="AN31" s="328"/>
      <c r="AO31" s="329"/>
      <c r="AP31" s="87"/>
      <c r="AQ31" s="130"/>
      <c r="AR31" s="170"/>
      <c r="AS31" s="170"/>
      <c r="AT31" s="239"/>
      <c r="AU31" s="87"/>
      <c r="AV31" s="87"/>
      <c r="AW31" s="87"/>
    </row>
    <row r="32" spans="1:56" ht="18" customHeight="1" x14ac:dyDescent="0.2">
      <c r="A32" s="426"/>
      <c r="B32" s="428"/>
      <c r="C32" s="428"/>
      <c r="D32" s="374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218">
        <f t="shared" ref="T32" si="35">SUM(E32:S32)</f>
        <v>0</v>
      </c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224">
        <f t="shared" ref="AK32:AK47" si="36">T32+SUM(U32:AJ32)</f>
        <v>0</v>
      </c>
      <c r="AL32" s="320"/>
      <c r="AM32" s="321"/>
      <c r="AN32" s="322"/>
      <c r="AO32" s="323"/>
      <c r="AP32" s="87"/>
      <c r="AQ32" s="126">
        <f t="shared" ref="AQ32" si="37">$AV$4-AK32-AR32</f>
        <v>171.6</v>
      </c>
      <c r="AR32" s="87">
        <f t="shared" ref="AR32" si="38">(((COUNTIF(E32:AJ32,$AY$5)+COUNTIF(E32:AJ32,$AV$5)+COUNTIF(E32:AJ32,$AW$5)+COUNTIF(E32:AJ32,$AX$5))*$AW$4)-$AW$4*$AT32)</f>
        <v>0</v>
      </c>
      <c r="AS32" s="240">
        <f t="shared" ref="AS32" si="39">AR32</f>
        <v>0</v>
      </c>
      <c r="AT32" s="324"/>
      <c r="AU32" s="87"/>
      <c r="AV32" s="87"/>
      <c r="AW32" s="87"/>
    </row>
    <row r="33" spans="1:49" ht="18" customHeight="1" thickBot="1" x14ac:dyDescent="0.25">
      <c r="A33" s="427"/>
      <c r="B33" s="425"/>
      <c r="C33" s="425"/>
      <c r="D33" s="375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89">
        <f t="shared" ref="T33" si="40">SUM(E33:S33)</f>
        <v>0</v>
      </c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90">
        <f t="shared" si="36"/>
        <v>0</v>
      </c>
      <c r="AL33" s="326"/>
      <c r="AM33" s="327"/>
      <c r="AN33" s="328"/>
      <c r="AO33" s="329"/>
      <c r="AP33" s="87"/>
      <c r="AQ33" s="130"/>
      <c r="AR33" s="170"/>
      <c r="AS33" s="170"/>
      <c r="AT33" s="239"/>
      <c r="AU33" s="87"/>
      <c r="AV33" s="87"/>
      <c r="AW33" s="87"/>
    </row>
    <row r="34" spans="1:49" ht="18" customHeight="1" x14ac:dyDescent="0.2">
      <c r="A34" s="422"/>
      <c r="B34" s="424"/>
      <c r="C34" s="424"/>
      <c r="D34" s="369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218">
        <f t="shared" ref="T34" si="41">SUM(E34:S34)</f>
        <v>0</v>
      </c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224">
        <f t="shared" si="36"/>
        <v>0</v>
      </c>
      <c r="AL34" s="320"/>
      <c r="AM34" s="321"/>
      <c r="AN34" s="322"/>
      <c r="AO34" s="323"/>
      <c r="AP34" s="87"/>
      <c r="AQ34" s="126">
        <f t="shared" ref="AQ34" si="42">$AV$4-AK34-AR34</f>
        <v>171.6</v>
      </c>
      <c r="AR34" s="87">
        <f t="shared" ref="AR34" si="43">(((COUNTIF(E34:AJ34,$AY$5)+COUNTIF(E34:AJ34,$AV$5)+COUNTIF(E34:AJ34,$AW$5)+COUNTIF(E34:AJ34,$AX$5))*$AW$4)-$AW$4*$AT34)</f>
        <v>0</v>
      </c>
      <c r="AS34" s="240">
        <f t="shared" ref="AS34" si="44">AR34</f>
        <v>0</v>
      </c>
      <c r="AT34" s="324"/>
      <c r="AU34" s="87"/>
      <c r="AV34" s="87"/>
      <c r="AW34" s="87"/>
    </row>
    <row r="35" spans="1:49" ht="18" customHeight="1" thickBot="1" x14ac:dyDescent="0.25">
      <c r="A35" s="423"/>
      <c r="B35" s="425"/>
      <c r="C35" s="425"/>
      <c r="D35" s="367"/>
      <c r="E35" s="368"/>
      <c r="F35" s="376"/>
      <c r="G35" s="376"/>
      <c r="H35" s="376"/>
      <c r="I35" s="368"/>
      <c r="J35" s="368"/>
      <c r="K35" s="376"/>
      <c r="L35" s="376"/>
      <c r="M35" s="376"/>
      <c r="N35" s="376"/>
      <c r="O35" s="376"/>
      <c r="P35" s="376"/>
      <c r="Q35" s="376"/>
      <c r="R35" s="376"/>
      <c r="S35" s="376"/>
      <c r="T35" s="89">
        <f t="shared" ref="T35" si="45">SUM(E35:S35)</f>
        <v>0</v>
      </c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90">
        <f t="shared" si="36"/>
        <v>0</v>
      </c>
      <c r="AL35" s="326"/>
      <c r="AM35" s="327"/>
      <c r="AN35" s="328"/>
      <c r="AO35" s="329"/>
      <c r="AP35" s="87"/>
      <c r="AQ35" s="130"/>
      <c r="AR35" s="170"/>
      <c r="AS35" s="170"/>
      <c r="AT35" s="239"/>
      <c r="AU35" s="87"/>
      <c r="AV35" s="87"/>
      <c r="AW35" s="87"/>
    </row>
    <row r="36" spans="1:49" ht="18" customHeight="1" x14ac:dyDescent="0.2">
      <c r="A36" s="422"/>
      <c r="B36" s="424"/>
      <c r="C36" s="424"/>
      <c r="D36" s="369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218">
        <f t="shared" ref="T36" si="46">SUM(E36:S36)</f>
        <v>0</v>
      </c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224">
        <f t="shared" si="36"/>
        <v>0</v>
      </c>
      <c r="AL36" s="320"/>
      <c r="AM36" s="321"/>
      <c r="AN36" s="322"/>
      <c r="AO36" s="323"/>
      <c r="AP36" s="87"/>
      <c r="AQ36" s="126">
        <f t="shared" ref="AQ36" si="47">$AV$4-AK36-AR36</f>
        <v>171.6</v>
      </c>
      <c r="AR36" s="87">
        <f t="shared" ref="AR36" si="48">(((COUNTIF(E36:AJ36,$AY$5)+COUNTIF(E36:AJ36,$AV$5)+COUNTIF(E36:AJ36,$AW$5)+COUNTIF(E36:AJ36,$AX$5))*$AW$4)-$AW$4*$AT36)</f>
        <v>0</v>
      </c>
      <c r="AS36" s="240">
        <f t="shared" ref="AS36" si="49">AR36</f>
        <v>0</v>
      </c>
      <c r="AT36" s="324"/>
      <c r="AU36" s="87"/>
      <c r="AV36" s="87"/>
      <c r="AW36" s="87"/>
    </row>
    <row r="37" spans="1:49" ht="18" customHeight="1" thickBot="1" x14ac:dyDescent="0.25">
      <c r="A37" s="423"/>
      <c r="B37" s="425"/>
      <c r="C37" s="425"/>
      <c r="D37" s="367"/>
      <c r="E37" s="368"/>
      <c r="F37" s="376"/>
      <c r="G37" s="376"/>
      <c r="H37" s="376"/>
      <c r="I37" s="368"/>
      <c r="J37" s="368"/>
      <c r="K37" s="376"/>
      <c r="L37" s="376"/>
      <c r="M37" s="376"/>
      <c r="N37" s="376"/>
      <c r="O37" s="376"/>
      <c r="P37" s="376"/>
      <c r="Q37" s="376"/>
      <c r="R37" s="376"/>
      <c r="S37" s="376"/>
      <c r="T37" s="89">
        <f t="shared" ref="T37" si="50">SUM(E37:S37)</f>
        <v>0</v>
      </c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90">
        <f t="shared" si="36"/>
        <v>0</v>
      </c>
      <c r="AL37" s="326"/>
      <c r="AM37" s="327"/>
      <c r="AN37" s="328"/>
      <c r="AO37" s="329"/>
      <c r="AP37" s="87"/>
      <c r="AQ37" s="130"/>
      <c r="AR37" s="170"/>
      <c r="AS37" s="170"/>
      <c r="AT37" s="239"/>
      <c r="AU37" s="87"/>
      <c r="AV37" s="87"/>
      <c r="AW37" s="87"/>
    </row>
    <row r="38" spans="1:49" ht="18" customHeight="1" x14ac:dyDescent="0.2">
      <c r="A38" s="422"/>
      <c r="B38" s="424"/>
      <c r="C38" s="424"/>
      <c r="D38" s="369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218">
        <f t="shared" ref="T38" si="51">SUM(E38:S38)</f>
        <v>0</v>
      </c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224">
        <f t="shared" si="36"/>
        <v>0</v>
      </c>
      <c r="AL38" s="320"/>
      <c r="AM38" s="321"/>
      <c r="AN38" s="322"/>
      <c r="AO38" s="323"/>
      <c r="AP38" s="87"/>
      <c r="AQ38" s="126">
        <f t="shared" ref="AQ38" si="52">$AV$4-AK38-AR38</f>
        <v>171.6</v>
      </c>
      <c r="AR38" s="87">
        <f t="shared" ref="AR38" si="53">(((COUNTIF(E38:AJ38,$AY$5)+COUNTIF(E38:AJ38,$AV$5)+COUNTIF(E38:AJ38,$AW$5)+COUNTIF(E38:AJ38,$AX$5))*$AW$4)-$AW$4*$AT38)</f>
        <v>0</v>
      </c>
      <c r="AS38" s="240">
        <f t="shared" ref="AS38" si="54">AR38</f>
        <v>0</v>
      </c>
      <c r="AT38" s="324"/>
      <c r="AU38" s="87"/>
      <c r="AV38" s="87"/>
      <c r="AW38" s="87"/>
    </row>
    <row r="39" spans="1:49" ht="18" customHeight="1" thickBot="1" x14ac:dyDescent="0.25">
      <c r="A39" s="423"/>
      <c r="B39" s="425"/>
      <c r="C39" s="425"/>
      <c r="D39" s="367"/>
      <c r="E39" s="368"/>
      <c r="F39" s="376"/>
      <c r="G39" s="376"/>
      <c r="H39" s="376"/>
      <c r="I39" s="368"/>
      <c r="J39" s="368"/>
      <c r="K39" s="376"/>
      <c r="L39" s="376"/>
      <c r="M39" s="376"/>
      <c r="N39" s="376"/>
      <c r="O39" s="376"/>
      <c r="P39" s="376"/>
      <c r="Q39" s="376"/>
      <c r="R39" s="376"/>
      <c r="S39" s="376"/>
      <c r="T39" s="89">
        <f t="shared" ref="T39" si="55">SUM(E39:S39)</f>
        <v>0</v>
      </c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90">
        <f t="shared" si="36"/>
        <v>0</v>
      </c>
      <c r="AL39" s="326"/>
      <c r="AM39" s="327"/>
      <c r="AN39" s="328"/>
      <c r="AO39" s="329"/>
      <c r="AP39" s="87"/>
      <c r="AQ39" s="130"/>
      <c r="AR39" s="170"/>
      <c r="AS39" s="170"/>
      <c r="AT39" s="239"/>
      <c r="AU39" s="87"/>
      <c r="AV39" s="87"/>
      <c r="AW39" s="87"/>
    </row>
    <row r="40" spans="1:49" ht="18" customHeight="1" x14ac:dyDescent="0.2">
      <c r="A40" s="422"/>
      <c r="B40" s="424"/>
      <c r="C40" s="424"/>
      <c r="D40" s="377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218">
        <f t="shared" ref="T40" si="56">SUM(E40:S40)</f>
        <v>0</v>
      </c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224">
        <f t="shared" si="36"/>
        <v>0</v>
      </c>
      <c r="AL40" s="320"/>
      <c r="AM40" s="321"/>
      <c r="AN40" s="322"/>
      <c r="AO40" s="323"/>
      <c r="AP40" s="87"/>
      <c r="AQ40" s="126">
        <f t="shared" ref="AQ40" si="57">$AV$4-AK40-AR40</f>
        <v>171.6</v>
      </c>
      <c r="AR40" s="87">
        <f t="shared" ref="AR40" si="58">(((COUNTIF(E40:AJ40,$AY$5)+COUNTIF(E40:AJ40,$AV$5)+COUNTIF(E40:AJ40,$AW$5)+COUNTIF(E40:AJ40,$AX$5))*$AW$4)-$AW$4*$AT40)</f>
        <v>0</v>
      </c>
      <c r="AS40" s="240">
        <f t="shared" ref="AS40" si="59">AR40</f>
        <v>0</v>
      </c>
      <c r="AT40" s="324"/>
      <c r="AU40" s="87"/>
      <c r="AV40" s="87"/>
      <c r="AW40" s="87"/>
    </row>
    <row r="41" spans="1:49" ht="18" customHeight="1" thickBot="1" x14ac:dyDescent="0.25">
      <c r="A41" s="423"/>
      <c r="B41" s="425"/>
      <c r="C41" s="425"/>
      <c r="D41" s="367"/>
      <c r="E41" s="368"/>
      <c r="F41" s="376"/>
      <c r="G41" s="376"/>
      <c r="H41" s="376"/>
      <c r="I41" s="368"/>
      <c r="J41" s="368"/>
      <c r="K41" s="376"/>
      <c r="L41" s="376"/>
      <c r="M41" s="376"/>
      <c r="N41" s="376"/>
      <c r="O41" s="376"/>
      <c r="P41" s="368"/>
      <c r="Q41" s="368"/>
      <c r="R41" s="376"/>
      <c r="S41" s="376"/>
      <c r="T41" s="89">
        <f t="shared" ref="T41:T43" si="60">SUM(E41:S41)</f>
        <v>0</v>
      </c>
      <c r="U41" s="376"/>
      <c r="V41" s="376"/>
      <c r="W41" s="376"/>
      <c r="X41" s="368"/>
      <c r="Y41" s="368"/>
      <c r="Z41" s="376"/>
      <c r="AA41" s="376"/>
      <c r="AB41" s="376"/>
      <c r="AC41" s="376"/>
      <c r="AD41" s="376"/>
      <c r="AE41" s="368"/>
      <c r="AF41" s="368"/>
      <c r="AG41" s="376"/>
      <c r="AH41" s="376"/>
      <c r="AI41" s="376"/>
      <c r="AJ41" s="376"/>
      <c r="AK41" s="90">
        <f t="shared" si="36"/>
        <v>0</v>
      </c>
      <c r="AL41" s="326"/>
      <c r="AM41" s="327"/>
      <c r="AN41" s="328"/>
      <c r="AO41" s="329"/>
      <c r="AP41" s="87"/>
      <c r="AQ41" s="130"/>
      <c r="AR41" s="170"/>
      <c r="AS41" s="170"/>
      <c r="AT41" s="239"/>
      <c r="AU41" s="240"/>
      <c r="AV41" s="240"/>
      <c r="AW41" s="240"/>
    </row>
    <row r="42" spans="1:49" ht="18" customHeight="1" x14ac:dyDescent="0.2">
      <c r="A42" s="422"/>
      <c r="B42" s="424"/>
      <c r="C42" s="424"/>
      <c r="D42" s="369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218">
        <f t="shared" si="60"/>
        <v>0</v>
      </c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224">
        <f t="shared" ref="AK42:AK43" si="61">T42+SUM(U42:AJ42)</f>
        <v>0</v>
      </c>
      <c r="AL42" s="320"/>
      <c r="AM42" s="321"/>
      <c r="AN42" s="322"/>
      <c r="AO42" s="323"/>
      <c r="AP42" s="87"/>
      <c r="AQ42" s="126">
        <f t="shared" ref="AQ42" si="62">$AV$4-AK42-AR42</f>
        <v>171.6</v>
      </c>
      <c r="AR42" s="87">
        <f t="shared" ref="AR42" si="63">(((COUNTIF(E42:AJ42,$AY$5)+COUNTIF(E42:AJ42,$AV$5)+COUNTIF(E42:AJ42,$AW$5)+COUNTIF(E42:AJ42,$AX$5))*$AW$4)-$AW$4*$AT42)</f>
        <v>0</v>
      </c>
      <c r="AS42" s="240">
        <f t="shared" ref="AS42" si="64">AR42</f>
        <v>0</v>
      </c>
      <c r="AT42" s="324"/>
      <c r="AU42" s="240"/>
      <c r="AV42" s="240"/>
      <c r="AW42" s="240"/>
    </row>
    <row r="43" spans="1:49" ht="18" customHeight="1" thickBot="1" x14ac:dyDescent="0.25">
      <c r="A43" s="423"/>
      <c r="B43" s="425"/>
      <c r="C43" s="425"/>
      <c r="D43" s="367"/>
      <c r="E43" s="371"/>
      <c r="F43" s="376"/>
      <c r="G43" s="376"/>
      <c r="H43" s="376"/>
      <c r="I43" s="376"/>
      <c r="J43" s="371"/>
      <c r="K43" s="371"/>
      <c r="L43" s="376"/>
      <c r="M43" s="376"/>
      <c r="N43" s="376"/>
      <c r="O43" s="376"/>
      <c r="P43" s="376"/>
      <c r="Q43" s="371"/>
      <c r="R43" s="371"/>
      <c r="S43" s="376"/>
      <c r="T43" s="89">
        <f t="shared" si="60"/>
        <v>0</v>
      </c>
      <c r="U43" s="376"/>
      <c r="V43" s="376"/>
      <c r="W43" s="376"/>
      <c r="X43" s="376"/>
      <c r="Y43" s="371"/>
      <c r="Z43" s="371"/>
      <c r="AA43" s="376"/>
      <c r="AB43" s="376"/>
      <c r="AC43" s="376"/>
      <c r="AD43" s="376"/>
      <c r="AE43" s="376"/>
      <c r="AF43" s="371"/>
      <c r="AG43" s="371"/>
      <c r="AH43" s="376"/>
      <c r="AI43" s="376"/>
      <c r="AJ43" s="376"/>
      <c r="AK43" s="90">
        <f t="shared" si="61"/>
        <v>0</v>
      </c>
      <c r="AL43" s="326"/>
      <c r="AM43" s="327"/>
      <c r="AN43" s="328"/>
      <c r="AO43" s="329"/>
      <c r="AP43" s="87"/>
      <c r="AQ43" s="130"/>
      <c r="AR43" s="170"/>
      <c r="AS43" s="170"/>
      <c r="AT43" s="239"/>
      <c r="AU43" s="240"/>
      <c r="AV43" s="240"/>
      <c r="AW43" s="240"/>
    </row>
    <row r="44" spans="1:49" ht="18" customHeight="1" x14ac:dyDescent="0.2">
      <c r="A44" s="422"/>
      <c r="B44" s="424"/>
      <c r="C44" s="424"/>
      <c r="D44" s="369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218">
        <f t="shared" ref="T44" si="65">SUM(E44:S44)</f>
        <v>0</v>
      </c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224">
        <f t="shared" si="36"/>
        <v>0</v>
      </c>
      <c r="AL44" s="320"/>
      <c r="AM44" s="321"/>
      <c r="AN44" s="322"/>
      <c r="AO44" s="323"/>
      <c r="AP44" s="87"/>
      <c r="AQ44" s="126">
        <f t="shared" ref="AQ44" si="66">$AV$4-AK44-AR44</f>
        <v>171.6</v>
      </c>
      <c r="AR44" s="87">
        <f t="shared" ref="AR44" si="67">(((COUNTIF(E44:AJ44,$AY$5)+COUNTIF(E44:AJ44,$AV$5)+COUNTIF(E44:AJ44,$AW$5)+COUNTIF(E44:AJ44,$AX$5))*$AW$4)-$AW$4*$AT44)</f>
        <v>0</v>
      </c>
      <c r="AS44" s="240">
        <f t="shared" ref="AS44" si="68">AR44</f>
        <v>0</v>
      </c>
      <c r="AT44" s="324"/>
      <c r="AU44" s="87"/>
      <c r="AV44" s="87"/>
      <c r="AW44" s="87"/>
    </row>
    <row r="45" spans="1:49" ht="18" customHeight="1" thickBot="1" x14ac:dyDescent="0.25">
      <c r="A45" s="423"/>
      <c r="B45" s="425"/>
      <c r="C45" s="425"/>
      <c r="D45" s="367"/>
      <c r="E45" s="371"/>
      <c r="F45" s="376"/>
      <c r="G45" s="376"/>
      <c r="H45" s="376"/>
      <c r="I45" s="376"/>
      <c r="J45" s="371"/>
      <c r="K45" s="371"/>
      <c r="L45" s="376"/>
      <c r="M45" s="376"/>
      <c r="N45" s="376"/>
      <c r="O45" s="376"/>
      <c r="P45" s="376"/>
      <c r="Q45" s="371"/>
      <c r="R45" s="371"/>
      <c r="S45" s="376"/>
      <c r="T45" s="89">
        <f t="shared" ref="T45" si="69">SUM(E45:S45)</f>
        <v>0</v>
      </c>
      <c r="U45" s="376"/>
      <c r="V45" s="376"/>
      <c r="W45" s="376"/>
      <c r="X45" s="376"/>
      <c r="Y45" s="371"/>
      <c r="Z45" s="371"/>
      <c r="AA45" s="376"/>
      <c r="AB45" s="376"/>
      <c r="AC45" s="376"/>
      <c r="AD45" s="376"/>
      <c r="AE45" s="376"/>
      <c r="AF45" s="371"/>
      <c r="AG45" s="371"/>
      <c r="AH45" s="376"/>
      <c r="AI45" s="376"/>
      <c r="AJ45" s="376"/>
      <c r="AK45" s="90">
        <f t="shared" si="36"/>
        <v>0</v>
      </c>
      <c r="AL45" s="326"/>
      <c r="AM45" s="327"/>
      <c r="AN45" s="328"/>
      <c r="AO45" s="329"/>
      <c r="AP45" s="87"/>
      <c r="AQ45" s="130"/>
      <c r="AR45" s="170"/>
      <c r="AS45" s="170"/>
      <c r="AT45" s="239"/>
      <c r="AU45" s="87"/>
      <c r="AV45" s="87"/>
      <c r="AW45" s="87"/>
    </row>
    <row r="46" spans="1:49" ht="18" customHeight="1" x14ac:dyDescent="0.2">
      <c r="A46" s="422"/>
      <c r="B46" s="424"/>
      <c r="C46" s="424"/>
      <c r="D46" s="377"/>
      <c r="E46" s="373"/>
      <c r="F46" s="370"/>
      <c r="G46" s="370"/>
      <c r="H46" s="370"/>
      <c r="I46" s="373"/>
      <c r="J46" s="373"/>
      <c r="K46" s="370"/>
      <c r="L46" s="370"/>
      <c r="M46" s="370"/>
      <c r="N46" s="370"/>
      <c r="O46" s="370"/>
      <c r="P46" s="373"/>
      <c r="Q46" s="373"/>
      <c r="R46" s="370"/>
      <c r="S46" s="370"/>
      <c r="T46" s="218">
        <f t="shared" ref="T46" si="70">SUM(E46:S46)</f>
        <v>0</v>
      </c>
      <c r="U46" s="370"/>
      <c r="V46" s="370"/>
      <c r="W46" s="370"/>
      <c r="X46" s="373"/>
      <c r="Y46" s="373"/>
      <c r="Z46" s="370"/>
      <c r="AA46" s="370"/>
      <c r="AB46" s="370"/>
      <c r="AC46" s="370"/>
      <c r="AD46" s="370"/>
      <c r="AE46" s="373"/>
      <c r="AF46" s="373"/>
      <c r="AG46" s="370"/>
      <c r="AH46" s="370"/>
      <c r="AI46" s="370"/>
      <c r="AJ46" s="370"/>
      <c r="AK46" s="224">
        <f t="shared" si="36"/>
        <v>0</v>
      </c>
      <c r="AL46" s="320"/>
      <c r="AM46" s="321"/>
      <c r="AN46" s="322"/>
      <c r="AO46" s="323"/>
      <c r="AP46" s="87"/>
      <c r="AQ46" s="126">
        <f>$AV$4-AK46-AR46</f>
        <v>171.6</v>
      </c>
      <c r="AR46" s="87">
        <f t="shared" ref="AR46" si="71">(((COUNTIF(E46:AJ46,$AY$5)+COUNTIF(E46:AJ46,$AV$5)+COUNTIF(E46:AJ46,$AW$5)+COUNTIF(E46:AJ46,$AX$5))*$AW$4)-$AW$4*$AT46)</f>
        <v>0</v>
      </c>
      <c r="AS46" s="240">
        <f t="shared" ref="AS46" si="72">AR46</f>
        <v>0</v>
      </c>
      <c r="AT46" s="324"/>
      <c r="AU46" s="240"/>
    </row>
    <row r="47" spans="1:49" ht="18" customHeight="1" thickBot="1" x14ac:dyDescent="0.25">
      <c r="A47" s="423"/>
      <c r="B47" s="425"/>
      <c r="C47" s="425"/>
      <c r="D47" s="367"/>
      <c r="E47" s="371"/>
      <c r="F47" s="376"/>
      <c r="G47" s="376"/>
      <c r="H47" s="376"/>
      <c r="I47" s="371"/>
      <c r="J47" s="371"/>
      <c r="K47" s="376"/>
      <c r="L47" s="376"/>
      <c r="M47" s="376"/>
      <c r="N47" s="376"/>
      <c r="O47" s="376"/>
      <c r="P47" s="371"/>
      <c r="Q47" s="371"/>
      <c r="R47" s="376"/>
      <c r="S47" s="376"/>
      <c r="T47" s="89">
        <f t="shared" ref="T47" si="73">SUM(E47:S47)</f>
        <v>0</v>
      </c>
      <c r="U47" s="376"/>
      <c r="V47" s="376"/>
      <c r="W47" s="376"/>
      <c r="X47" s="371"/>
      <c r="Y47" s="371"/>
      <c r="Z47" s="376"/>
      <c r="AA47" s="376"/>
      <c r="AB47" s="376"/>
      <c r="AC47" s="376"/>
      <c r="AD47" s="376"/>
      <c r="AE47" s="371"/>
      <c r="AF47" s="371"/>
      <c r="AG47" s="376"/>
      <c r="AH47" s="376"/>
      <c r="AI47" s="376"/>
      <c r="AJ47" s="376"/>
      <c r="AK47" s="90">
        <f t="shared" si="36"/>
        <v>0</v>
      </c>
      <c r="AL47" s="326"/>
      <c r="AM47" s="327"/>
      <c r="AN47" s="328"/>
      <c r="AO47" s="329"/>
      <c r="AP47" s="87"/>
      <c r="AQ47" s="130"/>
      <c r="AR47" s="170"/>
      <c r="AS47" s="170"/>
      <c r="AT47" s="239"/>
      <c r="AU47" s="87"/>
    </row>
    <row r="48" spans="1:49" ht="15.75" customHeight="1" x14ac:dyDescent="0.2">
      <c r="A48" s="244"/>
      <c r="T48" s="164"/>
    </row>
    <row r="49" spans="1:56" ht="12.75" customHeight="1" x14ac:dyDescent="0.2">
      <c r="A49" s="245" t="s">
        <v>169</v>
      </c>
      <c r="B49" s="245"/>
      <c r="C49" s="245"/>
      <c r="D49" s="353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6"/>
      <c r="R49" s="247"/>
      <c r="S49" s="248"/>
      <c r="T49" s="123" t="s">
        <v>59</v>
      </c>
      <c r="U49" s="248"/>
      <c r="V49" s="248"/>
      <c r="W49" s="248"/>
      <c r="X49" s="248"/>
      <c r="Y49" s="248"/>
      <c r="Z49" s="248"/>
      <c r="AA49" s="248"/>
      <c r="AB49" s="248"/>
      <c r="AC49" s="248"/>
      <c r="AD49" s="249"/>
      <c r="AP49" s="87"/>
    </row>
    <row r="50" spans="1:56" x14ac:dyDescent="0.2">
      <c r="A50" s="245" t="s">
        <v>160</v>
      </c>
      <c r="B50" s="245"/>
      <c r="C50" s="245"/>
      <c r="D50" s="311" t="s">
        <v>161</v>
      </c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Q50" s="250"/>
      <c r="R50" s="245"/>
      <c r="S50" s="251"/>
      <c r="T50" s="87"/>
      <c r="U50" s="251"/>
      <c r="V50" s="251"/>
      <c r="W50" s="251"/>
      <c r="X50" s="251"/>
      <c r="Y50" s="251"/>
      <c r="Z50" s="251"/>
      <c r="AA50" s="251"/>
      <c r="AB50" s="251"/>
      <c r="AC50" s="251"/>
      <c r="AD50" s="252"/>
      <c r="AP50" s="87"/>
    </row>
    <row r="51" spans="1:56" x14ac:dyDescent="0.2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Q51" s="250"/>
      <c r="R51" s="245" t="s">
        <v>60</v>
      </c>
      <c r="S51" s="245"/>
      <c r="T51" s="124"/>
      <c r="U51" s="245"/>
      <c r="V51" s="245"/>
      <c r="W51" s="245"/>
      <c r="X51" s="245"/>
      <c r="Y51" s="245"/>
      <c r="Z51" s="245"/>
      <c r="AA51" s="245"/>
      <c r="AB51" s="245"/>
      <c r="AC51" s="245"/>
      <c r="AD51" s="252"/>
      <c r="AP51" s="87"/>
    </row>
    <row r="52" spans="1:56" ht="12.75" customHeight="1" x14ac:dyDescent="0.2">
      <c r="A52" s="245" t="s">
        <v>209</v>
      </c>
      <c r="B52" s="245"/>
      <c r="C52" s="245"/>
      <c r="D52" s="310" t="s">
        <v>210</v>
      </c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Q52" s="250"/>
      <c r="R52" s="251"/>
      <c r="S52" s="245" t="s">
        <v>61</v>
      </c>
      <c r="T52" s="124"/>
      <c r="U52" s="245"/>
      <c r="V52" s="245"/>
      <c r="W52" s="245"/>
      <c r="X52" s="245"/>
      <c r="Y52" s="245"/>
      <c r="Z52" s="245"/>
      <c r="AA52" s="245"/>
      <c r="AB52" s="245"/>
      <c r="AC52" s="245"/>
      <c r="AD52" s="252"/>
      <c r="AP52" s="87"/>
    </row>
    <row r="53" spans="1:56" x14ac:dyDescent="0.2">
      <c r="A53" s="245" t="s">
        <v>163</v>
      </c>
      <c r="B53" s="245"/>
      <c r="C53" s="245"/>
      <c r="D53" s="311" t="s">
        <v>161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Q53" s="250"/>
      <c r="R53" s="251"/>
      <c r="S53" s="245"/>
      <c r="T53" s="124"/>
      <c r="U53" s="245"/>
      <c r="V53" s="245"/>
      <c r="W53" s="245"/>
      <c r="X53" s="245"/>
      <c r="Y53" s="245"/>
      <c r="Z53" s="245"/>
      <c r="AA53" s="245"/>
      <c r="AB53" s="245"/>
      <c r="AC53" s="245"/>
      <c r="AD53" s="252"/>
      <c r="AP53" s="87"/>
    </row>
    <row r="54" spans="1:56" x14ac:dyDescent="0.2">
      <c r="A54" s="87"/>
      <c r="B54" s="124"/>
      <c r="C54" s="124"/>
      <c r="D54" s="124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Q54" s="250"/>
      <c r="R54" s="245" t="s">
        <v>62</v>
      </c>
      <c r="S54" s="251"/>
      <c r="T54" s="124"/>
      <c r="U54" s="245"/>
      <c r="V54" s="245"/>
      <c r="W54" s="245"/>
      <c r="X54" s="245"/>
      <c r="Y54" s="245"/>
      <c r="Z54" s="245"/>
      <c r="AA54" s="245"/>
      <c r="AB54" s="245"/>
      <c r="AC54" s="245"/>
      <c r="AD54" s="252"/>
      <c r="AP54" s="87"/>
    </row>
    <row r="55" spans="1:56" ht="12.75" customHeight="1" x14ac:dyDescent="0.2">
      <c r="A55" s="309">
        <f ca="1">TODAY()</f>
        <v>44476</v>
      </c>
      <c r="B55" s="253"/>
      <c r="C55" s="253"/>
      <c r="D55" s="253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54"/>
      <c r="R55" s="255"/>
      <c r="S55" s="255"/>
      <c r="T55" s="125"/>
      <c r="U55" s="255"/>
      <c r="V55" s="255"/>
      <c r="W55" s="255"/>
      <c r="X55" s="255"/>
      <c r="Y55" s="255"/>
      <c r="Z55" s="255"/>
      <c r="AA55" s="255"/>
      <c r="AB55" s="255"/>
      <c r="AC55" s="255"/>
      <c r="AD55" s="256"/>
      <c r="AP55" s="87"/>
    </row>
    <row r="56" spans="1:56" ht="12.75" customHeight="1" x14ac:dyDescent="0.2">
      <c r="A56" s="124"/>
      <c r="B56" s="253"/>
      <c r="C56" s="253"/>
      <c r="D56" s="253"/>
      <c r="E56" s="245"/>
      <c r="F56" s="245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133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133"/>
      <c r="AP56" s="87"/>
    </row>
    <row r="57" spans="1:56" x14ac:dyDescent="0.2">
      <c r="D57" s="87"/>
      <c r="E57" s="251"/>
      <c r="F57" s="251"/>
      <c r="G57" s="251"/>
      <c r="H57" s="251"/>
    </row>
    <row r="58" spans="1:56" x14ac:dyDescent="0.2">
      <c r="D58" s="87"/>
      <c r="E58" s="251"/>
      <c r="F58" s="251"/>
      <c r="G58" s="251"/>
      <c r="H58" s="251"/>
    </row>
    <row r="59" spans="1:56" x14ac:dyDescent="0.2">
      <c r="D59" s="87"/>
      <c r="E59" s="251"/>
      <c r="F59" s="251"/>
      <c r="G59" s="251"/>
      <c r="H59" s="251"/>
    </row>
    <row r="60" spans="1:56" x14ac:dyDescent="0.2">
      <c r="D60" s="87"/>
      <c r="E60" s="251"/>
      <c r="F60" s="251"/>
      <c r="G60" s="251"/>
      <c r="H60" s="251"/>
    </row>
    <row r="61" spans="1:56" s="164" customFormat="1" x14ac:dyDescent="0.2">
      <c r="A61" s="122"/>
      <c r="B61" s="122"/>
      <c r="C61" s="122"/>
      <c r="D61" s="87"/>
      <c r="E61" s="251"/>
      <c r="F61" s="251"/>
      <c r="G61" s="251"/>
      <c r="H61" s="251"/>
      <c r="T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</row>
    <row r="62" spans="1:56" s="164" customFormat="1" x14ac:dyDescent="0.2">
      <c r="A62" s="122"/>
      <c r="B62" s="122"/>
      <c r="C62" s="122"/>
      <c r="D62" s="87"/>
      <c r="E62" s="251"/>
      <c r="F62" s="251"/>
      <c r="G62" s="251"/>
      <c r="H62" s="251"/>
      <c r="T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</row>
    <row r="63" spans="1:56" s="164" customFormat="1" x14ac:dyDescent="0.2">
      <c r="A63" s="122"/>
      <c r="B63" s="122"/>
      <c r="C63" s="122"/>
      <c r="D63" s="87"/>
      <c r="E63" s="251"/>
      <c r="F63" s="251"/>
      <c r="G63" s="251"/>
      <c r="H63" s="251"/>
      <c r="T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</row>
    <row r="64" spans="1:56" s="164" customFormat="1" x14ac:dyDescent="0.2">
      <c r="A64" s="122"/>
      <c r="B64" s="122"/>
      <c r="C64" s="122"/>
      <c r="D64" s="87"/>
      <c r="E64" s="251"/>
      <c r="F64" s="251"/>
      <c r="G64" s="251"/>
      <c r="H64" s="251"/>
      <c r="T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</row>
    <row r="65" spans="1:56" s="164" customFormat="1" x14ac:dyDescent="0.2">
      <c r="A65" s="122"/>
      <c r="B65" s="122"/>
      <c r="C65" s="122"/>
      <c r="D65" s="87"/>
      <c r="E65" s="251"/>
      <c r="F65" s="251"/>
      <c r="G65" s="251"/>
      <c r="H65" s="251"/>
      <c r="T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</row>
    <row r="66" spans="1:56" s="164" customFormat="1" x14ac:dyDescent="0.2">
      <c r="A66" s="122"/>
      <c r="B66" s="122"/>
      <c r="C66" s="122"/>
      <c r="D66" s="87"/>
      <c r="E66" s="251"/>
      <c r="F66" s="251"/>
      <c r="G66" s="251"/>
      <c r="H66" s="251"/>
      <c r="T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</row>
    <row r="67" spans="1:56" s="164" customFormat="1" x14ac:dyDescent="0.2">
      <c r="A67" s="122"/>
      <c r="B67" s="122"/>
      <c r="C67" s="122"/>
      <c r="D67" s="87"/>
      <c r="E67" s="251"/>
      <c r="F67" s="251"/>
      <c r="G67" s="251"/>
      <c r="H67" s="251"/>
      <c r="T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</row>
    <row r="68" spans="1:56" s="164" customFormat="1" x14ac:dyDescent="0.2">
      <c r="A68" s="122"/>
      <c r="B68" s="122"/>
      <c r="C68" s="122"/>
      <c r="D68" s="87"/>
      <c r="E68" s="251"/>
      <c r="F68" s="251"/>
      <c r="G68" s="251"/>
      <c r="H68" s="251"/>
      <c r="T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</row>
    <row r="69" spans="1:56" s="164" customFormat="1" x14ac:dyDescent="0.2">
      <c r="A69" s="122"/>
      <c r="B69" s="122"/>
      <c r="C69" s="122"/>
      <c r="D69" s="87"/>
      <c r="E69" s="251"/>
      <c r="F69" s="251"/>
      <c r="G69" s="251"/>
      <c r="H69" s="251"/>
      <c r="T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</row>
    <row r="70" spans="1:56" x14ac:dyDescent="0.2">
      <c r="D70" s="87"/>
      <c r="E70" s="251"/>
      <c r="F70" s="251"/>
      <c r="G70" s="251"/>
      <c r="H70" s="251"/>
      <c r="AX70" s="164"/>
      <c r="AY70" s="164"/>
      <c r="AZ70" s="164"/>
      <c r="BA70" s="164"/>
      <c r="BB70" s="164"/>
      <c r="BC70" s="164"/>
      <c r="BD70" s="164"/>
    </row>
    <row r="71" spans="1:56" x14ac:dyDescent="0.2">
      <c r="D71" s="87"/>
      <c r="E71" s="251"/>
      <c r="F71" s="251"/>
      <c r="G71" s="251"/>
      <c r="H71" s="251"/>
    </row>
    <row r="72" spans="1:56" x14ac:dyDescent="0.2">
      <c r="D72" s="87"/>
      <c r="E72" s="251"/>
      <c r="F72" s="251"/>
      <c r="G72" s="251"/>
      <c r="H72" s="251"/>
    </row>
    <row r="73" spans="1:56" x14ac:dyDescent="0.2">
      <c r="D73" s="87"/>
      <c r="E73" s="251"/>
      <c r="F73" s="251"/>
      <c r="G73" s="251"/>
      <c r="H73" s="251"/>
    </row>
    <row r="74" spans="1:56" x14ac:dyDescent="0.2">
      <c r="D74" s="87"/>
      <c r="E74" s="251"/>
      <c r="F74" s="251"/>
      <c r="G74" s="251"/>
      <c r="H74" s="251"/>
    </row>
    <row r="75" spans="1:56" x14ac:dyDescent="0.2">
      <c r="D75" s="87"/>
      <c r="E75" s="251"/>
      <c r="F75" s="251"/>
      <c r="G75" s="251"/>
      <c r="H75" s="251"/>
    </row>
    <row r="76" spans="1:56" x14ac:dyDescent="0.2">
      <c r="D76" s="87"/>
      <c r="E76" s="251"/>
      <c r="F76" s="251"/>
      <c r="G76" s="251"/>
      <c r="H76" s="251"/>
    </row>
    <row r="77" spans="1:56" x14ac:dyDescent="0.2">
      <c r="D77" s="87"/>
      <c r="E77" s="251"/>
      <c r="F77" s="251"/>
      <c r="G77" s="251"/>
      <c r="H77" s="251"/>
    </row>
    <row r="78" spans="1:56" x14ac:dyDescent="0.2">
      <c r="D78" s="87"/>
      <c r="E78" s="251"/>
      <c r="F78" s="251"/>
      <c r="G78" s="251"/>
      <c r="H78" s="251"/>
    </row>
    <row r="79" spans="1:56" x14ac:dyDescent="0.2">
      <c r="D79" s="87"/>
      <c r="E79" s="251"/>
      <c r="F79" s="251"/>
      <c r="G79" s="251"/>
      <c r="H79" s="251"/>
    </row>
    <row r="80" spans="1:56" x14ac:dyDescent="0.2">
      <c r="D80" s="87"/>
      <c r="E80" s="251"/>
      <c r="F80" s="251"/>
      <c r="G80" s="251"/>
      <c r="H80" s="251"/>
    </row>
    <row r="81" spans="4:8" x14ac:dyDescent="0.2">
      <c r="D81" s="87"/>
      <c r="E81" s="251"/>
      <c r="F81" s="251"/>
      <c r="G81" s="251"/>
      <c r="H81" s="251"/>
    </row>
    <row r="82" spans="4:8" x14ac:dyDescent="0.2">
      <c r="D82" s="87"/>
      <c r="E82" s="251"/>
      <c r="F82" s="251"/>
      <c r="G82" s="251"/>
      <c r="H82" s="251"/>
    </row>
    <row r="83" spans="4:8" x14ac:dyDescent="0.2">
      <c r="D83" s="87"/>
      <c r="E83" s="251"/>
      <c r="F83" s="251"/>
      <c r="G83" s="251"/>
      <c r="H83" s="251"/>
    </row>
    <row r="84" spans="4:8" x14ac:dyDescent="0.2">
      <c r="D84" s="87"/>
      <c r="E84" s="251"/>
      <c r="F84" s="251"/>
      <c r="G84" s="251"/>
      <c r="H84" s="251"/>
    </row>
    <row r="85" spans="4:8" x14ac:dyDescent="0.2">
      <c r="D85" s="87"/>
      <c r="E85" s="251"/>
      <c r="F85" s="251"/>
      <c r="G85" s="251"/>
      <c r="H85" s="251"/>
    </row>
    <row r="86" spans="4:8" x14ac:dyDescent="0.2">
      <c r="D86" s="87"/>
      <c r="E86" s="251"/>
      <c r="F86" s="251"/>
      <c r="G86" s="251"/>
      <c r="H86" s="251"/>
    </row>
    <row r="87" spans="4:8" x14ac:dyDescent="0.2">
      <c r="D87" s="87"/>
      <c r="E87" s="251"/>
      <c r="F87" s="251"/>
      <c r="G87" s="251"/>
      <c r="H87" s="251"/>
    </row>
    <row r="88" spans="4:8" x14ac:dyDescent="0.2">
      <c r="D88" s="87"/>
      <c r="E88" s="251"/>
      <c r="F88" s="251"/>
      <c r="G88" s="251"/>
      <c r="H88" s="251"/>
    </row>
    <row r="89" spans="4:8" x14ac:dyDescent="0.2">
      <c r="D89" s="87"/>
      <c r="E89" s="251"/>
      <c r="F89" s="251"/>
      <c r="G89" s="251"/>
      <c r="H89" s="251"/>
    </row>
    <row r="90" spans="4:8" x14ac:dyDescent="0.2">
      <c r="D90" s="87"/>
      <c r="E90" s="251"/>
      <c r="F90" s="251"/>
      <c r="G90" s="251"/>
      <c r="H90" s="251"/>
    </row>
    <row r="91" spans="4:8" x14ac:dyDescent="0.2">
      <c r="D91" s="87"/>
      <c r="E91" s="251"/>
      <c r="F91" s="251"/>
      <c r="G91" s="251"/>
      <c r="H91" s="251"/>
    </row>
    <row r="92" spans="4:8" x14ac:dyDescent="0.2">
      <c r="D92" s="87"/>
      <c r="E92" s="251"/>
      <c r="F92" s="251"/>
      <c r="G92" s="251"/>
      <c r="H92" s="251"/>
    </row>
    <row r="93" spans="4:8" x14ac:dyDescent="0.2">
      <c r="D93" s="87"/>
      <c r="E93" s="251"/>
      <c r="F93" s="251"/>
      <c r="G93" s="251"/>
      <c r="H93" s="251"/>
    </row>
    <row r="94" spans="4:8" x14ac:dyDescent="0.2">
      <c r="D94" s="87"/>
      <c r="E94" s="251"/>
      <c r="F94" s="251"/>
      <c r="G94" s="251"/>
      <c r="H94" s="251"/>
    </row>
    <row r="95" spans="4:8" x14ac:dyDescent="0.2">
      <c r="D95" s="87"/>
      <c r="E95" s="251"/>
      <c r="F95" s="251"/>
      <c r="G95" s="251"/>
      <c r="H95" s="251"/>
    </row>
    <row r="96" spans="4:8" x14ac:dyDescent="0.2">
      <c r="D96" s="87"/>
      <c r="E96" s="251"/>
      <c r="F96" s="251"/>
      <c r="G96" s="251"/>
      <c r="H96" s="251"/>
    </row>
    <row r="97" spans="4:8" x14ac:dyDescent="0.2">
      <c r="D97" s="87"/>
      <c r="E97" s="251"/>
      <c r="F97" s="251"/>
      <c r="G97" s="251"/>
      <c r="H97" s="251"/>
    </row>
    <row r="98" spans="4:8" x14ac:dyDescent="0.2">
      <c r="D98" s="87"/>
      <c r="E98" s="251"/>
      <c r="F98" s="251"/>
      <c r="G98" s="251"/>
      <c r="H98" s="251"/>
    </row>
    <row r="99" spans="4:8" x14ac:dyDescent="0.2">
      <c r="D99" s="87"/>
      <c r="E99" s="251"/>
      <c r="F99" s="251"/>
      <c r="G99" s="251"/>
      <c r="H99" s="251"/>
    </row>
    <row r="100" spans="4:8" x14ac:dyDescent="0.2">
      <c r="D100" s="87"/>
      <c r="E100" s="251"/>
      <c r="F100" s="251"/>
      <c r="G100" s="251"/>
      <c r="H100" s="251"/>
    </row>
    <row r="101" spans="4:8" x14ac:dyDescent="0.2">
      <c r="D101" s="87"/>
      <c r="E101" s="251"/>
      <c r="F101" s="251"/>
      <c r="G101" s="251"/>
      <c r="H101" s="251"/>
    </row>
    <row r="102" spans="4:8" x14ac:dyDescent="0.2">
      <c r="D102" s="87"/>
      <c r="E102" s="251"/>
      <c r="F102" s="251"/>
      <c r="G102" s="251"/>
      <c r="H102" s="251"/>
    </row>
    <row r="103" spans="4:8" x14ac:dyDescent="0.2">
      <c r="D103" s="87"/>
      <c r="E103" s="251"/>
      <c r="F103" s="251"/>
      <c r="G103" s="251"/>
      <c r="H103" s="251"/>
    </row>
    <row r="104" spans="4:8" x14ac:dyDescent="0.2">
      <c r="D104" s="87"/>
      <c r="E104" s="251"/>
      <c r="F104" s="251"/>
      <c r="G104" s="251"/>
      <c r="H104" s="251"/>
    </row>
    <row r="105" spans="4:8" x14ac:dyDescent="0.2">
      <c r="D105" s="87"/>
      <c r="E105" s="251"/>
      <c r="F105" s="251"/>
      <c r="G105" s="251"/>
      <c r="H105" s="251"/>
    </row>
    <row r="106" spans="4:8" x14ac:dyDescent="0.2">
      <c r="D106" s="87"/>
      <c r="E106" s="251"/>
      <c r="F106" s="251"/>
      <c r="G106" s="251"/>
      <c r="H106" s="251"/>
    </row>
    <row r="107" spans="4:8" x14ac:dyDescent="0.2">
      <c r="D107" s="87"/>
      <c r="E107" s="251"/>
      <c r="F107" s="251"/>
      <c r="G107" s="251"/>
      <c r="H107" s="251"/>
    </row>
    <row r="108" spans="4:8" x14ac:dyDescent="0.2">
      <c r="D108" s="87"/>
      <c r="E108" s="251"/>
      <c r="F108" s="251"/>
      <c r="G108" s="251"/>
      <c r="H108" s="251"/>
    </row>
    <row r="109" spans="4:8" x14ac:dyDescent="0.2">
      <c r="D109" s="87"/>
      <c r="E109" s="251"/>
      <c r="F109" s="251"/>
      <c r="G109" s="251"/>
      <c r="H109" s="251"/>
    </row>
    <row r="110" spans="4:8" x14ac:dyDescent="0.2">
      <c r="D110" s="87"/>
      <c r="E110" s="251"/>
      <c r="F110" s="251"/>
      <c r="G110" s="251"/>
      <c r="H110" s="251"/>
    </row>
    <row r="111" spans="4:8" x14ac:dyDescent="0.2">
      <c r="D111" s="87"/>
      <c r="E111" s="251"/>
      <c r="F111" s="251"/>
      <c r="G111" s="251"/>
      <c r="H111" s="251"/>
    </row>
    <row r="112" spans="4:8" x14ac:dyDescent="0.2">
      <c r="D112" s="87"/>
      <c r="E112" s="251"/>
      <c r="F112" s="251"/>
      <c r="G112" s="251"/>
      <c r="H112" s="251"/>
    </row>
    <row r="113" spans="4:8" x14ac:dyDescent="0.2">
      <c r="D113" s="87"/>
      <c r="E113" s="251"/>
      <c r="F113" s="251"/>
      <c r="G113" s="251"/>
      <c r="H113" s="251"/>
    </row>
    <row r="114" spans="4:8" x14ac:dyDescent="0.2">
      <c r="D114" s="87"/>
      <c r="E114" s="251"/>
      <c r="F114" s="251"/>
      <c r="G114" s="251"/>
      <c r="H114" s="251"/>
    </row>
    <row r="115" spans="4:8" x14ac:dyDescent="0.2">
      <c r="D115" s="87"/>
      <c r="E115" s="251"/>
      <c r="F115" s="251"/>
      <c r="G115" s="251"/>
      <c r="H115" s="251"/>
    </row>
    <row r="116" spans="4:8" x14ac:dyDescent="0.2">
      <c r="D116" s="87"/>
      <c r="E116" s="251"/>
      <c r="F116" s="251"/>
      <c r="G116" s="251"/>
      <c r="H116" s="251"/>
    </row>
    <row r="117" spans="4:8" x14ac:dyDescent="0.2">
      <c r="D117" s="87"/>
      <c r="E117" s="251"/>
      <c r="F117" s="251"/>
      <c r="G117" s="251"/>
      <c r="H117" s="251"/>
    </row>
    <row r="118" spans="4:8" x14ac:dyDescent="0.2">
      <c r="D118" s="87"/>
      <c r="E118" s="251"/>
      <c r="F118" s="251"/>
      <c r="G118" s="251"/>
      <c r="H118" s="251"/>
    </row>
    <row r="119" spans="4:8" x14ac:dyDescent="0.2">
      <c r="D119" s="87"/>
      <c r="E119" s="251"/>
      <c r="F119" s="251"/>
      <c r="G119" s="251"/>
      <c r="H119" s="251"/>
    </row>
    <row r="120" spans="4:8" x14ac:dyDescent="0.2">
      <c r="D120" s="87"/>
      <c r="E120" s="251"/>
      <c r="F120" s="251"/>
      <c r="G120" s="251"/>
      <c r="H120" s="251"/>
    </row>
    <row r="121" spans="4:8" x14ac:dyDescent="0.2">
      <c r="D121" s="87"/>
      <c r="E121" s="251"/>
      <c r="F121" s="251"/>
      <c r="G121" s="251"/>
      <c r="H121" s="251"/>
    </row>
    <row r="122" spans="4:8" x14ac:dyDescent="0.2">
      <c r="D122" s="87"/>
      <c r="E122" s="251"/>
      <c r="F122" s="251"/>
      <c r="G122" s="251"/>
      <c r="H122" s="251"/>
    </row>
    <row r="123" spans="4:8" x14ac:dyDescent="0.2">
      <c r="D123" s="87"/>
      <c r="E123" s="251"/>
      <c r="F123" s="251"/>
      <c r="G123" s="251"/>
      <c r="H123" s="251"/>
    </row>
    <row r="124" spans="4:8" x14ac:dyDescent="0.2">
      <c r="D124" s="87"/>
      <c r="E124" s="251"/>
      <c r="F124" s="251"/>
      <c r="G124" s="251"/>
      <c r="H124" s="251"/>
    </row>
    <row r="125" spans="4:8" x14ac:dyDescent="0.2">
      <c r="D125" s="87"/>
      <c r="E125" s="251"/>
      <c r="F125" s="251"/>
      <c r="G125" s="251"/>
      <c r="H125" s="251"/>
    </row>
    <row r="126" spans="4:8" x14ac:dyDescent="0.2">
      <c r="D126" s="87"/>
      <c r="E126" s="251"/>
      <c r="F126" s="251"/>
      <c r="G126" s="251"/>
      <c r="H126" s="251"/>
    </row>
    <row r="127" spans="4:8" x14ac:dyDescent="0.2">
      <c r="D127" s="87"/>
      <c r="E127" s="251"/>
      <c r="F127" s="251"/>
      <c r="G127" s="251"/>
      <c r="H127" s="251"/>
    </row>
    <row r="128" spans="4:8" x14ac:dyDescent="0.2">
      <c r="D128" s="87"/>
      <c r="E128" s="251"/>
      <c r="F128" s="251"/>
      <c r="G128" s="251"/>
      <c r="H128" s="251"/>
    </row>
    <row r="129" spans="4:8" x14ac:dyDescent="0.2">
      <c r="D129" s="87"/>
      <c r="E129" s="251"/>
      <c r="F129" s="251"/>
      <c r="G129" s="251"/>
      <c r="H129" s="251"/>
    </row>
    <row r="130" spans="4:8" x14ac:dyDescent="0.2">
      <c r="D130" s="87"/>
      <c r="E130" s="251"/>
      <c r="F130" s="251"/>
      <c r="G130" s="251"/>
      <c r="H130" s="251"/>
    </row>
    <row r="131" spans="4:8" x14ac:dyDescent="0.2">
      <c r="D131" s="87"/>
      <c r="E131" s="251"/>
      <c r="F131" s="251"/>
      <c r="G131" s="251"/>
      <c r="H131" s="251"/>
    </row>
    <row r="132" spans="4:8" x14ac:dyDescent="0.2">
      <c r="D132" s="87"/>
      <c r="E132" s="251"/>
      <c r="F132" s="251"/>
      <c r="G132" s="251"/>
      <c r="H132" s="251"/>
    </row>
    <row r="133" spans="4:8" x14ac:dyDescent="0.2">
      <c r="D133" s="87"/>
      <c r="E133" s="251"/>
      <c r="F133" s="251"/>
      <c r="G133" s="251"/>
      <c r="H133" s="251"/>
    </row>
    <row r="134" spans="4:8" x14ac:dyDescent="0.2">
      <c r="D134" s="87"/>
      <c r="E134" s="251"/>
      <c r="F134" s="251"/>
      <c r="G134" s="251"/>
      <c r="H134" s="251"/>
    </row>
    <row r="135" spans="4:8" x14ac:dyDescent="0.2">
      <c r="D135" s="87"/>
      <c r="E135" s="251"/>
      <c r="F135" s="251"/>
      <c r="G135" s="251"/>
      <c r="H135" s="251"/>
    </row>
    <row r="136" spans="4:8" x14ac:dyDescent="0.2">
      <c r="D136" s="87"/>
      <c r="E136" s="251"/>
      <c r="F136" s="251"/>
      <c r="G136" s="251"/>
      <c r="H136" s="251"/>
    </row>
    <row r="137" spans="4:8" x14ac:dyDescent="0.2">
      <c r="D137" s="87"/>
      <c r="E137" s="251"/>
      <c r="F137" s="251"/>
      <c r="G137" s="251"/>
      <c r="H137" s="251"/>
    </row>
    <row r="138" spans="4:8" x14ac:dyDescent="0.2">
      <c r="D138" s="87"/>
      <c r="E138" s="251"/>
      <c r="F138" s="251"/>
      <c r="G138" s="251"/>
      <c r="H138" s="251"/>
    </row>
    <row r="139" spans="4:8" x14ac:dyDescent="0.2">
      <c r="D139" s="87"/>
      <c r="E139" s="251"/>
      <c r="F139" s="251"/>
      <c r="G139" s="251"/>
      <c r="H139" s="251"/>
    </row>
    <row r="140" spans="4:8" x14ac:dyDescent="0.2">
      <c r="D140" s="87"/>
      <c r="E140" s="251"/>
      <c r="F140" s="251"/>
      <c r="G140" s="251"/>
      <c r="H140" s="251"/>
    </row>
    <row r="141" spans="4:8" x14ac:dyDescent="0.2">
      <c r="D141" s="87"/>
      <c r="E141" s="251"/>
      <c r="F141" s="251"/>
      <c r="G141" s="251"/>
      <c r="H141" s="251"/>
    </row>
    <row r="142" spans="4:8" x14ac:dyDescent="0.2">
      <c r="D142" s="87"/>
      <c r="E142" s="251"/>
      <c r="F142" s="251"/>
      <c r="G142" s="251"/>
      <c r="H142" s="251"/>
    </row>
    <row r="143" spans="4:8" x14ac:dyDescent="0.2">
      <c r="D143" s="87"/>
      <c r="E143" s="251"/>
      <c r="F143" s="251"/>
      <c r="G143" s="251"/>
      <c r="H143" s="251"/>
    </row>
    <row r="144" spans="4:8" x14ac:dyDescent="0.2">
      <c r="D144" s="87"/>
      <c r="E144" s="251"/>
      <c r="F144" s="251"/>
      <c r="G144" s="251"/>
      <c r="H144" s="251"/>
    </row>
    <row r="145" spans="4:8" x14ac:dyDescent="0.2">
      <c r="D145" s="87"/>
      <c r="E145" s="251"/>
      <c r="F145" s="251"/>
      <c r="G145" s="251"/>
      <c r="H145" s="251"/>
    </row>
    <row r="146" spans="4:8" x14ac:dyDescent="0.2">
      <c r="D146" s="87"/>
      <c r="E146" s="251"/>
      <c r="F146" s="251"/>
      <c r="G146" s="251"/>
      <c r="H146" s="251"/>
    </row>
    <row r="147" spans="4:8" x14ac:dyDescent="0.2">
      <c r="D147" s="87"/>
      <c r="E147" s="251"/>
      <c r="F147" s="251"/>
      <c r="G147" s="251"/>
      <c r="H147" s="251"/>
    </row>
    <row r="148" spans="4:8" x14ac:dyDescent="0.2">
      <c r="D148" s="87"/>
      <c r="E148" s="251"/>
      <c r="F148" s="251"/>
      <c r="G148" s="251"/>
      <c r="H148" s="251"/>
    </row>
    <row r="149" spans="4:8" x14ac:dyDescent="0.2">
      <c r="D149" s="87"/>
      <c r="E149" s="251"/>
      <c r="F149" s="251"/>
      <c r="G149" s="251"/>
      <c r="H149" s="251"/>
    </row>
    <row r="150" spans="4:8" x14ac:dyDescent="0.2">
      <c r="D150" s="87"/>
      <c r="E150" s="251"/>
      <c r="F150" s="251"/>
      <c r="G150" s="251"/>
      <c r="H150" s="251"/>
    </row>
    <row r="151" spans="4:8" x14ac:dyDescent="0.2">
      <c r="D151" s="87"/>
      <c r="E151" s="251"/>
      <c r="F151" s="251"/>
      <c r="G151" s="251"/>
      <c r="H151" s="251"/>
    </row>
    <row r="152" spans="4:8" x14ac:dyDescent="0.2">
      <c r="D152" s="87"/>
      <c r="E152" s="251"/>
      <c r="F152" s="251"/>
      <c r="G152" s="251"/>
      <c r="H152" s="251"/>
    </row>
    <row r="153" spans="4:8" x14ac:dyDescent="0.2">
      <c r="D153" s="87"/>
      <c r="E153" s="251"/>
      <c r="F153" s="251"/>
      <c r="G153" s="251"/>
      <c r="H153" s="251"/>
    </row>
    <row r="154" spans="4:8" x14ac:dyDescent="0.2">
      <c r="D154" s="87"/>
      <c r="E154" s="251"/>
      <c r="F154" s="251"/>
      <c r="G154" s="251"/>
      <c r="H154" s="251"/>
    </row>
    <row r="155" spans="4:8" x14ac:dyDescent="0.2">
      <c r="D155" s="87"/>
      <c r="E155" s="251"/>
      <c r="F155" s="251"/>
      <c r="G155" s="251"/>
      <c r="H155" s="251"/>
    </row>
    <row r="156" spans="4:8" x14ac:dyDescent="0.2">
      <c r="D156" s="87"/>
      <c r="E156" s="251"/>
      <c r="F156" s="251"/>
      <c r="G156" s="251"/>
      <c r="H156" s="251"/>
    </row>
    <row r="157" spans="4:8" x14ac:dyDescent="0.2">
      <c r="D157" s="87"/>
      <c r="E157" s="251"/>
      <c r="F157" s="251"/>
      <c r="G157" s="251"/>
      <c r="H157" s="251"/>
    </row>
    <row r="158" spans="4:8" x14ac:dyDescent="0.2">
      <c r="D158" s="87"/>
      <c r="E158" s="251"/>
      <c r="F158" s="251"/>
      <c r="G158" s="251"/>
      <c r="H158" s="251"/>
    </row>
    <row r="159" spans="4:8" x14ac:dyDescent="0.2">
      <c r="D159" s="87"/>
      <c r="E159" s="251"/>
      <c r="F159" s="251"/>
      <c r="G159" s="251"/>
      <c r="H159" s="251"/>
    </row>
    <row r="160" spans="4:8" x14ac:dyDescent="0.2">
      <c r="D160" s="87"/>
      <c r="E160" s="251"/>
      <c r="F160" s="251"/>
      <c r="G160" s="251"/>
      <c r="H160" s="251"/>
    </row>
    <row r="161" spans="4:8" x14ac:dyDescent="0.2">
      <c r="D161" s="87"/>
      <c r="E161" s="251"/>
      <c r="F161" s="251"/>
      <c r="G161" s="251"/>
      <c r="H161" s="251"/>
    </row>
    <row r="162" spans="4:8" x14ac:dyDescent="0.2">
      <c r="D162" s="87"/>
      <c r="E162" s="251"/>
      <c r="F162" s="251"/>
      <c r="G162" s="251"/>
      <c r="H162" s="251"/>
    </row>
    <row r="163" spans="4:8" x14ac:dyDescent="0.2">
      <c r="D163" s="87"/>
      <c r="E163" s="251"/>
      <c r="F163" s="251"/>
      <c r="G163" s="251"/>
      <c r="H163" s="251"/>
    </row>
    <row r="164" spans="4:8" x14ac:dyDescent="0.2">
      <c r="D164" s="87"/>
      <c r="E164" s="251"/>
      <c r="F164" s="251"/>
      <c r="G164" s="251"/>
      <c r="H164" s="251"/>
    </row>
    <row r="165" spans="4:8" x14ac:dyDescent="0.2">
      <c r="D165" s="87"/>
      <c r="E165" s="251"/>
      <c r="F165" s="251"/>
      <c r="G165" s="251"/>
      <c r="H165" s="251"/>
    </row>
    <row r="166" spans="4:8" x14ac:dyDescent="0.2">
      <c r="D166" s="87"/>
      <c r="E166" s="251"/>
      <c r="F166" s="251"/>
      <c r="G166" s="251"/>
      <c r="H166" s="251"/>
    </row>
    <row r="167" spans="4:8" x14ac:dyDescent="0.2">
      <c r="D167" s="87"/>
      <c r="E167" s="251"/>
      <c r="F167" s="251"/>
      <c r="G167" s="251"/>
      <c r="H167" s="251"/>
    </row>
    <row r="168" spans="4:8" x14ac:dyDescent="0.2">
      <c r="D168" s="87"/>
      <c r="E168" s="251"/>
      <c r="F168" s="251"/>
      <c r="G168" s="251"/>
      <c r="H168" s="251"/>
    </row>
    <row r="169" spans="4:8" x14ac:dyDescent="0.2">
      <c r="D169" s="87"/>
      <c r="E169" s="251"/>
      <c r="F169" s="251"/>
      <c r="G169" s="251"/>
      <c r="H169" s="251"/>
    </row>
    <row r="170" spans="4:8" x14ac:dyDescent="0.2">
      <c r="D170" s="87"/>
      <c r="E170" s="251"/>
      <c r="F170" s="251"/>
      <c r="G170" s="251"/>
      <c r="H170" s="251"/>
    </row>
    <row r="171" spans="4:8" x14ac:dyDescent="0.2">
      <c r="D171" s="87"/>
      <c r="E171" s="251"/>
      <c r="F171" s="251"/>
      <c r="G171" s="251"/>
      <c r="H171" s="251"/>
    </row>
    <row r="172" spans="4:8" x14ac:dyDescent="0.2">
      <c r="D172" s="87"/>
      <c r="E172" s="251"/>
      <c r="F172" s="251"/>
      <c r="G172" s="251"/>
      <c r="H172" s="251"/>
    </row>
    <row r="173" spans="4:8" x14ac:dyDescent="0.2">
      <c r="D173" s="87"/>
      <c r="E173" s="251"/>
      <c r="F173" s="251"/>
      <c r="G173" s="251"/>
      <c r="H173" s="251"/>
    </row>
    <row r="174" spans="4:8" x14ac:dyDescent="0.2">
      <c r="D174" s="87"/>
      <c r="E174" s="251"/>
      <c r="F174" s="251"/>
      <c r="G174" s="251"/>
      <c r="H174" s="251"/>
    </row>
    <row r="175" spans="4:8" x14ac:dyDescent="0.2">
      <c r="D175" s="87"/>
      <c r="E175" s="251"/>
      <c r="F175" s="251"/>
      <c r="G175" s="251"/>
      <c r="H175" s="251"/>
    </row>
    <row r="176" spans="4:8" x14ac:dyDescent="0.2">
      <c r="D176" s="87"/>
      <c r="E176" s="251"/>
      <c r="F176" s="251"/>
      <c r="G176" s="251"/>
      <c r="H176" s="251"/>
    </row>
    <row r="177" spans="4:8" x14ac:dyDescent="0.2">
      <c r="D177" s="87"/>
      <c r="E177" s="251"/>
      <c r="F177" s="251"/>
      <c r="G177" s="251"/>
      <c r="H177" s="251"/>
    </row>
    <row r="178" spans="4:8" x14ac:dyDescent="0.2">
      <c r="D178" s="87"/>
      <c r="E178" s="251"/>
      <c r="F178" s="251"/>
      <c r="G178" s="251"/>
      <c r="H178" s="251"/>
    </row>
    <row r="179" spans="4:8" x14ac:dyDescent="0.2">
      <c r="D179" s="87"/>
      <c r="E179" s="251"/>
      <c r="F179" s="251"/>
      <c r="G179" s="251"/>
      <c r="H179" s="251"/>
    </row>
    <row r="180" spans="4:8" x14ac:dyDescent="0.2">
      <c r="D180" s="87"/>
      <c r="E180" s="251"/>
      <c r="F180" s="251"/>
      <c r="G180" s="251"/>
      <c r="H180" s="251"/>
    </row>
    <row r="181" spans="4:8" x14ac:dyDescent="0.2">
      <c r="D181" s="87"/>
      <c r="E181" s="251"/>
      <c r="F181" s="251"/>
      <c r="G181" s="251"/>
      <c r="H181" s="251"/>
    </row>
    <row r="182" spans="4:8" x14ac:dyDescent="0.2">
      <c r="D182" s="87"/>
      <c r="E182" s="251"/>
      <c r="F182" s="251"/>
      <c r="G182" s="251"/>
      <c r="H182" s="251"/>
    </row>
    <row r="183" spans="4:8" x14ac:dyDescent="0.2">
      <c r="D183" s="87"/>
      <c r="E183" s="251"/>
      <c r="F183" s="251"/>
      <c r="G183" s="251"/>
      <c r="H183" s="251"/>
    </row>
    <row r="184" spans="4:8" x14ac:dyDescent="0.2">
      <c r="D184" s="87"/>
      <c r="E184" s="251"/>
      <c r="F184" s="251"/>
      <c r="G184" s="251"/>
      <c r="H184" s="251"/>
    </row>
    <row r="185" spans="4:8" x14ac:dyDescent="0.2">
      <c r="D185" s="87"/>
      <c r="E185" s="251"/>
      <c r="F185" s="251"/>
      <c r="G185" s="251"/>
      <c r="H185" s="251"/>
    </row>
    <row r="186" spans="4:8" x14ac:dyDescent="0.2">
      <c r="D186" s="87"/>
      <c r="E186" s="251"/>
      <c r="F186" s="251"/>
      <c r="G186" s="251"/>
      <c r="H186" s="251"/>
    </row>
    <row r="187" spans="4:8" x14ac:dyDescent="0.2">
      <c r="D187" s="87"/>
      <c r="E187" s="251"/>
      <c r="F187" s="251"/>
      <c r="G187" s="251"/>
      <c r="H187" s="251"/>
    </row>
    <row r="188" spans="4:8" x14ac:dyDescent="0.2">
      <c r="D188" s="87"/>
      <c r="E188" s="251"/>
      <c r="F188" s="251"/>
      <c r="G188" s="251"/>
      <c r="H188" s="251"/>
    </row>
    <row r="189" spans="4:8" x14ac:dyDescent="0.2">
      <c r="D189" s="87"/>
      <c r="E189" s="251"/>
      <c r="F189" s="251"/>
      <c r="G189" s="251"/>
      <c r="H189" s="251"/>
    </row>
    <row r="190" spans="4:8" x14ac:dyDescent="0.2">
      <c r="D190" s="87"/>
      <c r="E190" s="251"/>
      <c r="F190" s="251"/>
      <c r="G190" s="251"/>
      <c r="H190" s="251"/>
    </row>
    <row r="191" spans="4:8" x14ac:dyDescent="0.2">
      <c r="D191" s="87"/>
      <c r="E191" s="251"/>
      <c r="F191" s="251"/>
      <c r="G191" s="251"/>
      <c r="H191" s="251"/>
    </row>
    <row r="192" spans="4:8" x14ac:dyDescent="0.2">
      <c r="D192" s="87"/>
      <c r="E192" s="251"/>
      <c r="F192" s="251"/>
      <c r="G192" s="251"/>
      <c r="H192" s="251"/>
    </row>
    <row r="193" spans="4:8" x14ac:dyDescent="0.2">
      <c r="D193" s="87"/>
      <c r="E193" s="251"/>
      <c r="F193" s="251"/>
      <c r="G193" s="251"/>
      <c r="H193" s="251"/>
    </row>
    <row r="194" spans="4:8" x14ac:dyDescent="0.2">
      <c r="D194" s="87"/>
      <c r="E194" s="251"/>
      <c r="F194" s="251"/>
      <c r="G194" s="251"/>
      <c r="H194" s="251"/>
    </row>
    <row r="195" spans="4:8" x14ac:dyDescent="0.2">
      <c r="D195" s="87"/>
      <c r="E195" s="251"/>
      <c r="F195" s="251"/>
      <c r="G195" s="251"/>
      <c r="H195" s="251"/>
    </row>
    <row r="196" spans="4:8" x14ac:dyDescent="0.2">
      <c r="D196" s="87"/>
      <c r="E196" s="251"/>
      <c r="F196" s="251"/>
      <c r="G196" s="251"/>
      <c r="H196" s="251"/>
    </row>
    <row r="197" spans="4:8" x14ac:dyDescent="0.2">
      <c r="D197" s="87"/>
      <c r="E197" s="251"/>
      <c r="F197" s="251"/>
      <c r="G197" s="251"/>
      <c r="H197" s="251"/>
    </row>
    <row r="198" spans="4:8" x14ac:dyDescent="0.2">
      <c r="D198" s="87"/>
      <c r="E198" s="251"/>
      <c r="F198" s="251"/>
      <c r="G198" s="251"/>
      <c r="H198" s="251"/>
    </row>
    <row r="199" spans="4:8" x14ac:dyDescent="0.2">
      <c r="D199" s="87"/>
      <c r="E199" s="251"/>
      <c r="F199" s="251"/>
      <c r="G199" s="251"/>
      <c r="H199" s="251"/>
    </row>
    <row r="200" spans="4:8" x14ac:dyDescent="0.2">
      <c r="D200" s="87"/>
      <c r="E200" s="251"/>
      <c r="F200" s="251"/>
      <c r="G200" s="251"/>
      <c r="H200" s="251"/>
    </row>
    <row r="201" spans="4:8" x14ac:dyDescent="0.2">
      <c r="D201" s="87"/>
      <c r="E201" s="251"/>
      <c r="F201" s="251"/>
      <c r="G201" s="251"/>
      <c r="H201" s="251"/>
    </row>
    <row r="202" spans="4:8" x14ac:dyDescent="0.2">
      <c r="D202" s="87"/>
      <c r="E202" s="251"/>
      <c r="F202" s="251"/>
      <c r="G202" s="251"/>
      <c r="H202" s="251"/>
    </row>
    <row r="203" spans="4:8" x14ac:dyDescent="0.2">
      <c r="D203" s="87"/>
      <c r="E203" s="251"/>
      <c r="F203" s="251"/>
      <c r="G203" s="251"/>
      <c r="H203" s="251"/>
    </row>
    <row r="204" spans="4:8" x14ac:dyDescent="0.2">
      <c r="D204" s="87"/>
      <c r="E204" s="251"/>
      <c r="F204" s="251"/>
      <c r="G204" s="251"/>
      <c r="H204" s="251"/>
    </row>
    <row r="205" spans="4:8" x14ac:dyDescent="0.2">
      <c r="D205" s="87"/>
      <c r="E205" s="251"/>
      <c r="F205" s="251"/>
      <c r="G205" s="251"/>
      <c r="H205" s="251"/>
    </row>
    <row r="206" spans="4:8" x14ac:dyDescent="0.2">
      <c r="D206" s="87"/>
      <c r="E206" s="251"/>
      <c r="F206" s="251"/>
      <c r="G206" s="251"/>
      <c r="H206" s="251"/>
    </row>
    <row r="207" spans="4:8" x14ac:dyDescent="0.2">
      <c r="D207" s="87"/>
      <c r="E207" s="251"/>
      <c r="F207" s="251"/>
      <c r="G207" s="251"/>
      <c r="H207" s="251"/>
    </row>
    <row r="208" spans="4:8" x14ac:dyDescent="0.2">
      <c r="D208" s="87"/>
      <c r="E208" s="251"/>
      <c r="F208" s="251"/>
      <c r="G208" s="251"/>
      <c r="H208" s="251"/>
    </row>
    <row r="209" spans="4:8" x14ac:dyDescent="0.2">
      <c r="D209" s="87"/>
      <c r="E209" s="251"/>
      <c r="F209" s="251"/>
      <c r="G209" s="251"/>
      <c r="H209" s="251"/>
    </row>
    <row r="210" spans="4:8" x14ac:dyDescent="0.2">
      <c r="D210" s="87"/>
      <c r="E210" s="251"/>
      <c r="F210" s="251"/>
      <c r="G210" s="251"/>
      <c r="H210" s="251"/>
    </row>
    <row r="211" spans="4:8" x14ac:dyDescent="0.2">
      <c r="D211" s="87"/>
      <c r="E211" s="251"/>
      <c r="F211" s="251"/>
      <c r="G211" s="251"/>
      <c r="H211" s="251"/>
    </row>
    <row r="212" spans="4:8" x14ac:dyDescent="0.2">
      <c r="D212" s="87"/>
      <c r="E212" s="251"/>
      <c r="F212" s="251"/>
      <c r="G212" s="251"/>
      <c r="H212" s="251"/>
    </row>
    <row r="213" spans="4:8" x14ac:dyDescent="0.2">
      <c r="D213" s="87"/>
      <c r="E213" s="251"/>
      <c r="F213" s="251"/>
      <c r="G213" s="251"/>
      <c r="H213" s="251"/>
    </row>
    <row r="214" spans="4:8" x14ac:dyDescent="0.2">
      <c r="D214" s="87"/>
      <c r="E214" s="251"/>
      <c r="F214" s="251"/>
      <c r="G214" s="251"/>
      <c r="H214" s="251"/>
    </row>
    <row r="215" spans="4:8" x14ac:dyDescent="0.2">
      <c r="D215" s="87"/>
      <c r="E215" s="251"/>
      <c r="F215" s="251"/>
      <c r="G215" s="251"/>
      <c r="H215" s="251"/>
    </row>
    <row r="216" spans="4:8" x14ac:dyDescent="0.2">
      <c r="D216" s="87"/>
      <c r="E216" s="251"/>
      <c r="F216" s="251"/>
      <c r="G216" s="251"/>
      <c r="H216" s="251"/>
    </row>
    <row r="217" spans="4:8" x14ac:dyDescent="0.2">
      <c r="D217" s="87"/>
      <c r="E217" s="251"/>
      <c r="F217" s="251"/>
      <c r="G217" s="251"/>
      <c r="H217" s="251"/>
    </row>
    <row r="218" spans="4:8" x14ac:dyDescent="0.2">
      <c r="D218" s="87"/>
      <c r="E218" s="251"/>
      <c r="F218" s="251"/>
      <c r="G218" s="251"/>
      <c r="H218" s="251"/>
    </row>
    <row r="219" spans="4:8" x14ac:dyDescent="0.2">
      <c r="D219" s="87"/>
      <c r="E219" s="251"/>
      <c r="F219" s="251"/>
      <c r="G219" s="251"/>
      <c r="H219" s="251"/>
    </row>
    <row r="220" spans="4:8" x14ac:dyDescent="0.2">
      <c r="D220" s="87"/>
      <c r="E220" s="251"/>
      <c r="F220" s="251"/>
      <c r="G220" s="251"/>
      <c r="H220" s="251"/>
    </row>
    <row r="221" spans="4:8" x14ac:dyDescent="0.2">
      <c r="D221" s="87"/>
      <c r="E221" s="251"/>
      <c r="F221" s="251"/>
      <c r="G221" s="251"/>
      <c r="H221" s="251"/>
    </row>
    <row r="222" spans="4:8" x14ac:dyDescent="0.2">
      <c r="D222" s="87"/>
      <c r="E222" s="251"/>
      <c r="F222" s="251"/>
      <c r="G222" s="251"/>
      <c r="H222" s="251"/>
    </row>
    <row r="223" spans="4:8" x14ac:dyDescent="0.2">
      <c r="D223" s="87"/>
      <c r="E223" s="251"/>
      <c r="F223" s="251"/>
      <c r="G223" s="251"/>
      <c r="H223" s="251"/>
    </row>
    <row r="224" spans="4:8" x14ac:dyDescent="0.2">
      <c r="D224" s="87"/>
      <c r="E224" s="251"/>
      <c r="F224" s="251"/>
      <c r="G224" s="251"/>
      <c r="H224" s="251"/>
    </row>
    <row r="225" spans="4:8" x14ac:dyDescent="0.2">
      <c r="D225" s="87"/>
      <c r="E225" s="251"/>
      <c r="F225" s="251"/>
      <c r="G225" s="251"/>
      <c r="H225" s="251"/>
    </row>
    <row r="226" spans="4:8" x14ac:dyDescent="0.2">
      <c r="D226" s="87"/>
      <c r="E226" s="251"/>
      <c r="F226" s="251"/>
      <c r="G226" s="251"/>
      <c r="H226" s="251"/>
    </row>
    <row r="227" spans="4:8" x14ac:dyDescent="0.2">
      <c r="D227" s="87"/>
      <c r="E227" s="251"/>
      <c r="F227" s="251"/>
      <c r="G227" s="251"/>
      <c r="H227" s="251"/>
    </row>
    <row r="228" spans="4:8" x14ac:dyDescent="0.2">
      <c r="D228" s="87"/>
      <c r="E228" s="251"/>
      <c r="F228" s="251"/>
      <c r="G228" s="251"/>
      <c r="H228" s="251"/>
    </row>
    <row r="229" spans="4:8" x14ac:dyDescent="0.2">
      <c r="D229" s="87"/>
      <c r="E229" s="251"/>
      <c r="F229" s="251"/>
      <c r="G229" s="251"/>
      <c r="H229" s="251"/>
    </row>
    <row r="230" spans="4:8" x14ac:dyDescent="0.2">
      <c r="D230" s="87"/>
      <c r="E230" s="251"/>
      <c r="F230" s="251"/>
      <c r="G230" s="251"/>
      <c r="H230" s="251"/>
    </row>
    <row r="231" spans="4:8" x14ac:dyDescent="0.2">
      <c r="D231" s="87"/>
      <c r="E231" s="251"/>
      <c r="F231" s="251"/>
      <c r="G231" s="251"/>
      <c r="H231" s="251"/>
    </row>
    <row r="232" spans="4:8" x14ac:dyDescent="0.2">
      <c r="D232" s="87"/>
      <c r="E232" s="251"/>
      <c r="F232" s="251"/>
      <c r="G232" s="251"/>
      <c r="H232" s="251"/>
    </row>
    <row r="233" spans="4:8" x14ac:dyDescent="0.2">
      <c r="D233" s="87"/>
      <c r="E233" s="251"/>
      <c r="F233" s="251"/>
      <c r="G233" s="251"/>
      <c r="H233" s="251"/>
    </row>
    <row r="234" spans="4:8" x14ac:dyDescent="0.2">
      <c r="D234" s="87"/>
      <c r="E234" s="251"/>
      <c r="F234" s="251"/>
      <c r="G234" s="251"/>
      <c r="H234" s="251"/>
    </row>
    <row r="235" spans="4:8" x14ac:dyDescent="0.2">
      <c r="D235" s="87"/>
      <c r="E235" s="251"/>
      <c r="F235" s="251"/>
      <c r="G235" s="251"/>
      <c r="H235" s="251"/>
    </row>
    <row r="236" spans="4:8" x14ac:dyDescent="0.2">
      <c r="D236" s="87"/>
      <c r="E236" s="251"/>
      <c r="F236" s="251"/>
      <c r="G236" s="251"/>
      <c r="H236" s="251"/>
    </row>
    <row r="237" spans="4:8" x14ac:dyDescent="0.2">
      <c r="D237" s="87"/>
      <c r="E237" s="251"/>
      <c r="F237" s="251"/>
      <c r="G237" s="251"/>
      <c r="H237" s="251"/>
    </row>
    <row r="238" spans="4:8" x14ac:dyDescent="0.2">
      <c r="D238" s="87"/>
      <c r="E238" s="251"/>
      <c r="F238" s="251"/>
      <c r="G238" s="251"/>
      <c r="H238" s="251"/>
    </row>
    <row r="239" spans="4:8" x14ac:dyDescent="0.2">
      <c r="D239" s="87"/>
      <c r="E239" s="251"/>
      <c r="F239" s="251"/>
      <c r="G239" s="251"/>
      <c r="H239" s="251"/>
    </row>
    <row r="240" spans="4:8" x14ac:dyDescent="0.2">
      <c r="D240" s="87"/>
      <c r="E240" s="251"/>
      <c r="F240" s="251"/>
      <c r="G240" s="251"/>
      <c r="H240" s="251"/>
    </row>
    <row r="241" spans="4:8" x14ac:dyDescent="0.2">
      <c r="D241" s="87"/>
      <c r="E241" s="251"/>
      <c r="F241" s="251"/>
      <c r="G241" s="251"/>
      <c r="H241" s="251"/>
    </row>
    <row r="242" spans="4:8" x14ac:dyDescent="0.2">
      <c r="D242" s="87"/>
      <c r="E242" s="251"/>
      <c r="F242" s="251"/>
      <c r="G242" s="251"/>
      <c r="H242" s="251"/>
    </row>
    <row r="243" spans="4:8" x14ac:dyDescent="0.2">
      <c r="D243" s="87"/>
      <c r="E243" s="251"/>
      <c r="F243" s="251"/>
      <c r="G243" s="251"/>
      <c r="H243" s="251"/>
    </row>
    <row r="244" spans="4:8" x14ac:dyDescent="0.2">
      <c r="D244" s="87"/>
      <c r="E244" s="251"/>
      <c r="F244" s="251"/>
      <c r="G244" s="251"/>
      <c r="H244" s="251"/>
    </row>
    <row r="245" spans="4:8" x14ac:dyDescent="0.2">
      <c r="D245" s="87"/>
      <c r="E245" s="251"/>
      <c r="F245" s="251"/>
      <c r="G245" s="251"/>
      <c r="H245" s="251"/>
    </row>
    <row r="246" spans="4:8" x14ac:dyDescent="0.2">
      <c r="D246" s="87"/>
      <c r="E246" s="251"/>
      <c r="F246" s="251"/>
      <c r="G246" s="251"/>
      <c r="H246" s="251"/>
    </row>
    <row r="247" spans="4:8" x14ac:dyDescent="0.2">
      <c r="D247" s="87"/>
      <c r="E247" s="251"/>
      <c r="F247" s="251"/>
      <c r="G247" s="251"/>
      <c r="H247" s="251"/>
    </row>
    <row r="248" spans="4:8" x14ac:dyDescent="0.2">
      <c r="D248" s="87"/>
      <c r="E248" s="251"/>
      <c r="F248" s="251"/>
      <c r="G248" s="251"/>
      <c r="H248" s="251"/>
    </row>
    <row r="249" spans="4:8" x14ac:dyDescent="0.2">
      <c r="D249" s="87"/>
      <c r="E249" s="251"/>
      <c r="F249" s="251"/>
      <c r="G249" s="251"/>
      <c r="H249" s="251"/>
    </row>
    <row r="250" spans="4:8" x14ac:dyDescent="0.2">
      <c r="D250" s="87"/>
      <c r="E250" s="251"/>
      <c r="F250" s="251"/>
      <c r="G250" s="251"/>
      <c r="H250" s="251"/>
    </row>
    <row r="251" spans="4:8" x14ac:dyDescent="0.2">
      <c r="D251" s="87"/>
      <c r="E251" s="251"/>
      <c r="F251" s="251"/>
      <c r="G251" s="251"/>
      <c r="H251" s="251"/>
    </row>
    <row r="252" spans="4:8" x14ac:dyDescent="0.2">
      <c r="D252" s="87"/>
      <c r="E252" s="251"/>
      <c r="F252" s="251"/>
      <c r="G252" s="251"/>
      <c r="H252" s="251"/>
    </row>
    <row r="253" spans="4:8" x14ac:dyDescent="0.2">
      <c r="D253" s="87"/>
      <c r="E253" s="251"/>
      <c r="F253" s="251"/>
      <c r="G253" s="251"/>
      <c r="H253" s="251"/>
    </row>
    <row r="254" spans="4:8" x14ac:dyDescent="0.2">
      <c r="D254" s="87"/>
      <c r="E254" s="251"/>
      <c r="F254" s="251"/>
      <c r="G254" s="251"/>
      <c r="H254" s="251"/>
    </row>
    <row r="255" spans="4:8" x14ac:dyDescent="0.2">
      <c r="D255" s="87"/>
      <c r="E255" s="251"/>
      <c r="F255" s="251"/>
      <c r="G255" s="251"/>
      <c r="H255" s="251"/>
    </row>
    <row r="256" spans="4:8" x14ac:dyDescent="0.2">
      <c r="D256" s="87"/>
      <c r="E256" s="251"/>
      <c r="F256" s="251"/>
      <c r="G256" s="251"/>
      <c r="H256" s="251"/>
    </row>
    <row r="257" spans="4:8" x14ac:dyDescent="0.2">
      <c r="D257" s="87"/>
      <c r="E257" s="251"/>
      <c r="F257" s="251"/>
      <c r="G257" s="251"/>
      <c r="H257" s="251"/>
    </row>
    <row r="258" spans="4:8" x14ac:dyDescent="0.2">
      <c r="D258" s="87"/>
      <c r="E258" s="251"/>
      <c r="F258" s="251"/>
      <c r="G258" s="251"/>
      <c r="H258" s="251"/>
    </row>
    <row r="259" spans="4:8" x14ac:dyDescent="0.2">
      <c r="D259" s="87"/>
      <c r="E259" s="251"/>
      <c r="F259" s="251"/>
      <c r="G259" s="251"/>
      <c r="H259" s="251"/>
    </row>
    <row r="260" spans="4:8" x14ac:dyDescent="0.2">
      <c r="D260" s="87"/>
      <c r="E260" s="251"/>
      <c r="F260" s="251"/>
      <c r="G260" s="251"/>
      <c r="H260" s="251"/>
    </row>
    <row r="261" spans="4:8" x14ac:dyDescent="0.2">
      <c r="D261" s="87"/>
      <c r="E261" s="251"/>
      <c r="F261" s="251"/>
      <c r="G261" s="251"/>
      <c r="H261" s="251"/>
    </row>
    <row r="262" spans="4:8" x14ac:dyDescent="0.2">
      <c r="D262" s="87"/>
      <c r="E262" s="251"/>
      <c r="F262" s="251"/>
      <c r="G262" s="251"/>
      <c r="H262" s="251"/>
    </row>
    <row r="263" spans="4:8" x14ac:dyDescent="0.2">
      <c r="D263" s="87"/>
      <c r="E263" s="251"/>
      <c r="F263" s="251"/>
      <c r="G263" s="251"/>
      <c r="H263" s="251"/>
    </row>
    <row r="264" spans="4:8" x14ac:dyDescent="0.2">
      <c r="D264" s="87"/>
      <c r="E264" s="251"/>
      <c r="F264" s="251"/>
      <c r="G264" s="251"/>
      <c r="H264" s="251"/>
    </row>
    <row r="265" spans="4:8" x14ac:dyDescent="0.2">
      <c r="D265" s="87"/>
      <c r="E265" s="251"/>
      <c r="F265" s="251"/>
      <c r="G265" s="251"/>
      <c r="H265" s="251"/>
    </row>
    <row r="266" spans="4:8" x14ac:dyDescent="0.2">
      <c r="D266" s="87"/>
      <c r="E266" s="251"/>
      <c r="F266" s="251"/>
      <c r="G266" s="251"/>
      <c r="H266" s="251"/>
    </row>
    <row r="267" spans="4:8" x14ac:dyDescent="0.2">
      <c r="D267" s="87"/>
      <c r="E267" s="251"/>
      <c r="F267" s="251"/>
      <c r="G267" s="251"/>
      <c r="H267" s="251"/>
    </row>
    <row r="268" spans="4:8" x14ac:dyDescent="0.2">
      <c r="D268" s="87"/>
      <c r="E268" s="251"/>
      <c r="F268" s="251"/>
      <c r="G268" s="251"/>
      <c r="H268" s="251"/>
    </row>
    <row r="269" spans="4:8" x14ac:dyDescent="0.2">
      <c r="D269" s="87"/>
      <c r="E269" s="251"/>
      <c r="F269" s="251"/>
      <c r="G269" s="251"/>
      <c r="H269" s="251"/>
    </row>
    <row r="270" spans="4:8" x14ac:dyDescent="0.2">
      <c r="D270" s="87"/>
      <c r="E270" s="251"/>
      <c r="F270" s="251"/>
      <c r="G270" s="251"/>
      <c r="H270" s="251"/>
    </row>
    <row r="271" spans="4:8" x14ac:dyDescent="0.2">
      <c r="D271" s="87"/>
      <c r="E271" s="251"/>
      <c r="F271" s="251"/>
      <c r="G271" s="251"/>
      <c r="H271" s="251"/>
    </row>
    <row r="272" spans="4:8" x14ac:dyDescent="0.2">
      <c r="D272" s="87"/>
      <c r="E272" s="251"/>
      <c r="F272" s="251"/>
      <c r="G272" s="251"/>
      <c r="H272" s="251"/>
    </row>
    <row r="273" spans="4:8" x14ac:dyDescent="0.2">
      <c r="D273" s="87"/>
      <c r="E273" s="251"/>
      <c r="F273" s="251"/>
      <c r="G273" s="251"/>
      <c r="H273" s="251"/>
    </row>
    <row r="274" spans="4:8" x14ac:dyDescent="0.2">
      <c r="D274" s="87"/>
      <c r="E274" s="251"/>
      <c r="F274" s="251"/>
      <c r="G274" s="251"/>
      <c r="H274" s="251"/>
    </row>
    <row r="275" spans="4:8" x14ac:dyDescent="0.2">
      <c r="D275" s="87"/>
      <c r="E275" s="251"/>
      <c r="F275" s="251"/>
      <c r="G275" s="251"/>
      <c r="H275" s="251"/>
    </row>
    <row r="276" spans="4:8" x14ac:dyDescent="0.2">
      <c r="D276" s="87"/>
      <c r="E276" s="251"/>
      <c r="F276" s="251"/>
      <c r="G276" s="251"/>
      <c r="H276" s="251"/>
    </row>
    <row r="277" spans="4:8" x14ac:dyDescent="0.2">
      <c r="D277" s="87"/>
      <c r="E277" s="251"/>
      <c r="F277" s="251"/>
      <c r="G277" s="251"/>
      <c r="H277" s="251"/>
    </row>
    <row r="278" spans="4:8" x14ac:dyDescent="0.2">
      <c r="D278" s="87"/>
      <c r="E278" s="251"/>
      <c r="F278" s="251"/>
      <c r="G278" s="251"/>
      <c r="H278" s="251"/>
    </row>
    <row r="279" spans="4:8" x14ac:dyDescent="0.2">
      <c r="D279" s="87"/>
      <c r="E279" s="251"/>
      <c r="F279" s="251"/>
      <c r="G279" s="251"/>
      <c r="H279" s="251"/>
    </row>
    <row r="280" spans="4:8" x14ac:dyDescent="0.2">
      <c r="D280" s="87"/>
      <c r="E280" s="251"/>
      <c r="F280" s="251"/>
      <c r="G280" s="251"/>
      <c r="H280" s="251"/>
    </row>
    <row r="281" spans="4:8" x14ac:dyDescent="0.2">
      <c r="D281" s="87"/>
      <c r="E281" s="251"/>
      <c r="F281" s="251"/>
      <c r="G281" s="251"/>
      <c r="H281" s="251"/>
    </row>
    <row r="282" spans="4:8" x14ac:dyDescent="0.2">
      <c r="D282" s="87"/>
      <c r="E282" s="251"/>
      <c r="F282" s="251"/>
      <c r="G282" s="251"/>
      <c r="H282" s="251"/>
    </row>
    <row r="283" spans="4:8" x14ac:dyDescent="0.2">
      <c r="D283" s="87"/>
      <c r="E283" s="251"/>
      <c r="F283" s="251"/>
      <c r="G283" s="251"/>
      <c r="H283" s="251"/>
    </row>
    <row r="284" spans="4:8" x14ac:dyDescent="0.2">
      <c r="D284" s="87"/>
      <c r="E284" s="251"/>
      <c r="F284" s="251"/>
      <c r="G284" s="251"/>
      <c r="H284" s="251"/>
    </row>
    <row r="285" spans="4:8" x14ac:dyDescent="0.2">
      <c r="D285" s="87"/>
      <c r="E285" s="251"/>
      <c r="F285" s="251"/>
      <c r="G285" s="251"/>
      <c r="H285" s="251"/>
    </row>
    <row r="286" spans="4:8" x14ac:dyDescent="0.2">
      <c r="D286" s="87"/>
      <c r="E286" s="251"/>
      <c r="F286" s="251"/>
      <c r="G286" s="251"/>
      <c r="H286" s="251"/>
    </row>
    <row r="287" spans="4:8" x14ac:dyDescent="0.2">
      <c r="D287" s="87"/>
      <c r="E287" s="251"/>
      <c r="F287" s="251"/>
      <c r="G287" s="251"/>
      <c r="H287" s="251"/>
    </row>
    <row r="288" spans="4:8" x14ac:dyDescent="0.2">
      <c r="D288" s="87"/>
      <c r="E288" s="251"/>
      <c r="F288" s="251"/>
      <c r="G288" s="251"/>
      <c r="H288" s="251"/>
    </row>
    <row r="289" spans="4:8" x14ac:dyDescent="0.2">
      <c r="D289" s="87"/>
      <c r="E289" s="251"/>
      <c r="F289" s="251"/>
      <c r="G289" s="251"/>
      <c r="H289" s="251"/>
    </row>
    <row r="290" spans="4:8" x14ac:dyDescent="0.2">
      <c r="D290" s="87"/>
      <c r="E290" s="251"/>
      <c r="F290" s="251"/>
      <c r="G290" s="251"/>
      <c r="H290" s="251"/>
    </row>
    <row r="291" spans="4:8" x14ac:dyDescent="0.2">
      <c r="D291" s="87"/>
      <c r="E291" s="251"/>
      <c r="F291" s="251"/>
      <c r="G291" s="251"/>
      <c r="H291" s="251"/>
    </row>
    <row r="292" spans="4:8" x14ac:dyDescent="0.2">
      <c r="D292" s="87"/>
      <c r="E292" s="251"/>
      <c r="F292" s="251"/>
      <c r="G292" s="251"/>
      <c r="H292" s="251"/>
    </row>
    <row r="293" spans="4:8" x14ac:dyDescent="0.2">
      <c r="D293" s="87"/>
      <c r="E293" s="251"/>
      <c r="F293" s="251"/>
      <c r="G293" s="251"/>
      <c r="H293" s="251"/>
    </row>
    <row r="294" spans="4:8" x14ac:dyDescent="0.2">
      <c r="D294" s="87"/>
      <c r="E294" s="251"/>
      <c r="F294" s="251"/>
      <c r="G294" s="251"/>
      <c r="H294" s="251"/>
    </row>
    <row r="295" spans="4:8" x14ac:dyDescent="0.2">
      <c r="D295" s="87"/>
      <c r="E295" s="251"/>
      <c r="F295" s="251"/>
      <c r="G295" s="251"/>
      <c r="H295" s="251"/>
    </row>
    <row r="296" spans="4:8" x14ac:dyDescent="0.2">
      <c r="D296" s="87"/>
      <c r="E296" s="251"/>
      <c r="F296" s="251"/>
      <c r="G296" s="251"/>
      <c r="H296" s="251"/>
    </row>
    <row r="297" spans="4:8" x14ac:dyDescent="0.2">
      <c r="D297" s="87"/>
      <c r="E297" s="251"/>
      <c r="F297" s="251"/>
      <c r="G297" s="251"/>
      <c r="H297" s="251"/>
    </row>
    <row r="298" spans="4:8" x14ac:dyDescent="0.2">
      <c r="D298" s="87"/>
      <c r="E298" s="251"/>
      <c r="F298" s="251"/>
      <c r="G298" s="251"/>
      <c r="H298" s="251"/>
    </row>
    <row r="299" spans="4:8" x14ac:dyDescent="0.2">
      <c r="D299" s="87"/>
      <c r="E299" s="251"/>
      <c r="F299" s="251"/>
      <c r="G299" s="251"/>
      <c r="H299" s="251"/>
    </row>
    <row r="300" spans="4:8" x14ac:dyDescent="0.2">
      <c r="D300" s="87"/>
      <c r="E300" s="251"/>
      <c r="F300" s="251"/>
      <c r="G300" s="251"/>
      <c r="H300" s="251"/>
    </row>
    <row r="301" spans="4:8" x14ac:dyDescent="0.2">
      <c r="D301" s="87"/>
      <c r="E301" s="251"/>
      <c r="F301" s="251"/>
      <c r="G301" s="251"/>
      <c r="H301" s="251"/>
    </row>
    <row r="302" spans="4:8" x14ac:dyDescent="0.2">
      <c r="D302" s="87"/>
      <c r="E302" s="251"/>
      <c r="F302" s="251"/>
      <c r="G302" s="251"/>
      <c r="H302" s="251"/>
    </row>
    <row r="303" spans="4:8" x14ac:dyDescent="0.2">
      <c r="D303" s="87"/>
      <c r="E303" s="251"/>
      <c r="F303" s="251"/>
      <c r="G303" s="251"/>
      <c r="H303" s="251"/>
    </row>
    <row r="304" spans="4:8" x14ac:dyDescent="0.2">
      <c r="D304" s="87"/>
      <c r="E304" s="251"/>
      <c r="F304" s="251"/>
      <c r="G304" s="251"/>
      <c r="H304" s="251"/>
    </row>
    <row r="305" spans="4:8" x14ac:dyDescent="0.2">
      <c r="D305" s="87"/>
      <c r="E305" s="251"/>
      <c r="F305" s="251"/>
      <c r="G305" s="251"/>
      <c r="H305" s="251"/>
    </row>
    <row r="306" spans="4:8" x14ac:dyDescent="0.2">
      <c r="D306" s="87"/>
      <c r="E306" s="251"/>
      <c r="F306" s="251"/>
      <c r="G306" s="251"/>
      <c r="H306" s="251"/>
    </row>
    <row r="307" spans="4:8" x14ac:dyDescent="0.2">
      <c r="D307" s="87"/>
      <c r="E307" s="251"/>
      <c r="F307" s="251"/>
      <c r="G307" s="251"/>
      <c r="H307" s="251"/>
    </row>
    <row r="308" spans="4:8" x14ac:dyDescent="0.2">
      <c r="D308" s="87"/>
      <c r="E308" s="251"/>
      <c r="F308" s="251"/>
      <c r="G308" s="251"/>
      <c r="H308" s="251"/>
    </row>
    <row r="309" spans="4:8" x14ac:dyDescent="0.2">
      <c r="D309" s="87"/>
      <c r="E309" s="251"/>
      <c r="F309" s="251"/>
      <c r="G309" s="251"/>
      <c r="H309" s="251"/>
    </row>
    <row r="310" spans="4:8" x14ac:dyDescent="0.2">
      <c r="D310" s="87"/>
      <c r="E310" s="251"/>
      <c r="F310" s="251"/>
      <c r="G310" s="251"/>
      <c r="H310" s="251"/>
    </row>
    <row r="311" spans="4:8" x14ac:dyDescent="0.2">
      <c r="D311" s="87"/>
      <c r="E311" s="251"/>
      <c r="F311" s="251"/>
      <c r="G311" s="251"/>
      <c r="H311" s="251"/>
    </row>
    <row r="312" spans="4:8" x14ac:dyDescent="0.2">
      <c r="D312" s="87"/>
      <c r="E312" s="251"/>
      <c r="F312" s="251"/>
      <c r="G312" s="251"/>
      <c r="H312" s="251"/>
    </row>
    <row r="313" spans="4:8" x14ac:dyDescent="0.2">
      <c r="D313" s="87"/>
      <c r="E313" s="251"/>
      <c r="F313" s="251"/>
      <c r="G313" s="251"/>
      <c r="H313" s="251"/>
    </row>
    <row r="314" spans="4:8" x14ac:dyDescent="0.2">
      <c r="D314" s="87"/>
      <c r="E314" s="251"/>
      <c r="F314" s="251"/>
      <c r="G314" s="251"/>
      <c r="H314" s="251"/>
    </row>
    <row r="315" spans="4:8" x14ac:dyDescent="0.2">
      <c r="D315" s="87"/>
      <c r="E315" s="251"/>
      <c r="F315" s="251"/>
      <c r="G315" s="251"/>
      <c r="H315" s="251"/>
    </row>
    <row r="316" spans="4:8" x14ac:dyDescent="0.2">
      <c r="D316" s="87"/>
      <c r="E316" s="251"/>
      <c r="F316" s="251"/>
      <c r="G316" s="251"/>
      <c r="H316" s="251"/>
    </row>
    <row r="317" spans="4:8" x14ac:dyDescent="0.2">
      <c r="D317" s="87"/>
      <c r="E317" s="251"/>
      <c r="F317" s="251"/>
      <c r="G317" s="251"/>
      <c r="H317" s="251"/>
    </row>
    <row r="318" spans="4:8" x14ac:dyDescent="0.2">
      <c r="D318" s="87"/>
      <c r="E318" s="251"/>
      <c r="F318" s="251"/>
      <c r="G318" s="251"/>
      <c r="H318" s="251"/>
    </row>
    <row r="319" spans="4:8" x14ac:dyDescent="0.2">
      <c r="D319" s="87"/>
      <c r="E319" s="251"/>
      <c r="F319" s="251"/>
      <c r="G319" s="251"/>
      <c r="H319" s="251"/>
    </row>
    <row r="320" spans="4:8" x14ac:dyDescent="0.2">
      <c r="D320" s="87"/>
      <c r="E320" s="251"/>
      <c r="F320" s="251"/>
      <c r="G320" s="251"/>
      <c r="H320" s="251"/>
    </row>
    <row r="321" spans="4:8" x14ac:dyDescent="0.2">
      <c r="D321" s="87"/>
      <c r="E321" s="251"/>
      <c r="F321" s="251"/>
      <c r="G321" s="251"/>
      <c r="H321" s="251"/>
    </row>
    <row r="322" spans="4:8" x14ac:dyDescent="0.2">
      <c r="D322" s="87"/>
      <c r="E322" s="251"/>
      <c r="F322" s="251"/>
      <c r="G322" s="251"/>
      <c r="H322" s="251"/>
    </row>
    <row r="323" spans="4:8" x14ac:dyDescent="0.2">
      <c r="D323" s="87"/>
      <c r="E323" s="251"/>
      <c r="F323" s="251"/>
      <c r="G323" s="251"/>
      <c r="H323" s="251"/>
    </row>
    <row r="324" spans="4:8" x14ac:dyDescent="0.2">
      <c r="D324" s="87"/>
      <c r="E324" s="251"/>
      <c r="F324" s="251"/>
      <c r="G324" s="251"/>
      <c r="H324" s="251"/>
    </row>
    <row r="325" spans="4:8" x14ac:dyDescent="0.2">
      <c r="D325" s="87"/>
      <c r="E325" s="251"/>
      <c r="F325" s="251"/>
      <c r="G325" s="251"/>
      <c r="H325" s="251"/>
    </row>
    <row r="326" spans="4:8" x14ac:dyDescent="0.2">
      <c r="D326" s="87"/>
      <c r="E326" s="251"/>
      <c r="F326" s="251"/>
      <c r="G326" s="251"/>
      <c r="H326" s="251"/>
    </row>
    <row r="327" spans="4:8" x14ac:dyDescent="0.2">
      <c r="D327" s="87"/>
      <c r="E327" s="251"/>
      <c r="F327" s="251"/>
      <c r="G327" s="251"/>
      <c r="H327" s="251"/>
    </row>
    <row r="328" spans="4:8" x14ac:dyDescent="0.2">
      <c r="D328" s="87"/>
      <c r="E328" s="251"/>
      <c r="F328" s="251"/>
      <c r="G328" s="251"/>
      <c r="H328" s="251"/>
    </row>
    <row r="329" spans="4:8" x14ac:dyDescent="0.2">
      <c r="D329" s="87"/>
      <c r="E329" s="251"/>
      <c r="F329" s="251"/>
      <c r="G329" s="251"/>
      <c r="H329" s="251"/>
    </row>
    <row r="330" spans="4:8" x14ac:dyDescent="0.2">
      <c r="D330" s="87"/>
      <c r="E330" s="251"/>
      <c r="F330" s="251"/>
      <c r="G330" s="251"/>
      <c r="H330" s="251"/>
    </row>
    <row r="331" spans="4:8" x14ac:dyDescent="0.2">
      <c r="D331" s="87"/>
      <c r="E331" s="251"/>
      <c r="F331" s="251"/>
      <c r="G331" s="251"/>
      <c r="H331" s="251"/>
    </row>
    <row r="332" spans="4:8" x14ac:dyDescent="0.2">
      <c r="D332" s="87"/>
      <c r="E332" s="251"/>
      <c r="F332" s="251"/>
      <c r="G332" s="251"/>
      <c r="H332" s="251"/>
    </row>
    <row r="333" spans="4:8" x14ac:dyDescent="0.2">
      <c r="D333" s="87"/>
      <c r="E333" s="251"/>
      <c r="F333" s="251"/>
      <c r="G333" s="251"/>
      <c r="H333" s="251"/>
    </row>
    <row r="334" spans="4:8" x14ac:dyDescent="0.2">
      <c r="D334" s="87"/>
      <c r="E334" s="251"/>
      <c r="F334" s="251"/>
      <c r="G334" s="251"/>
      <c r="H334" s="251"/>
    </row>
    <row r="335" spans="4:8" x14ac:dyDescent="0.2">
      <c r="D335" s="87"/>
      <c r="E335" s="251"/>
      <c r="F335" s="251"/>
      <c r="G335" s="251"/>
      <c r="H335" s="251"/>
    </row>
    <row r="336" spans="4:8" x14ac:dyDescent="0.2">
      <c r="D336" s="87"/>
      <c r="E336" s="251"/>
      <c r="F336" s="251"/>
      <c r="G336" s="251"/>
      <c r="H336" s="251"/>
    </row>
    <row r="337" spans="4:8" x14ac:dyDescent="0.2">
      <c r="D337" s="87"/>
      <c r="E337" s="251"/>
      <c r="F337" s="251"/>
      <c r="G337" s="251"/>
      <c r="H337" s="251"/>
    </row>
    <row r="338" spans="4:8" x14ac:dyDescent="0.2">
      <c r="D338" s="87"/>
      <c r="E338" s="251"/>
      <c r="F338" s="251"/>
      <c r="G338" s="251"/>
      <c r="H338" s="251"/>
    </row>
    <row r="339" spans="4:8" x14ac:dyDescent="0.2">
      <c r="D339" s="87"/>
      <c r="E339" s="251"/>
      <c r="F339" s="251"/>
      <c r="G339" s="251"/>
      <c r="H339" s="251"/>
    </row>
    <row r="340" spans="4:8" x14ac:dyDescent="0.2">
      <c r="D340" s="87"/>
      <c r="E340" s="251"/>
      <c r="F340" s="251"/>
      <c r="G340" s="251"/>
      <c r="H340" s="251"/>
    </row>
    <row r="341" spans="4:8" x14ac:dyDescent="0.2">
      <c r="D341" s="87"/>
      <c r="E341" s="251"/>
      <c r="F341" s="251"/>
      <c r="G341" s="251"/>
      <c r="H341" s="251"/>
    </row>
    <row r="342" spans="4:8" x14ac:dyDescent="0.2">
      <c r="D342" s="87"/>
      <c r="E342" s="251"/>
      <c r="F342" s="251"/>
      <c r="G342" s="251"/>
      <c r="H342" s="251"/>
    </row>
    <row r="343" spans="4:8" x14ac:dyDescent="0.2">
      <c r="D343" s="87"/>
      <c r="E343" s="251"/>
      <c r="F343" s="251"/>
      <c r="G343" s="251"/>
      <c r="H343" s="251"/>
    </row>
    <row r="344" spans="4:8" x14ac:dyDescent="0.2">
      <c r="D344" s="87"/>
      <c r="E344" s="251"/>
      <c r="F344" s="251"/>
      <c r="G344" s="251"/>
      <c r="H344" s="251"/>
    </row>
    <row r="345" spans="4:8" x14ac:dyDescent="0.2">
      <c r="D345" s="87"/>
      <c r="E345" s="251"/>
      <c r="F345" s="251"/>
      <c r="G345" s="251"/>
      <c r="H345" s="251"/>
    </row>
    <row r="346" spans="4:8" x14ac:dyDescent="0.2">
      <c r="D346" s="87"/>
      <c r="E346" s="251"/>
      <c r="F346" s="251"/>
      <c r="G346" s="251"/>
      <c r="H346" s="251"/>
    </row>
    <row r="347" spans="4:8" x14ac:dyDescent="0.2">
      <c r="D347" s="87"/>
      <c r="E347" s="251"/>
      <c r="F347" s="251"/>
      <c r="G347" s="251"/>
      <c r="H347" s="251"/>
    </row>
    <row r="348" spans="4:8" x14ac:dyDescent="0.2">
      <c r="D348" s="87"/>
      <c r="E348" s="251"/>
      <c r="F348" s="251"/>
      <c r="G348" s="251"/>
      <c r="H348" s="251"/>
    </row>
    <row r="349" spans="4:8" x14ac:dyDescent="0.2">
      <c r="D349" s="87"/>
      <c r="E349" s="251"/>
      <c r="F349" s="251"/>
      <c r="G349" s="251"/>
      <c r="H349" s="251"/>
    </row>
    <row r="350" spans="4:8" x14ac:dyDescent="0.2">
      <c r="D350" s="87"/>
      <c r="E350" s="251"/>
      <c r="F350" s="251"/>
      <c r="G350" s="251"/>
      <c r="H350" s="251"/>
    </row>
    <row r="351" spans="4:8" x14ac:dyDescent="0.2">
      <c r="D351" s="87"/>
      <c r="E351" s="251"/>
      <c r="F351" s="251"/>
      <c r="G351" s="251"/>
      <c r="H351" s="251"/>
    </row>
    <row r="352" spans="4:8" x14ac:dyDescent="0.2">
      <c r="D352" s="87"/>
      <c r="E352" s="251"/>
      <c r="F352" s="251"/>
      <c r="G352" s="251"/>
      <c r="H352" s="251"/>
    </row>
    <row r="353" spans="4:8" x14ac:dyDescent="0.2">
      <c r="D353" s="87"/>
      <c r="E353" s="251"/>
      <c r="F353" s="251"/>
      <c r="G353" s="251"/>
      <c r="H353" s="251"/>
    </row>
    <row r="354" spans="4:8" x14ac:dyDescent="0.2">
      <c r="D354" s="87"/>
      <c r="E354" s="251"/>
      <c r="F354" s="251"/>
      <c r="G354" s="251"/>
      <c r="H354" s="251"/>
    </row>
    <row r="355" spans="4:8" x14ac:dyDescent="0.2">
      <c r="D355" s="87"/>
      <c r="E355" s="251"/>
      <c r="F355" s="251"/>
      <c r="G355" s="251"/>
      <c r="H355" s="251"/>
    </row>
    <row r="356" spans="4:8" x14ac:dyDescent="0.2">
      <c r="D356" s="87"/>
      <c r="E356" s="251"/>
      <c r="F356" s="251"/>
      <c r="G356" s="251"/>
      <c r="H356" s="251"/>
    </row>
    <row r="357" spans="4:8" x14ac:dyDescent="0.2">
      <c r="D357" s="87"/>
      <c r="E357" s="251"/>
      <c r="F357" s="251"/>
      <c r="G357" s="251"/>
      <c r="H357" s="251"/>
    </row>
    <row r="358" spans="4:8" x14ac:dyDescent="0.2">
      <c r="D358" s="87"/>
      <c r="E358" s="251"/>
      <c r="F358" s="251"/>
      <c r="G358" s="251"/>
      <c r="H358" s="251"/>
    </row>
    <row r="359" spans="4:8" x14ac:dyDescent="0.2">
      <c r="D359" s="87"/>
      <c r="E359" s="251"/>
      <c r="F359" s="251"/>
      <c r="G359" s="251"/>
      <c r="H359" s="251"/>
    </row>
    <row r="360" spans="4:8" x14ac:dyDescent="0.2">
      <c r="D360" s="87"/>
      <c r="E360" s="251"/>
      <c r="F360" s="251"/>
      <c r="G360" s="251"/>
      <c r="H360" s="251"/>
    </row>
    <row r="361" spans="4:8" x14ac:dyDescent="0.2">
      <c r="D361" s="87"/>
      <c r="E361" s="251"/>
      <c r="F361" s="251"/>
      <c r="G361" s="251"/>
      <c r="H361" s="251"/>
    </row>
    <row r="362" spans="4:8" x14ac:dyDescent="0.2">
      <c r="D362" s="87"/>
      <c r="E362" s="251"/>
      <c r="F362" s="251"/>
      <c r="G362" s="251"/>
      <c r="H362" s="251"/>
    </row>
    <row r="363" spans="4:8" x14ac:dyDescent="0.2">
      <c r="D363" s="87"/>
      <c r="E363" s="251"/>
      <c r="F363" s="251"/>
      <c r="G363" s="251"/>
      <c r="H363" s="251"/>
    </row>
    <row r="364" spans="4:8" x14ac:dyDescent="0.2">
      <c r="D364" s="87"/>
      <c r="E364" s="251"/>
      <c r="F364" s="251"/>
      <c r="G364" s="251"/>
      <c r="H364" s="251"/>
    </row>
    <row r="365" spans="4:8" x14ac:dyDescent="0.2">
      <c r="D365" s="87"/>
      <c r="E365" s="251"/>
      <c r="F365" s="251"/>
      <c r="G365" s="251"/>
      <c r="H365" s="251"/>
    </row>
    <row r="366" spans="4:8" x14ac:dyDescent="0.2">
      <c r="D366" s="87"/>
      <c r="E366" s="251"/>
      <c r="F366" s="251"/>
      <c r="G366" s="251"/>
      <c r="H366" s="251"/>
    </row>
    <row r="367" spans="4:8" x14ac:dyDescent="0.2">
      <c r="D367" s="87"/>
      <c r="E367" s="251"/>
      <c r="F367" s="251"/>
      <c r="G367" s="251"/>
      <c r="H367" s="251"/>
    </row>
    <row r="368" spans="4:8" x14ac:dyDescent="0.2">
      <c r="D368" s="87"/>
      <c r="E368" s="251"/>
      <c r="F368" s="251"/>
      <c r="G368" s="251"/>
      <c r="H368" s="251"/>
    </row>
    <row r="369" spans="4:8" x14ac:dyDescent="0.2">
      <c r="D369" s="87"/>
      <c r="E369" s="251"/>
      <c r="F369" s="251"/>
      <c r="G369" s="251"/>
      <c r="H369" s="251"/>
    </row>
    <row r="370" spans="4:8" x14ac:dyDescent="0.2">
      <c r="D370" s="87"/>
      <c r="E370" s="251"/>
      <c r="F370" s="251"/>
      <c r="G370" s="251"/>
      <c r="H370" s="251"/>
    </row>
    <row r="371" spans="4:8" x14ac:dyDescent="0.2">
      <c r="D371" s="87"/>
      <c r="E371" s="251"/>
      <c r="F371" s="251"/>
      <c r="G371" s="251"/>
      <c r="H371" s="251"/>
    </row>
    <row r="372" spans="4:8" x14ac:dyDescent="0.2">
      <c r="D372" s="87"/>
      <c r="E372" s="251"/>
      <c r="F372" s="251"/>
      <c r="G372" s="251"/>
      <c r="H372" s="251"/>
    </row>
    <row r="373" spans="4:8" x14ac:dyDescent="0.2">
      <c r="D373" s="87"/>
      <c r="E373" s="251"/>
      <c r="F373" s="251"/>
      <c r="G373" s="251"/>
      <c r="H373" s="251"/>
    </row>
    <row r="374" spans="4:8" x14ac:dyDescent="0.2">
      <c r="D374" s="87"/>
      <c r="E374" s="251"/>
      <c r="F374" s="251"/>
      <c r="G374" s="251"/>
      <c r="H374" s="251"/>
    </row>
    <row r="375" spans="4:8" x14ac:dyDescent="0.2">
      <c r="D375" s="87"/>
      <c r="E375" s="251"/>
      <c r="F375" s="251"/>
      <c r="G375" s="251"/>
      <c r="H375" s="251"/>
    </row>
    <row r="376" spans="4:8" x14ac:dyDescent="0.2">
      <c r="D376" s="87"/>
      <c r="E376" s="251"/>
      <c r="F376" s="251"/>
      <c r="G376" s="251"/>
      <c r="H376" s="251"/>
    </row>
    <row r="377" spans="4:8" x14ac:dyDescent="0.2">
      <c r="D377" s="87"/>
      <c r="E377" s="251"/>
      <c r="F377" s="251"/>
      <c r="G377" s="251"/>
      <c r="H377" s="251"/>
    </row>
    <row r="378" spans="4:8" x14ac:dyDescent="0.2">
      <c r="D378" s="87"/>
      <c r="E378" s="251"/>
      <c r="F378" s="251"/>
      <c r="G378" s="251"/>
      <c r="H378" s="251"/>
    </row>
    <row r="379" spans="4:8" x14ac:dyDescent="0.2">
      <c r="D379" s="87"/>
      <c r="E379" s="251"/>
      <c r="F379" s="251"/>
      <c r="G379" s="251"/>
      <c r="H379" s="251"/>
    </row>
    <row r="380" spans="4:8" x14ac:dyDescent="0.2">
      <c r="D380" s="87"/>
      <c r="E380" s="251"/>
      <c r="F380" s="251"/>
      <c r="G380" s="251"/>
      <c r="H380" s="251"/>
    </row>
    <row r="381" spans="4:8" x14ac:dyDescent="0.2">
      <c r="D381" s="87"/>
      <c r="E381" s="251"/>
      <c r="F381" s="251"/>
      <c r="G381" s="251"/>
      <c r="H381" s="251"/>
    </row>
    <row r="382" spans="4:8" x14ac:dyDescent="0.2">
      <c r="D382" s="87"/>
      <c r="E382" s="251"/>
      <c r="F382" s="251"/>
      <c r="G382" s="251"/>
      <c r="H382" s="251"/>
    </row>
    <row r="383" spans="4:8" x14ac:dyDescent="0.2">
      <c r="D383" s="87"/>
      <c r="E383" s="251"/>
      <c r="F383" s="251"/>
      <c r="G383" s="251"/>
      <c r="H383" s="251"/>
    </row>
    <row r="384" spans="4:8" x14ac:dyDescent="0.2">
      <c r="D384" s="87"/>
      <c r="E384" s="251"/>
      <c r="F384" s="251"/>
      <c r="G384" s="251"/>
      <c r="H384" s="251"/>
    </row>
    <row r="385" spans="4:8" x14ac:dyDescent="0.2">
      <c r="D385" s="87"/>
      <c r="E385" s="251"/>
      <c r="F385" s="251"/>
      <c r="G385" s="251"/>
      <c r="H385" s="251"/>
    </row>
    <row r="386" spans="4:8" x14ac:dyDescent="0.2">
      <c r="D386" s="87"/>
      <c r="E386" s="251"/>
      <c r="F386" s="251"/>
      <c r="G386" s="251"/>
      <c r="H386" s="251"/>
    </row>
    <row r="387" spans="4:8" x14ac:dyDescent="0.2">
      <c r="D387" s="87"/>
      <c r="E387" s="251"/>
      <c r="F387" s="251"/>
      <c r="G387" s="251"/>
      <c r="H387" s="251"/>
    </row>
    <row r="388" spans="4:8" x14ac:dyDescent="0.2">
      <c r="D388" s="87"/>
      <c r="E388" s="251"/>
      <c r="F388" s="251"/>
      <c r="G388" s="251"/>
      <c r="H388" s="251"/>
    </row>
    <row r="389" spans="4:8" x14ac:dyDescent="0.2">
      <c r="D389" s="87"/>
      <c r="E389" s="251"/>
      <c r="F389" s="251"/>
      <c r="G389" s="251"/>
      <c r="H389" s="251"/>
    </row>
    <row r="390" spans="4:8" x14ac:dyDescent="0.2">
      <c r="D390" s="87"/>
      <c r="E390" s="251"/>
      <c r="F390" s="251"/>
      <c r="G390" s="251"/>
      <c r="H390" s="251"/>
    </row>
    <row r="391" spans="4:8" x14ac:dyDescent="0.2">
      <c r="D391" s="87"/>
      <c r="E391" s="251"/>
      <c r="F391" s="251"/>
      <c r="G391" s="251"/>
      <c r="H391" s="251"/>
    </row>
    <row r="392" spans="4:8" x14ac:dyDescent="0.2">
      <c r="D392" s="87"/>
      <c r="E392" s="251"/>
      <c r="F392" s="251"/>
      <c r="G392" s="251"/>
      <c r="H392" s="251"/>
    </row>
    <row r="393" spans="4:8" x14ac:dyDescent="0.2">
      <c r="D393" s="87"/>
      <c r="E393" s="251"/>
      <c r="F393" s="251"/>
      <c r="G393" s="251"/>
      <c r="H393" s="251"/>
    </row>
    <row r="394" spans="4:8" x14ac:dyDescent="0.2">
      <c r="D394" s="87"/>
      <c r="E394" s="251"/>
      <c r="F394" s="251"/>
      <c r="G394" s="251"/>
      <c r="H394" s="251"/>
    </row>
    <row r="395" spans="4:8" x14ac:dyDescent="0.2">
      <c r="D395" s="87"/>
      <c r="E395" s="251"/>
      <c r="F395" s="251"/>
      <c r="G395" s="251"/>
      <c r="H395" s="251"/>
    </row>
    <row r="396" spans="4:8" x14ac:dyDescent="0.2">
      <c r="D396" s="87"/>
      <c r="E396" s="251"/>
      <c r="F396" s="251"/>
      <c r="G396" s="251"/>
      <c r="H396" s="251"/>
    </row>
    <row r="397" spans="4:8" x14ac:dyDescent="0.2">
      <c r="D397" s="87"/>
      <c r="E397" s="251"/>
      <c r="F397" s="251"/>
      <c r="G397" s="251"/>
      <c r="H397" s="251"/>
    </row>
    <row r="398" spans="4:8" x14ac:dyDescent="0.2">
      <c r="D398" s="87"/>
      <c r="E398" s="251"/>
      <c r="F398" s="251"/>
      <c r="G398" s="251"/>
      <c r="H398" s="251"/>
    </row>
    <row r="399" spans="4:8" x14ac:dyDescent="0.2">
      <c r="D399" s="87"/>
      <c r="E399" s="251"/>
      <c r="F399" s="251"/>
      <c r="G399" s="251"/>
      <c r="H399" s="251"/>
    </row>
    <row r="400" spans="4:8" x14ac:dyDescent="0.2">
      <c r="D400" s="87"/>
      <c r="E400" s="251"/>
      <c r="F400" s="251"/>
      <c r="G400" s="251"/>
      <c r="H400" s="251"/>
    </row>
    <row r="401" spans="4:8" x14ac:dyDescent="0.2">
      <c r="D401" s="87"/>
      <c r="E401" s="251"/>
      <c r="F401" s="251"/>
      <c r="G401" s="251"/>
      <c r="H401" s="251"/>
    </row>
    <row r="402" spans="4:8" x14ac:dyDescent="0.2">
      <c r="D402" s="87"/>
      <c r="E402" s="251"/>
      <c r="F402" s="251"/>
      <c r="G402" s="251"/>
      <c r="H402" s="251"/>
    </row>
    <row r="403" spans="4:8" x14ac:dyDescent="0.2">
      <c r="D403" s="87"/>
      <c r="E403" s="251"/>
      <c r="F403" s="251"/>
      <c r="G403" s="251"/>
      <c r="H403" s="251"/>
    </row>
    <row r="404" spans="4:8" x14ac:dyDescent="0.2">
      <c r="D404" s="87"/>
      <c r="E404" s="251"/>
      <c r="F404" s="251"/>
      <c r="G404" s="251"/>
      <c r="H404" s="251"/>
    </row>
    <row r="405" spans="4:8" x14ac:dyDescent="0.2">
      <c r="D405" s="87"/>
      <c r="E405" s="251"/>
      <c r="F405" s="251"/>
      <c r="G405" s="251"/>
      <c r="H405" s="251"/>
    </row>
    <row r="406" spans="4:8" x14ac:dyDescent="0.2">
      <c r="D406" s="87"/>
      <c r="E406" s="251"/>
      <c r="F406" s="251"/>
      <c r="G406" s="251"/>
      <c r="H406" s="251"/>
    </row>
    <row r="407" spans="4:8" x14ac:dyDescent="0.2">
      <c r="D407" s="87"/>
      <c r="E407" s="251"/>
      <c r="F407" s="251"/>
      <c r="G407" s="251"/>
      <c r="H407" s="251"/>
    </row>
    <row r="408" spans="4:8" x14ac:dyDescent="0.2">
      <c r="D408" s="87"/>
      <c r="E408" s="251"/>
      <c r="F408" s="251"/>
      <c r="G408" s="251"/>
      <c r="H408" s="251"/>
    </row>
    <row r="409" spans="4:8" x14ac:dyDescent="0.2">
      <c r="D409" s="87"/>
      <c r="E409" s="251"/>
      <c r="F409" s="251"/>
      <c r="G409" s="251"/>
      <c r="H409" s="251"/>
    </row>
    <row r="410" spans="4:8" x14ac:dyDescent="0.2">
      <c r="D410" s="87"/>
      <c r="E410" s="251"/>
      <c r="F410" s="251"/>
      <c r="G410" s="251"/>
      <c r="H410" s="251"/>
    </row>
    <row r="411" spans="4:8" x14ac:dyDescent="0.2">
      <c r="D411" s="87"/>
      <c r="E411" s="251"/>
      <c r="F411" s="251"/>
      <c r="G411" s="251"/>
      <c r="H411" s="251"/>
    </row>
    <row r="412" spans="4:8" x14ac:dyDescent="0.2">
      <c r="D412" s="87"/>
      <c r="E412" s="251"/>
      <c r="F412" s="251"/>
      <c r="G412" s="251"/>
      <c r="H412" s="251"/>
    </row>
    <row r="413" spans="4:8" x14ac:dyDescent="0.2">
      <c r="D413" s="87"/>
      <c r="E413" s="251"/>
      <c r="F413" s="251"/>
      <c r="G413" s="251"/>
      <c r="H413" s="251"/>
    </row>
    <row r="414" spans="4:8" x14ac:dyDescent="0.2">
      <c r="D414" s="87"/>
      <c r="E414" s="251"/>
      <c r="F414" s="251"/>
      <c r="G414" s="251"/>
      <c r="H414" s="251"/>
    </row>
    <row r="415" spans="4:8" x14ac:dyDescent="0.2">
      <c r="D415" s="87"/>
      <c r="E415" s="251"/>
      <c r="F415" s="251"/>
      <c r="G415" s="251"/>
      <c r="H415" s="251"/>
    </row>
    <row r="416" spans="4:8" x14ac:dyDescent="0.2">
      <c r="D416" s="87"/>
      <c r="E416" s="251"/>
      <c r="F416" s="251"/>
      <c r="G416" s="251"/>
      <c r="H416" s="251"/>
    </row>
    <row r="417" spans="4:8" x14ac:dyDescent="0.2">
      <c r="D417" s="87"/>
      <c r="E417" s="251"/>
      <c r="F417" s="251"/>
      <c r="G417" s="251"/>
      <c r="H417" s="251"/>
    </row>
    <row r="418" spans="4:8" x14ac:dyDescent="0.2">
      <c r="D418" s="87"/>
      <c r="E418" s="251"/>
      <c r="F418" s="251"/>
      <c r="G418" s="251"/>
      <c r="H418" s="251"/>
    </row>
    <row r="419" spans="4:8" x14ac:dyDescent="0.2">
      <c r="D419" s="87"/>
      <c r="E419" s="251"/>
      <c r="F419" s="251"/>
      <c r="G419" s="251"/>
      <c r="H419" s="251"/>
    </row>
    <row r="420" spans="4:8" x14ac:dyDescent="0.2">
      <c r="D420" s="87"/>
      <c r="E420" s="251"/>
      <c r="F420" s="251"/>
      <c r="G420" s="251"/>
      <c r="H420" s="251"/>
    </row>
    <row r="421" spans="4:8" x14ac:dyDescent="0.2">
      <c r="D421" s="87"/>
      <c r="E421" s="251"/>
      <c r="F421" s="251"/>
      <c r="G421" s="251"/>
      <c r="H421" s="251"/>
    </row>
    <row r="422" spans="4:8" x14ac:dyDescent="0.2">
      <c r="D422" s="87"/>
      <c r="E422" s="251"/>
      <c r="F422" s="251"/>
      <c r="G422" s="251"/>
      <c r="H422" s="251"/>
    </row>
    <row r="423" spans="4:8" x14ac:dyDescent="0.2">
      <c r="D423" s="87"/>
      <c r="E423" s="251"/>
      <c r="F423" s="251"/>
      <c r="G423" s="251"/>
      <c r="H423" s="251"/>
    </row>
    <row r="424" spans="4:8" x14ac:dyDescent="0.2">
      <c r="D424" s="87"/>
      <c r="E424" s="251"/>
      <c r="F424" s="251"/>
      <c r="G424" s="251"/>
      <c r="H424" s="251"/>
    </row>
    <row r="425" spans="4:8" x14ac:dyDescent="0.2">
      <c r="D425" s="87"/>
      <c r="E425" s="251"/>
      <c r="F425" s="251"/>
      <c r="G425" s="251"/>
      <c r="H425" s="251"/>
    </row>
    <row r="426" spans="4:8" x14ac:dyDescent="0.2">
      <c r="D426" s="87"/>
      <c r="E426" s="251"/>
      <c r="F426" s="251"/>
      <c r="G426" s="251"/>
      <c r="H426" s="251"/>
    </row>
    <row r="427" spans="4:8" x14ac:dyDescent="0.2">
      <c r="D427" s="87"/>
      <c r="E427" s="251"/>
      <c r="F427" s="251"/>
      <c r="G427" s="251"/>
      <c r="H427" s="251"/>
    </row>
    <row r="428" spans="4:8" x14ac:dyDescent="0.2">
      <c r="D428" s="87"/>
      <c r="E428" s="251"/>
      <c r="F428" s="251"/>
      <c r="G428" s="251"/>
      <c r="H428" s="251"/>
    </row>
    <row r="429" spans="4:8" x14ac:dyDescent="0.2">
      <c r="D429" s="87"/>
      <c r="E429" s="251"/>
      <c r="F429" s="251"/>
      <c r="G429" s="251"/>
      <c r="H429" s="251"/>
    </row>
    <row r="430" spans="4:8" x14ac:dyDescent="0.2">
      <c r="D430" s="87"/>
      <c r="E430" s="251"/>
      <c r="F430" s="251"/>
      <c r="G430" s="251"/>
      <c r="H430" s="251"/>
    </row>
    <row r="431" spans="4:8" x14ac:dyDescent="0.2">
      <c r="D431" s="87"/>
      <c r="E431" s="251"/>
      <c r="F431" s="251"/>
      <c r="G431" s="251"/>
      <c r="H431" s="251"/>
    </row>
    <row r="432" spans="4:8" x14ac:dyDescent="0.2">
      <c r="D432" s="87"/>
      <c r="E432" s="251"/>
      <c r="F432" s="251"/>
      <c r="G432" s="251"/>
      <c r="H432" s="251"/>
    </row>
    <row r="433" spans="4:8" x14ac:dyDescent="0.2">
      <c r="D433" s="87"/>
      <c r="E433" s="251"/>
      <c r="F433" s="251"/>
      <c r="G433" s="251"/>
      <c r="H433" s="251"/>
    </row>
    <row r="434" spans="4:8" x14ac:dyDescent="0.2">
      <c r="D434" s="87"/>
      <c r="E434" s="251"/>
      <c r="F434" s="251"/>
      <c r="G434" s="251"/>
      <c r="H434" s="251"/>
    </row>
    <row r="435" spans="4:8" x14ac:dyDescent="0.2">
      <c r="D435" s="87"/>
      <c r="E435" s="251"/>
      <c r="F435" s="251"/>
      <c r="G435" s="251"/>
      <c r="H435" s="251"/>
    </row>
    <row r="436" spans="4:8" x14ac:dyDescent="0.2">
      <c r="D436" s="87"/>
      <c r="E436" s="251"/>
      <c r="F436" s="251"/>
      <c r="G436" s="251"/>
      <c r="H436" s="251"/>
    </row>
    <row r="437" spans="4:8" x14ac:dyDescent="0.2">
      <c r="D437" s="87"/>
      <c r="E437" s="251"/>
      <c r="F437" s="251"/>
      <c r="G437" s="251"/>
      <c r="H437" s="251"/>
    </row>
    <row r="438" spans="4:8" x14ac:dyDescent="0.2">
      <c r="D438" s="87"/>
      <c r="E438" s="251"/>
      <c r="F438" s="251"/>
      <c r="G438" s="251"/>
      <c r="H438" s="251"/>
    </row>
    <row r="439" spans="4:8" x14ac:dyDescent="0.2">
      <c r="D439" s="87"/>
      <c r="E439" s="251"/>
      <c r="F439" s="251"/>
      <c r="G439" s="251"/>
      <c r="H439" s="251"/>
    </row>
    <row r="440" spans="4:8" x14ac:dyDescent="0.2">
      <c r="D440" s="87"/>
      <c r="E440" s="251"/>
      <c r="F440" s="251"/>
      <c r="G440" s="251"/>
      <c r="H440" s="251"/>
    </row>
    <row r="441" spans="4:8" x14ac:dyDescent="0.2">
      <c r="D441" s="87"/>
      <c r="E441" s="251"/>
      <c r="F441" s="251"/>
      <c r="G441" s="251"/>
      <c r="H441" s="251"/>
    </row>
    <row r="442" spans="4:8" x14ac:dyDescent="0.2">
      <c r="D442" s="87"/>
      <c r="E442" s="251"/>
      <c r="F442" s="251"/>
      <c r="G442" s="251"/>
      <c r="H442" s="251"/>
    </row>
    <row r="443" spans="4:8" x14ac:dyDescent="0.2">
      <c r="D443" s="87"/>
      <c r="E443" s="251"/>
      <c r="F443" s="251"/>
      <c r="G443" s="251"/>
      <c r="H443" s="251"/>
    </row>
    <row r="444" spans="4:8" x14ac:dyDescent="0.2">
      <c r="D444" s="87"/>
      <c r="E444" s="251"/>
      <c r="F444" s="251"/>
      <c r="G444" s="251"/>
      <c r="H444" s="251"/>
    </row>
    <row r="445" spans="4:8" x14ac:dyDescent="0.2">
      <c r="D445" s="87"/>
      <c r="E445" s="251"/>
      <c r="F445" s="251"/>
      <c r="G445" s="251"/>
      <c r="H445" s="251"/>
    </row>
    <row r="446" spans="4:8" x14ac:dyDescent="0.2">
      <c r="D446" s="87"/>
      <c r="E446" s="251"/>
      <c r="F446" s="251"/>
      <c r="G446" s="251"/>
      <c r="H446" s="251"/>
    </row>
    <row r="447" spans="4:8" x14ac:dyDescent="0.2">
      <c r="D447" s="87"/>
      <c r="E447" s="251"/>
      <c r="F447" s="251"/>
      <c r="G447" s="251"/>
      <c r="H447" s="251"/>
    </row>
    <row r="448" spans="4:8" x14ac:dyDescent="0.2">
      <c r="D448" s="87"/>
      <c r="E448" s="251"/>
      <c r="F448" s="251"/>
      <c r="G448" s="251"/>
      <c r="H448" s="251"/>
    </row>
    <row r="449" spans="4:8" x14ac:dyDescent="0.2">
      <c r="D449" s="87"/>
      <c r="E449" s="251"/>
      <c r="F449" s="251"/>
      <c r="G449" s="251"/>
      <c r="H449" s="251"/>
    </row>
    <row r="450" spans="4:8" x14ac:dyDescent="0.2">
      <c r="D450" s="87"/>
      <c r="E450" s="251"/>
      <c r="F450" s="251"/>
      <c r="G450" s="251"/>
      <c r="H450" s="251"/>
    </row>
    <row r="451" spans="4:8" x14ac:dyDescent="0.2">
      <c r="D451" s="87"/>
      <c r="E451" s="251"/>
      <c r="F451" s="251"/>
      <c r="G451" s="251"/>
      <c r="H451" s="251"/>
    </row>
    <row r="452" spans="4:8" x14ac:dyDescent="0.2">
      <c r="D452" s="87"/>
      <c r="E452" s="251"/>
      <c r="F452" s="251"/>
      <c r="G452" s="251"/>
      <c r="H452" s="251"/>
    </row>
    <row r="453" spans="4:8" x14ac:dyDescent="0.2">
      <c r="D453" s="87"/>
      <c r="E453" s="251"/>
      <c r="F453" s="251"/>
      <c r="G453" s="251"/>
      <c r="H453" s="251"/>
    </row>
    <row r="454" spans="4:8" x14ac:dyDescent="0.2">
      <c r="D454" s="87"/>
      <c r="E454" s="251"/>
      <c r="F454" s="251"/>
      <c r="G454" s="251"/>
      <c r="H454" s="251"/>
    </row>
    <row r="455" spans="4:8" x14ac:dyDescent="0.2">
      <c r="D455" s="87"/>
      <c r="E455" s="251"/>
      <c r="F455" s="251"/>
      <c r="G455" s="251"/>
      <c r="H455" s="251"/>
    </row>
    <row r="456" spans="4:8" x14ac:dyDescent="0.2">
      <c r="D456" s="87"/>
      <c r="E456" s="251"/>
      <c r="F456" s="251"/>
      <c r="G456" s="251"/>
      <c r="H456" s="251"/>
    </row>
    <row r="457" spans="4:8" x14ac:dyDescent="0.2">
      <c r="D457" s="87"/>
      <c r="E457" s="251"/>
      <c r="F457" s="251"/>
      <c r="G457" s="251"/>
      <c r="H457" s="251"/>
    </row>
    <row r="458" spans="4:8" x14ac:dyDescent="0.2">
      <c r="D458" s="87"/>
      <c r="E458" s="251"/>
      <c r="F458" s="251"/>
      <c r="G458" s="251"/>
      <c r="H458" s="251"/>
    </row>
    <row r="459" spans="4:8" x14ac:dyDescent="0.2">
      <c r="D459" s="87"/>
      <c r="E459" s="251"/>
      <c r="F459" s="251"/>
      <c r="G459" s="251"/>
      <c r="H459" s="251"/>
    </row>
    <row r="460" spans="4:8" x14ac:dyDescent="0.2">
      <c r="D460" s="87"/>
      <c r="E460" s="251"/>
      <c r="F460" s="251"/>
      <c r="G460" s="251"/>
      <c r="H460" s="251"/>
    </row>
    <row r="461" spans="4:8" x14ac:dyDescent="0.2">
      <c r="D461" s="87"/>
      <c r="E461" s="251"/>
      <c r="F461" s="251"/>
      <c r="G461" s="251"/>
      <c r="H461" s="251"/>
    </row>
    <row r="462" spans="4:8" x14ac:dyDescent="0.2">
      <c r="D462" s="87"/>
      <c r="E462" s="251"/>
      <c r="F462" s="251"/>
      <c r="G462" s="251"/>
      <c r="H462" s="251"/>
    </row>
    <row r="463" spans="4:8" x14ac:dyDescent="0.2">
      <c r="D463" s="87"/>
      <c r="E463" s="251"/>
      <c r="F463" s="251"/>
      <c r="G463" s="251"/>
      <c r="H463" s="251"/>
    </row>
    <row r="464" spans="4:8" x14ac:dyDescent="0.2">
      <c r="D464" s="87"/>
      <c r="E464" s="251"/>
      <c r="F464" s="251"/>
      <c r="G464" s="251"/>
      <c r="H464" s="251"/>
    </row>
    <row r="465" spans="4:8" x14ac:dyDescent="0.2">
      <c r="D465" s="87"/>
      <c r="E465" s="251"/>
      <c r="F465" s="251"/>
      <c r="G465" s="251"/>
      <c r="H465" s="251"/>
    </row>
    <row r="466" spans="4:8" x14ac:dyDescent="0.2">
      <c r="D466" s="87"/>
      <c r="E466" s="251"/>
      <c r="F466" s="251"/>
      <c r="G466" s="251"/>
      <c r="H466" s="251"/>
    </row>
    <row r="467" spans="4:8" x14ac:dyDescent="0.2">
      <c r="D467" s="87"/>
      <c r="E467" s="251"/>
      <c r="F467" s="251"/>
      <c r="G467" s="251"/>
      <c r="H467" s="251"/>
    </row>
    <row r="468" spans="4:8" x14ac:dyDescent="0.2">
      <c r="D468" s="87"/>
      <c r="E468" s="251"/>
      <c r="F468" s="251"/>
      <c r="G468" s="251"/>
      <c r="H468" s="251"/>
    </row>
    <row r="469" spans="4:8" x14ac:dyDescent="0.2">
      <c r="D469" s="87"/>
      <c r="E469" s="251"/>
      <c r="F469" s="251"/>
      <c r="G469" s="251"/>
      <c r="H469" s="251"/>
    </row>
    <row r="470" spans="4:8" x14ac:dyDescent="0.2">
      <c r="D470" s="87"/>
      <c r="E470" s="251"/>
      <c r="F470" s="251"/>
      <c r="G470" s="251"/>
      <c r="H470" s="251"/>
    </row>
    <row r="471" spans="4:8" x14ac:dyDescent="0.2">
      <c r="D471" s="87"/>
      <c r="E471" s="251"/>
      <c r="F471" s="251"/>
      <c r="G471" s="251"/>
      <c r="H471" s="251"/>
    </row>
    <row r="472" spans="4:8" x14ac:dyDescent="0.2">
      <c r="D472" s="87"/>
      <c r="E472" s="251"/>
      <c r="F472" s="251"/>
      <c r="G472" s="251"/>
      <c r="H472" s="251"/>
    </row>
    <row r="473" spans="4:8" x14ac:dyDescent="0.2">
      <c r="D473" s="87"/>
      <c r="E473" s="251"/>
      <c r="F473" s="251"/>
      <c r="G473" s="251"/>
      <c r="H473" s="251"/>
    </row>
    <row r="474" spans="4:8" x14ac:dyDescent="0.2">
      <c r="D474" s="87"/>
      <c r="E474" s="251"/>
      <c r="F474" s="251"/>
      <c r="G474" s="251"/>
      <c r="H474" s="251"/>
    </row>
    <row r="475" spans="4:8" x14ac:dyDescent="0.2">
      <c r="D475" s="87"/>
      <c r="E475" s="251"/>
      <c r="F475" s="251"/>
      <c r="G475" s="251"/>
      <c r="H475" s="251"/>
    </row>
    <row r="476" spans="4:8" x14ac:dyDescent="0.2">
      <c r="D476" s="87"/>
      <c r="E476" s="251"/>
      <c r="F476" s="251"/>
      <c r="G476" s="251"/>
      <c r="H476" s="251"/>
    </row>
    <row r="477" spans="4:8" x14ac:dyDescent="0.2">
      <c r="D477" s="87"/>
      <c r="E477" s="251"/>
      <c r="F477" s="251"/>
      <c r="G477" s="251"/>
      <c r="H477" s="251"/>
    </row>
    <row r="478" spans="4:8" x14ac:dyDescent="0.2">
      <c r="D478" s="87"/>
      <c r="E478" s="251"/>
      <c r="F478" s="251"/>
      <c r="G478" s="251"/>
      <c r="H478" s="251"/>
    </row>
    <row r="479" spans="4:8" x14ac:dyDescent="0.2">
      <c r="D479" s="87"/>
      <c r="E479" s="251"/>
      <c r="F479" s="251"/>
      <c r="G479" s="251"/>
      <c r="H479" s="251"/>
    </row>
    <row r="480" spans="4:8" x14ac:dyDescent="0.2">
      <c r="D480" s="87"/>
      <c r="E480" s="251"/>
      <c r="F480" s="251"/>
      <c r="G480" s="251"/>
      <c r="H480" s="251"/>
    </row>
    <row r="481" spans="4:8" x14ac:dyDescent="0.2">
      <c r="D481" s="87"/>
      <c r="E481" s="251"/>
      <c r="F481" s="251"/>
      <c r="G481" s="251"/>
      <c r="H481" s="251"/>
    </row>
    <row r="482" spans="4:8" x14ac:dyDescent="0.2">
      <c r="D482" s="87"/>
      <c r="E482" s="251"/>
      <c r="F482" s="251"/>
      <c r="G482" s="251"/>
      <c r="H482" s="251"/>
    </row>
    <row r="483" spans="4:8" x14ac:dyDescent="0.2">
      <c r="D483" s="87"/>
      <c r="E483" s="251"/>
      <c r="F483" s="251"/>
      <c r="G483" s="251"/>
      <c r="H483" s="251"/>
    </row>
    <row r="484" spans="4:8" x14ac:dyDescent="0.2">
      <c r="D484" s="87"/>
      <c r="E484" s="251"/>
      <c r="F484" s="251"/>
      <c r="G484" s="251"/>
      <c r="H484" s="251"/>
    </row>
    <row r="485" spans="4:8" x14ac:dyDescent="0.2">
      <c r="D485" s="87"/>
      <c r="E485" s="251"/>
      <c r="F485" s="251"/>
      <c r="G485" s="251"/>
      <c r="H485" s="251"/>
    </row>
    <row r="486" spans="4:8" x14ac:dyDescent="0.2">
      <c r="D486" s="87"/>
      <c r="E486" s="251"/>
      <c r="F486" s="251"/>
      <c r="G486" s="251"/>
      <c r="H486" s="251"/>
    </row>
    <row r="487" spans="4:8" x14ac:dyDescent="0.2">
      <c r="D487" s="87"/>
      <c r="E487" s="251"/>
      <c r="F487" s="251"/>
      <c r="G487" s="251"/>
      <c r="H487" s="251"/>
    </row>
    <row r="488" spans="4:8" x14ac:dyDescent="0.2">
      <c r="D488" s="87"/>
      <c r="E488" s="251"/>
      <c r="F488" s="251"/>
      <c r="G488" s="251"/>
      <c r="H488" s="251"/>
    </row>
    <row r="489" spans="4:8" x14ac:dyDescent="0.2">
      <c r="D489" s="87"/>
      <c r="E489" s="251"/>
      <c r="F489" s="251"/>
      <c r="G489" s="251"/>
      <c r="H489" s="251"/>
    </row>
    <row r="490" spans="4:8" x14ac:dyDescent="0.2">
      <c r="D490" s="87"/>
      <c r="E490" s="251"/>
      <c r="F490" s="251"/>
      <c r="G490" s="251"/>
      <c r="H490" s="251"/>
    </row>
    <row r="491" spans="4:8" x14ac:dyDescent="0.2">
      <c r="D491" s="87"/>
      <c r="E491" s="251"/>
      <c r="F491" s="251"/>
      <c r="G491" s="251"/>
      <c r="H491" s="251"/>
    </row>
    <row r="492" spans="4:8" x14ac:dyDescent="0.2">
      <c r="D492" s="87"/>
      <c r="E492" s="251"/>
      <c r="F492" s="251"/>
      <c r="G492" s="251"/>
      <c r="H492" s="251"/>
    </row>
    <row r="493" spans="4:8" x14ac:dyDescent="0.2">
      <c r="D493" s="87"/>
      <c r="E493" s="251"/>
      <c r="F493" s="251"/>
      <c r="G493" s="251"/>
      <c r="H493" s="251"/>
    </row>
    <row r="494" spans="4:8" x14ac:dyDescent="0.2">
      <c r="D494" s="87"/>
      <c r="E494" s="251"/>
      <c r="F494" s="251"/>
      <c r="G494" s="251"/>
      <c r="H494" s="251"/>
    </row>
    <row r="495" spans="4:8" x14ac:dyDescent="0.2">
      <c r="D495" s="87"/>
      <c r="E495" s="251"/>
      <c r="F495" s="251"/>
      <c r="G495" s="251"/>
      <c r="H495" s="251"/>
    </row>
    <row r="496" spans="4:8" x14ac:dyDescent="0.2">
      <c r="D496" s="87"/>
      <c r="E496" s="251"/>
      <c r="F496" s="251"/>
      <c r="G496" s="251"/>
      <c r="H496" s="251"/>
    </row>
    <row r="497" spans="4:8" x14ac:dyDescent="0.2">
      <c r="D497" s="87"/>
      <c r="E497" s="251"/>
      <c r="F497" s="251"/>
      <c r="G497" s="251"/>
      <c r="H497" s="251"/>
    </row>
    <row r="498" spans="4:8" x14ac:dyDescent="0.2">
      <c r="D498" s="87"/>
      <c r="E498" s="251"/>
      <c r="F498" s="251"/>
      <c r="G498" s="251"/>
      <c r="H498" s="251"/>
    </row>
    <row r="499" spans="4:8" x14ac:dyDescent="0.2">
      <c r="D499" s="87"/>
      <c r="E499" s="251"/>
      <c r="F499" s="251"/>
      <c r="G499" s="251"/>
      <c r="H499" s="251"/>
    </row>
    <row r="500" spans="4:8" x14ac:dyDescent="0.2">
      <c r="D500" s="87"/>
      <c r="E500" s="251"/>
      <c r="F500" s="251"/>
      <c r="G500" s="251"/>
      <c r="H500" s="251"/>
    </row>
    <row r="501" spans="4:8" x14ac:dyDescent="0.2">
      <c r="D501" s="87"/>
      <c r="E501" s="251"/>
      <c r="F501" s="251"/>
      <c r="G501" s="251"/>
      <c r="H501" s="251"/>
    </row>
    <row r="502" spans="4:8" x14ac:dyDescent="0.2">
      <c r="D502" s="87"/>
      <c r="E502" s="251"/>
      <c r="F502" s="251"/>
      <c r="G502" s="251"/>
      <c r="H502" s="251"/>
    </row>
    <row r="503" spans="4:8" x14ac:dyDescent="0.2">
      <c r="D503" s="87"/>
      <c r="E503" s="251"/>
      <c r="F503" s="251"/>
      <c r="G503" s="251"/>
      <c r="H503" s="251"/>
    </row>
    <row r="504" spans="4:8" x14ac:dyDescent="0.2">
      <c r="D504" s="87"/>
      <c r="E504" s="251"/>
      <c r="F504" s="251"/>
      <c r="G504" s="251"/>
      <c r="H504" s="251"/>
    </row>
    <row r="505" spans="4:8" x14ac:dyDescent="0.2">
      <c r="D505" s="87"/>
      <c r="E505" s="251"/>
      <c r="F505" s="251"/>
      <c r="G505" s="251"/>
      <c r="H505" s="251"/>
    </row>
    <row r="506" spans="4:8" x14ac:dyDescent="0.2">
      <c r="D506" s="87"/>
      <c r="E506" s="251"/>
      <c r="F506" s="251"/>
      <c r="G506" s="251"/>
      <c r="H506" s="251"/>
    </row>
    <row r="507" spans="4:8" x14ac:dyDescent="0.2">
      <c r="D507" s="87"/>
      <c r="E507" s="251"/>
      <c r="F507" s="251"/>
      <c r="G507" s="251"/>
      <c r="H507" s="251"/>
    </row>
    <row r="508" spans="4:8" x14ac:dyDescent="0.2">
      <c r="D508" s="87"/>
      <c r="E508" s="251"/>
      <c r="F508" s="251"/>
      <c r="G508" s="251"/>
      <c r="H508" s="251"/>
    </row>
    <row r="509" spans="4:8" x14ac:dyDescent="0.2">
      <c r="D509" s="87"/>
      <c r="E509" s="251"/>
      <c r="F509" s="251"/>
      <c r="G509" s="251"/>
      <c r="H509" s="251"/>
    </row>
    <row r="510" spans="4:8" x14ac:dyDescent="0.2">
      <c r="D510" s="87"/>
      <c r="E510" s="251"/>
      <c r="F510" s="251"/>
      <c r="G510" s="251"/>
      <c r="H510" s="251"/>
    </row>
    <row r="511" spans="4:8" x14ac:dyDescent="0.2">
      <c r="D511" s="87"/>
      <c r="E511" s="251"/>
      <c r="F511" s="251"/>
      <c r="G511" s="251"/>
      <c r="H511" s="251"/>
    </row>
    <row r="512" spans="4:8" x14ac:dyDescent="0.2">
      <c r="D512" s="87"/>
      <c r="E512" s="251"/>
      <c r="F512" s="251"/>
      <c r="G512" s="251"/>
      <c r="H512" s="251"/>
    </row>
    <row r="513" spans="4:8" x14ac:dyDescent="0.2">
      <c r="D513" s="87"/>
      <c r="E513" s="251"/>
      <c r="F513" s="251"/>
      <c r="G513" s="251"/>
      <c r="H513" s="251"/>
    </row>
    <row r="514" spans="4:8" x14ac:dyDescent="0.2">
      <c r="D514" s="87"/>
      <c r="E514" s="251"/>
      <c r="F514" s="251"/>
      <c r="G514" s="251"/>
      <c r="H514" s="251"/>
    </row>
    <row r="515" spans="4:8" x14ac:dyDescent="0.2">
      <c r="D515" s="87"/>
      <c r="E515" s="251"/>
      <c r="F515" s="251"/>
      <c r="G515" s="251"/>
      <c r="H515" s="251"/>
    </row>
    <row r="516" spans="4:8" x14ac:dyDescent="0.2">
      <c r="D516" s="87"/>
      <c r="E516" s="251"/>
      <c r="F516" s="251"/>
      <c r="G516" s="251"/>
      <c r="H516" s="251"/>
    </row>
    <row r="517" spans="4:8" x14ac:dyDescent="0.2">
      <c r="D517" s="87"/>
      <c r="E517" s="251"/>
      <c r="F517" s="251"/>
      <c r="G517" s="251"/>
      <c r="H517" s="251"/>
    </row>
    <row r="518" spans="4:8" x14ac:dyDescent="0.2">
      <c r="D518" s="87"/>
      <c r="E518" s="251"/>
      <c r="F518" s="251"/>
      <c r="G518" s="251"/>
      <c r="H518" s="251"/>
    </row>
    <row r="519" spans="4:8" x14ac:dyDescent="0.2">
      <c r="D519" s="87"/>
      <c r="E519" s="251"/>
      <c r="F519" s="251"/>
      <c r="G519" s="251"/>
      <c r="H519" s="251"/>
    </row>
    <row r="520" spans="4:8" x14ac:dyDescent="0.2">
      <c r="D520" s="87"/>
      <c r="E520" s="251"/>
      <c r="F520" s="251"/>
      <c r="G520" s="251"/>
      <c r="H520" s="251"/>
    </row>
    <row r="521" spans="4:8" x14ac:dyDescent="0.2">
      <c r="D521" s="87"/>
      <c r="E521" s="251"/>
      <c r="F521" s="251"/>
      <c r="G521" s="251"/>
      <c r="H521" s="251"/>
    </row>
    <row r="522" spans="4:8" x14ac:dyDescent="0.2">
      <c r="D522" s="87"/>
      <c r="E522" s="251"/>
      <c r="F522" s="251"/>
      <c r="G522" s="251"/>
      <c r="H522" s="251"/>
    </row>
    <row r="523" spans="4:8" x14ac:dyDescent="0.2">
      <c r="D523" s="87"/>
      <c r="E523" s="251"/>
      <c r="F523" s="251"/>
      <c r="G523" s="251"/>
      <c r="H523" s="251"/>
    </row>
    <row r="524" spans="4:8" x14ac:dyDescent="0.2">
      <c r="D524" s="87"/>
      <c r="E524" s="251"/>
      <c r="F524" s="251"/>
      <c r="G524" s="251"/>
      <c r="H524" s="251"/>
    </row>
    <row r="525" spans="4:8" x14ac:dyDescent="0.2">
      <c r="D525" s="87"/>
      <c r="E525" s="251"/>
      <c r="F525" s="251"/>
      <c r="G525" s="251"/>
      <c r="H525" s="251"/>
    </row>
    <row r="526" spans="4:8" x14ac:dyDescent="0.2">
      <c r="D526" s="87"/>
      <c r="E526" s="251"/>
      <c r="F526" s="251"/>
      <c r="G526" s="251"/>
      <c r="H526" s="251"/>
    </row>
    <row r="527" spans="4:8" x14ac:dyDescent="0.2">
      <c r="D527" s="87"/>
      <c r="E527" s="251"/>
      <c r="F527" s="251"/>
      <c r="G527" s="251"/>
      <c r="H527" s="251"/>
    </row>
    <row r="528" spans="4:8" x14ac:dyDescent="0.2">
      <c r="D528" s="87"/>
      <c r="E528" s="251"/>
      <c r="F528" s="251"/>
      <c r="G528" s="251"/>
      <c r="H528" s="251"/>
    </row>
    <row r="529" spans="4:8" x14ac:dyDescent="0.2">
      <c r="D529" s="87"/>
      <c r="E529" s="251"/>
      <c r="F529" s="251"/>
      <c r="G529" s="251"/>
      <c r="H529" s="251"/>
    </row>
    <row r="530" spans="4:8" x14ac:dyDescent="0.2">
      <c r="D530" s="87"/>
      <c r="E530" s="251"/>
      <c r="F530" s="251"/>
      <c r="G530" s="251"/>
      <c r="H530" s="251"/>
    </row>
    <row r="531" spans="4:8" x14ac:dyDescent="0.2">
      <c r="D531" s="87"/>
      <c r="E531" s="251"/>
      <c r="F531" s="251"/>
      <c r="G531" s="251"/>
      <c r="H531" s="251"/>
    </row>
    <row r="532" spans="4:8" x14ac:dyDescent="0.2">
      <c r="D532" s="87"/>
      <c r="E532" s="251"/>
      <c r="F532" s="251"/>
      <c r="G532" s="251"/>
      <c r="H532" s="251"/>
    </row>
    <row r="533" spans="4:8" x14ac:dyDescent="0.2">
      <c r="D533" s="87"/>
      <c r="E533" s="251"/>
      <c r="F533" s="251"/>
      <c r="G533" s="251"/>
      <c r="H533" s="251"/>
    </row>
    <row r="534" spans="4:8" x14ac:dyDescent="0.2">
      <c r="D534" s="87"/>
      <c r="E534" s="251"/>
      <c r="F534" s="251"/>
      <c r="G534" s="251"/>
      <c r="H534" s="251"/>
    </row>
    <row r="535" spans="4:8" x14ac:dyDescent="0.2">
      <c r="D535" s="87"/>
      <c r="E535" s="251"/>
      <c r="F535" s="251"/>
      <c r="G535" s="251"/>
      <c r="H535" s="251"/>
    </row>
    <row r="536" spans="4:8" x14ac:dyDescent="0.2">
      <c r="D536" s="87"/>
      <c r="E536" s="251"/>
      <c r="F536" s="251"/>
      <c r="G536" s="251"/>
      <c r="H536" s="251"/>
    </row>
    <row r="537" spans="4:8" x14ac:dyDescent="0.2">
      <c r="D537" s="87"/>
      <c r="E537" s="251"/>
      <c r="F537" s="251"/>
      <c r="G537" s="251"/>
      <c r="H537" s="251"/>
    </row>
    <row r="538" spans="4:8" x14ac:dyDescent="0.2">
      <c r="D538" s="87"/>
      <c r="E538" s="251"/>
      <c r="F538" s="251"/>
      <c r="G538" s="251"/>
      <c r="H538" s="251"/>
    </row>
    <row r="539" spans="4:8" x14ac:dyDescent="0.2">
      <c r="D539" s="87"/>
      <c r="E539" s="251"/>
      <c r="F539" s="251"/>
      <c r="G539" s="251"/>
      <c r="H539" s="251"/>
    </row>
    <row r="540" spans="4:8" x14ac:dyDescent="0.2">
      <c r="D540" s="87"/>
      <c r="E540" s="251"/>
      <c r="F540" s="251"/>
      <c r="G540" s="251"/>
      <c r="H540" s="251"/>
    </row>
    <row r="541" spans="4:8" x14ac:dyDescent="0.2">
      <c r="D541" s="87"/>
      <c r="E541" s="251"/>
      <c r="F541" s="251"/>
      <c r="G541" s="251"/>
      <c r="H541" s="251"/>
    </row>
    <row r="542" spans="4:8" x14ac:dyDescent="0.2">
      <c r="D542" s="87"/>
      <c r="E542" s="251"/>
      <c r="F542" s="251"/>
      <c r="G542" s="251"/>
      <c r="H542" s="251"/>
    </row>
    <row r="543" spans="4:8" x14ac:dyDescent="0.2">
      <c r="D543" s="87"/>
      <c r="E543" s="251"/>
      <c r="F543" s="251"/>
      <c r="G543" s="251"/>
      <c r="H543" s="251"/>
    </row>
    <row r="544" spans="4:8" x14ac:dyDescent="0.2">
      <c r="D544" s="87"/>
      <c r="E544" s="251"/>
      <c r="F544" s="251"/>
      <c r="G544" s="251"/>
      <c r="H544" s="251"/>
    </row>
    <row r="545" spans="4:8" x14ac:dyDescent="0.2">
      <c r="D545" s="87"/>
      <c r="E545" s="251"/>
      <c r="F545" s="251"/>
      <c r="G545" s="251"/>
      <c r="H545" s="251"/>
    </row>
    <row r="546" spans="4:8" x14ac:dyDescent="0.2">
      <c r="D546" s="87"/>
      <c r="E546" s="251"/>
      <c r="F546" s="251"/>
      <c r="G546" s="251"/>
      <c r="H546" s="251"/>
    </row>
    <row r="547" spans="4:8" x14ac:dyDescent="0.2">
      <c r="D547" s="87"/>
      <c r="E547" s="251"/>
      <c r="F547" s="251"/>
      <c r="G547" s="251"/>
      <c r="H547" s="251"/>
    </row>
    <row r="548" spans="4:8" x14ac:dyDescent="0.2">
      <c r="D548" s="87"/>
      <c r="E548" s="251"/>
      <c r="F548" s="251"/>
      <c r="G548" s="251"/>
      <c r="H548" s="251"/>
    </row>
    <row r="549" spans="4:8" x14ac:dyDescent="0.2">
      <c r="D549" s="87"/>
      <c r="E549" s="251"/>
      <c r="F549" s="251"/>
      <c r="G549" s="251"/>
      <c r="H549" s="251"/>
    </row>
    <row r="550" spans="4:8" x14ac:dyDescent="0.2">
      <c r="D550" s="87"/>
      <c r="E550" s="251"/>
      <c r="F550" s="251"/>
      <c r="G550" s="251"/>
      <c r="H550" s="251"/>
    </row>
    <row r="551" spans="4:8" x14ac:dyDescent="0.2">
      <c r="D551" s="87"/>
      <c r="E551" s="251"/>
      <c r="F551" s="251"/>
      <c r="G551" s="251"/>
      <c r="H551" s="251"/>
    </row>
    <row r="552" spans="4:8" x14ac:dyDescent="0.2">
      <c r="D552" s="87"/>
      <c r="E552" s="251"/>
      <c r="F552" s="251"/>
      <c r="G552" s="251"/>
      <c r="H552" s="251"/>
    </row>
    <row r="553" spans="4:8" x14ac:dyDescent="0.2">
      <c r="D553" s="87"/>
      <c r="E553" s="251"/>
      <c r="F553" s="251"/>
      <c r="G553" s="251"/>
      <c r="H553" s="251"/>
    </row>
    <row r="554" spans="4:8" x14ac:dyDescent="0.2">
      <c r="D554" s="87"/>
      <c r="E554" s="251"/>
      <c r="F554" s="251"/>
      <c r="G554" s="251"/>
      <c r="H554" s="251"/>
    </row>
    <row r="555" spans="4:8" x14ac:dyDescent="0.2">
      <c r="D555" s="87"/>
      <c r="E555" s="251"/>
      <c r="F555" s="251"/>
      <c r="G555" s="251"/>
      <c r="H555" s="251"/>
    </row>
    <row r="556" spans="4:8" x14ac:dyDescent="0.2">
      <c r="D556" s="87"/>
      <c r="E556" s="251"/>
      <c r="F556" s="251"/>
      <c r="G556" s="251"/>
      <c r="H556" s="251"/>
    </row>
    <row r="557" spans="4:8" x14ac:dyDescent="0.2">
      <c r="D557" s="87"/>
      <c r="E557" s="251"/>
      <c r="F557" s="251"/>
      <c r="G557" s="251"/>
      <c r="H557" s="251"/>
    </row>
    <row r="558" spans="4:8" x14ac:dyDescent="0.2">
      <c r="D558" s="87"/>
      <c r="E558" s="251"/>
      <c r="F558" s="251"/>
      <c r="G558" s="251"/>
      <c r="H558" s="251"/>
    </row>
    <row r="559" spans="4:8" x14ac:dyDescent="0.2">
      <c r="D559" s="87"/>
      <c r="E559" s="251"/>
      <c r="F559" s="251"/>
      <c r="G559" s="251"/>
      <c r="H559" s="251"/>
    </row>
    <row r="560" spans="4:8" x14ac:dyDescent="0.2">
      <c r="D560" s="87"/>
      <c r="E560" s="251"/>
      <c r="F560" s="251"/>
      <c r="G560" s="251"/>
      <c r="H560" s="251"/>
    </row>
    <row r="561" spans="4:8" x14ac:dyDescent="0.2">
      <c r="D561" s="87"/>
      <c r="E561" s="251"/>
      <c r="F561" s="251"/>
      <c r="G561" s="251"/>
      <c r="H561" s="251"/>
    </row>
    <row r="562" spans="4:8" x14ac:dyDescent="0.2">
      <c r="D562" s="87"/>
      <c r="E562" s="251"/>
      <c r="F562" s="251"/>
      <c r="G562" s="251"/>
      <c r="H562" s="251"/>
    </row>
    <row r="563" spans="4:8" x14ac:dyDescent="0.2">
      <c r="D563" s="87"/>
      <c r="E563" s="251"/>
      <c r="F563" s="251"/>
      <c r="G563" s="251"/>
      <c r="H563" s="251"/>
    </row>
    <row r="564" spans="4:8" x14ac:dyDescent="0.2">
      <c r="D564" s="87"/>
      <c r="E564" s="251"/>
      <c r="F564" s="251"/>
      <c r="G564" s="251"/>
      <c r="H564" s="251"/>
    </row>
    <row r="565" spans="4:8" x14ac:dyDescent="0.2">
      <c r="D565" s="87"/>
      <c r="E565" s="251"/>
      <c r="F565" s="251"/>
      <c r="G565" s="251"/>
      <c r="H565" s="251"/>
    </row>
    <row r="566" spans="4:8" x14ac:dyDescent="0.2">
      <c r="D566" s="87"/>
      <c r="E566" s="251"/>
      <c r="F566" s="251"/>
      <c r="G566" s="251"/>
      <c r="H566" s="251"/>
    </row>
    <row r="567" spans="4:8" x14ac:dyDescent="0.2">
      <c r="D567" s="87"/>
      <c r="E567" s="251"/>
      <c r="F567" s="251"/>
      <c r="G567" s="251"/>
      <c r="H567" s="251"/>
    </row>
    <row r="568" spans="4:8" x14ac:dyDescent="0.2">
      <c r="D568" s="87"/>
      <c r="E568" s="251"/>
      <c r="F568" s="251"/>
      <c r="G568" s="251"/>
      <c r="H568" s="251"/>
    </row>
    <row r="569" spans="4:8" x14ac:dyDescent="0.2">
      <c r="D569" s="87"/>
      <c r="E569" s="251"/>
      <c r="F569" s="251"/>
      <c r="G569" s="251"/>
      <c r="H569" s="251"/>
    </row>
    <row r="570" spans="4:8" x14ac:dyDescent="0.2">
      <c r="D570" s="87"/>
      <c r="E570" s="251"/>
      <c r="F570" s="251"/>
      <c r="G570" s="251"/>
      <c r="H570" s="251"/>
    </row>
    <row r="571" spans="4:8" x14ac:dyDescent="0.2">
      <c r="D571" s="87"/>
      <c r="E571" s="251"/>
      <c r="F571" s="251"/>
      <c r="G571" s="251"/>
      <c r="H571" s="251"/>
    </row>
    <row r="572" spans="4:8" x14ac:dyDescent="0.2">
      <c r="D572" s="87"/>
      <c r="E572" s="251"/>
      <c r="F572" s="251"/>
      <c r="G572" s="251"/>
      <c r="H572" s="251"/>
    </row>
    <row r="573" spans="4:8" x14ac:dyDescent="0.2">
      <c r="D573" s="87"/>
      <c r="E573" s="251"/>
      <c r="F573" s="251"/>
      <c r="G573" s="251"/>
      <c r="H573" s="251"/>
    </row>
    <row r="574" spans="4:8" x14ac:dyDescent="0.2">
      <c r="D574" s="87"/>
      <c r="E574" s="251"/>
      <c r="F574" s="251"/>
      <c r="G574" s="251"/>
      <c r="H574" s="251"/>
    </row>
    <row r="575" spans="4:8" x14ac:dyDescent="0.2">
      <c r="D575" s="87"/>
      <c r="E575" s="251"/>
      <c r="F575" s="251"/>
      <c r="G575" s="251"/>
      <c r="H575" s="251"/>
    </row>
    <row r="576" spans="4:8" x14ac:dyDescent="0.2">
      <c r="D576" s="87"/>
      <c r="E576" s="251"/>
      <c r="F576" s="251"/>
      <c r="G576" s="251"/>
      <c r="H576" s="251"/>
    </row>
    <row r="577" spans="4:8" x14ac:dyDescent="0.2">
      <c r="D577" s="87"/>
      <c r="E577" s="251"/>
      <c r="F577" s="251"/>
      <c r="G577" s="251"/>
      <c r="H577" s="251"/>
    </row>
    <row r="578" spans="4:8" x14ac:dyDescent="0.2">
      <c r="D578" s="87"/>
      <c r="E578" s="251"/>
      <c r="F578" s="251"/>
      <c r="G578" s="251"/>
      <c r="H578" s="251"/>
    </row>
    <row r="579" spans="4:8" x14ac:dyDescent="0.2">
      <c r="D579" s="87"/>
      <c r="E579" s="251"/>
      <c r="F579" s="251"/>
      <c r="G579" s="251"/>
      <c r="H579" s="251"/>
    </row>
    <row r="580" spans="4:8" x14ac:dyDescent="0.2">
      <c r="D580" s="87"/>
      <c r="E580" s="251"/>
      <c r="F580" s="251"/>
      <c r="G580" s="251"/>
      <c r="H580" s="251"/>
    </row>
    <row r="581" spans="4:8" x14ac:dyDescent="0.2">
      <c r="D581" s="87"/>
      <c r="E581" s="251"/>
      <c r="F581" s="251"/>
      <c r="G581" s="251"/>
      <c r="H581" s="251"/>
    </row>
    <row r="582" spans="4:8" x14ac:dyDescent="0.2">
      <c r="D582" s="87"/>
      <c r="E582" s="251"/>
      <c r="F582" s="251"/>
      <c r="G582" s="251"/>
      <c r="H582" s="251"/>
    </row>
    <row r="583" spans="4:8" x14ac:dyDescent="0.2">
      <c r="D583" s="87"/>
      <c r="E583" s="251"/>
      <c r="F583" s="251"/>
      <c r="G583" s="251"/>
      <c r="H583" s="251"/>
    </row>
    <row r="584" spans="4:8" x14ac:dyDescent="0.2">
      <c r="D584" s="87"/>
      <c r="E584" s="251"/>
      <c r="F584" s="251"/>
      <c r="G584" s="251"/>
      <c r="H584" s="251"/>
    </row>
    <row r="585" spans="4:8" x14ac:dyDescent="0.2">
      <c r="D585" s="87"/>
      <c r="E585" s="251"/>
      <c r="F585" s="251"/>
      <c r="G585" s="251"/>
      <c r="H585" s="251"/>
    </row>
    <row r="586" spans="4:8" x14ac:dyDescent="0.2">
      <c r="D586" s="87"/>
      <c r="E586" s="251"/>
      <c r="F586" s="251"/>
      <c r="G586" s="251"/>
      <c r="H586" s="251"/>
    </row>
    <row r="587" spans="4:8" x14ac:dyDescent="0.2">
      <c r="D587" s="87"/>
      <c r="E587" s="251"/>
      <c r="F587" s="251"/>
      <c r="G587" s="251"/>
      <c r="H587" s="251"/>
    </row>
    <row r="588" spans="4:8" x14ac:dyDescent="0.2">
      <c r="D588" s="87"/>
      <c r="E588" s="251"/>
      <c r="F588" s="251"/>
      <c r="G588" s="251"/>
      <c r="H588" s="251"/>
    </row>
    <row r="589" spans="4:8" x14ac:dyDescent="0.2">
      <c r="D589" s="87"/>
      <c r="E589" s="251"/>
      <c r="F589" s="251"/>
      <c r="G589" s="251"/>
      <c r="H589" s="251"/>
    </row>
    <row r="590" spans="4:8" x14ac:dyDescent="0.2">
      <c r="D590" s="87"/>
      <c r="E590" s="251"/>
      <c r="F590" s="251"/>
      <c r="G590" s="251"/>
      <c r="H590" s="251"/>
    </row>
    <row r="591" spans="4:8" x14ac:dyDescent="0.2">
      <c r="D591" s="87"/>
      <c r="E591" s="251"/>
      <c r="F591" s="251"/>
      <c r="G591" s="251"/>
      <c r="H591" s="251"/>
    </row>
    <row r="592" spans="4:8" x14ac:dyDescent="0.2">
      <c r="D592" s="87"/>
      <c r="E592" s="251"/>
      <c r="F592" s="251"/>
      <c r="G592" s="251"/>
      <c r="H592" s="251"/>
    </row>
    <row r="593" spans="4:8" x14ac:dyDescent="0.2">
      <c r="D593" s="87"/>
      <c r="E593" s="251"/>
      <c r="F593" s="251"/>
      <c r="G593" s="251"/>
      <c r="H593" s="251"/>
    </row>
    <row r="594" spans="4:8" x14ac:dyDescent="0.2">
      <c r="D594" s="87"/>
      <c r="E594" s="251"/>
      <c r="F594" s="251"/>
      <c r="G594" s="251"/>
      <c r="H594" s="251"/>
    </row>
    <row r="595" spans="4:8" x14ac:dyDescent="0.2">
      <c r="D595" s="87"/>
      <c r="E595" s="251"/>
      <c r="F595" s="251"/>
      <c r="G595" s="251"/>
      <c r="H595" s="251"/>
    </row>
    <row r="596" spans="4:8" x14ac:dyDescent="0.2">
      <c r="D596" s="87"/>
      <c r="E596" s="251"/>
      <c r="F596" s="251"/>
      <c r="G596" s="251"/>
      <c r="H596" s="251"/>
    </row>
    <row r="597" spans="4:8" x14ac:dyDescent="0.2">
      <c r="D597" s="87"/>
      <c r="E597" s="251"/>
      <c r="F597" s="251"/>
      <c r="G597" s="251"/>
      <c r="H597" s="251"/>
    </row>
    <row r="598" spans="4:8" x14ac:dyDescent="0.2">
      <c r="D598" s="87"/>
      <c r="E598" s="251"/>
      <c r="F598" s="251"/>
      <c r="G598" s="251"/>
      <c r="H598" s="251"/>
    </row>
    <row r="599" spans="4:8" x14ac:dyDescent="0.2">
      <c r="D599" s="87"/>
      <c r="E599" s="251"/>
      <c r="F599" s="251"/>
      <c r="G599" s="251"/>
      <c r="H599" s="251"/>
    </row>
    <row r="600" spans="4:8" x14ac:dyDescent="0.2">
      <c r="D600" s="87"/>
      <c r="E600" s="251"/>
      <c r="F600" s="251"/>
      <c r="G600" s="251"/>
      <c r="H600" s="251"/>
    </row>
    <row r="601" spans="4:8" x14ac:dyDescent="0.2">
      <c r="D601" s="87"/>
      <c r="E601" s="251"/>
      <c r="F601" s="251"/>
      <c r="G601" s="251"/>
      <c r="H601" s="251"/>
    </row>
    <row r="602" spans="4:8" x14ac:dyDescent="0.2">
      <c r="D602" s="87"/>
      <c r="E602" s="251"/>
      <c r="F602" s="251"/>
      <c r="G602" s="251"/>
      <c r="H602" s="251"/>
    </row>
    <row r="603" spans="4:8" x14ac:dyDescent="0.2">
      <c r="D603" s="87"/>
      <c r="E603" s="251"/>
      <c r="F603" s="251"/>
      <c r="G603" s="251"/>
      <c r="H603" s="251"/>
    </row>
    <row r="604" spans="4:8" x14ac:dyDescent="0.2">
      <c r="D604" s="87"/>
      <c r="E604" s="251"/>
      <c r="F604" s="251"/>
      <c r="G604" s="251"/>
      <c r="H604" s="251"/>
    </row>
    <row r="605" spans="4:8" x14ac:dyDescent="0.2">
      <c r="D605" s="87"/>
      <c r="E605" s="251"/>
      <c r="F605" s="251"/>
      <c r="G605" s="251"/>
      <c r="H605" s="251"/>
    </row>
    <row r="606" spans="4:8" x14ac:dyDescent="0.2">
      <c r="D606" s="87"/>
      <c r="E606" s="251"/>
      <c r="F606" s="251"/>
      <c r="G606" s="251"/>
      <c r="H606" s="251"/>
    </row>
    <row r="607" spans="4:8" x14ac:dyDescent="0.2">
      <c r="D607" s="87"/>
      <c r="E607" s="251"/>
      <c r="F607" s="251"/>
      <c r="G607" s="251"/>
      <c r="H607" s="251"/>
    </row>
    <row r="608" spans="4:8" x14ac:dyDescent="0.2">
      <c r="D608" s="87"/>
      <c r="E608" s="251"/>
      <c r="F608" s="251"/>
      <c r="G608" s="251"/>
      <c r="H608" s="251"/>
    </row>
    <row r="609" spans="4:8" x14ac:dyDescent="0.2">
      <c r="D609" s="87"/>
      <c r="E609" s="251"/>
      <c r="F609" s="251"/>
      <c r="G609" s="251"/>
      <c r="H609" s="251"/>
    </row>
    <row r="610" spans="4:8" x14ac:dyDescent="0.2">
      <c r="D610" s="87"/>
      <c r="E610" s="251"/>
      <c r="F610" s="251"/>
      <c r="G610" s="251"/>
      <c r="H610" s="251"/>
    </row>
    <row r="611" spans="4:8" x14ac:dyDescent="0.2">
      <c r="D611" s="87"/>
      <c r="E611" s="251"/>
      <c r="F611" s="251"/>
      <c r="G611" s="251"/>
      <c r="H611" s="251"/>
    </row>
    <row r="612" spans="4:8" x14ac:dyDescent="0.2">
      <c r="D612" s="87"/>
      <c r="E612" s="251"/>
      <c r="F612" s="251"/>
      <c r="G612" s="251"/>
      <c r="H612" s="251"/>
    </row>
    <row r="613" spans="4:8" x14ac:dyDescent="0.2">
      <c r="D613" s="87"/>
      <c r="E613" s="251"/>
      <c r="F613" s="251"/>
      <c r="G613" s="251"/>
      <c r="H613" s="251"/>
    </row>
    <row r="614" spans="4:8" x14ac:dyDescent="0.2">
      <c r="D614" s="87"/>
      <c r="E614" s="251"/>
      <c r="F614" s="251"/>
      <c r="G614" s="251"/>
      <c r="H614" s="251"/>
    </row>
    <row r="615" spans="4:8" x14ac:dyDescent="0.2">
      <c r="D615" s="87"/>
      <c r="E615" s="251"/>
      <c r="F615" s="251"/>
      <c r="G615" s="251"/>
      <c r="H615" s="251"/>
    </row>
    <row r="616" spans="4:8" x14ac:dyDescent="0.2">
      <c r="D616" s="87"/>
      <c r="E616" s="251"/>
      <c r="F616" s="251"/>
      <c r="G616" s="251"/>
      <c r="H616" s="251"/>
    </row>
    <row r="617" spans="4:8" x14ac:dyDescent="0.2">
      <c r="D617" s="87"/>
      <c r="E617" s="251"/>
      <c r="F617" s="251"/>
      <c r="G617" s="251"/>
      <c r="H617" s="251"/>
    </row>
    <row r="618" spans="4:8" x14ac:dyDescent="0.2">
      <c r="D618" s="87"/>
      <c r="E618" s="251"/>
      <c r="F618" s="251"/>
      <c r="G618" s="251"/>
      <c r="H618" s="251"/>
    </row>
    <row r="619" spans="4:8" x14ac:dyDescent="0.2">
      <c r="D619" s="87"/>
      <c r="E619" s="251"/>
      <c r="F619" s="251"/>
      <c r="G619" s="251"/>
      <c r="H619" s="251"/>
    </row>
    <row r="620" spans="4:8" x14ac:dyDescent="0.2">
      <c r="D620" s="87"/>
      <c r="E620" s="251"/>
      <c r="F620" s="251"/>
      <c r="G620" s="251"/>
      <c r="H620" s="251"/>
    </row>
    <row r="621" spans="4:8" x14ac:dyDescent="0.2">
      <c r="D621" s="87"/>
      <c r="E621" s="251"/>
      <c r="F621" s="251"/>
      <c r="G621" s="251"/>
      <c r="H621" s="251"/>
    </row>
    <row r="622" spans="4:8" x14ac:dyDescent="0.2">
      <c r="D622" s="87"/>
      <c r="E622" s="251"/>
      <c r="F622" s="251"/>
      <c r="G622" s="251"/>
      <c r="H622" s="251"/>
    </row>
    <row r="623" spans="4:8" x14ac:dyDescent="0.2">
      <c r="D623" s="87"/>
      <c r="E623" s="251"/>
      <c r="F623" s="251"/>
      <c r="G623" s="251"/>
      <c r="H623" s="251"/>
    </row>
    <row r="624" spans="4:8" x14ac:dyDescent="0.2">
      <c r="D624" s="87"/>
      <c r="E624" s="251"/>
      <c r="F624" s="251"/>
      <c r="G624" s="251"/>
      <c r="H624" s="251"/>
    </row>
    <row r="625" spans="4:8" x14ac:dyDescent="0.2">
      <c r="D625" s="87"/>
      <c r="E625" s="251"/>
      <c r="F625" s="251"/>
      <c r="G625" s="251"/>
      <c r="H625" s="251"/>
    </row>
    <row r="626" spans="4:8" x14ac:dyDescent="0.2">
      <c r="D626" s="87"/>
      <c r="E626" s="251"/>
      <c r="F626" s="251"/>
      <c r="G626" s="251"/>
      <c r="H626" s="251"/>
    </row>
    <row r="627" spans="4:8" x14ac:dyDescent="0.2">
      <c r="D627" s="87"/>
      <c r="E627" s="251"/>
      <c r="F627" s="251"/>
      <c r="G627" s="251"/>
      <c r="H627" s="251"/>
    </row>
    <row r="628" spans="4:8" x14ac:dyDescent="0.2">
      <c r="D628" s="87"/>
      <c r="E628" s="251"/>
      <c r="F628" s="251"/>
      <c r="G628" s="251"/>
      <c r="H628" s="251"/>
    </row>
    <row r="629" spans="4:8" x14ac:dyDescent="0.2">
      <c r="D629" s="87"/>
      <c r="E629" s="251"/>
      <c r="F629" s="251"/>
      <c r="G629" s="251"/>
      <c r="H629" s="251"/>
    </row>
    <row r="630" spans="4:8" x14ac:dyDescent="0.2">
      <c r="D630" s="87"/>
      <c r="E630" s="251"/>
      <c r="F630" s="251"/>
      <c r="G630" s="251"/>
      <c r="H630" s="251"/>
    </row>
    <row r="631" spans="4:8" x14ac:dyDescent="0.2">
      <c r="D631" s="87"/>
      <c r="E631" s="251"/>
      <c r="F631" s="251"/>
      <c r="G631" s="251"/>
      <c r="H631" s="251"/>
    </row>
    <row r="632" spans="4:8" x14ac:dyDescent="0.2">
      <c r="D632" s="87"/>
      <c r="E632" s="251"/>
      <c r="F632" s="251"/>
      <c r="G632" s="251"/>
      <c r="H632" s="251"/>
    </row>
    <row r="633" spans="4:8" x14ac:dyDescent="0.2">
      <c r="D633" s="87"/>
      <c r="E633" s="251"/>
      <c r="F633" s="251"/>
      <c r="G633" s="251"/>
      <c r="H633" s="251"/>
    </row>
    <row r="634" spans="4:8" x14ac:dyDescent="0.2">
      <c r="D634" s="87"/>
      <c r="E634" s="251"/>
      <c r="F634" s="251"/>
      <c r="G634" s="251"/>
      <c r="H634" s="251"/>
    </row>
    <row r="635" spans="4:8" x14ac:dyDescent="0.2">
      <c r="D635" s="87"/>
      <c r="E635" s="251"/>
      <c r="F635" s="251"/>
      <c r="G635" s="251"/>
      <c r="H635" s="251"/>
    </row>
    <row r="636" spans="4:8" x14ac:dyDescent="0.2">
      <c r="D636" s="87"/>
      <c r="E636" s="251"/>
      <c r="F636" s="251"/>
      <c r="G636" s="251"/>
      <c r="H636" s="251"/>
    </row>
    <row r="637" spans="4:8" x14ac:dyDescent="0.2">
      <c r="D637" s="87"/>
      <c r="E637" s="251"/>
      <c r="F637" s="251"/>
      <c r="G637" s="251"/>
      <c r="H637" s="251"/>
    </row>
    <row r="638" spans="4:8" x14ac:dyDescent="0.2">
      <c r="D638" s="87"/>
      <c r="E638" s="251"/>
      <c r="F638" s="251"/>
      <c r="G638" s="251"/>
      <c r="H638" s="251"/>
    </row>
    <row r="639" spans="4:8" x14ac:dyDescent="0.2">
      <c r="D639" s="87"/>
      <c r="E639" s="251"/>
      <c r="F639" s="251"/>
      <c r="G639" s="251"/>
      <c r="H639" s="251"/>
    </row>
    <row r="640" spans="4:8" x14ac:dyDescent="0.2">
      <c r="D640" s="87"/>
      <c r="E640" s="251"/>
      <c r="F640" s="251"/>
      <c r="G640" s="251"/>
      <c r="H640" s="251"/>
    </row>
    <row r="641" spans="4:8" x14ac:dyDescent="0.2">
      <c r="D641" s="87"/>
      <c r="E641" s="251"/>
      <c r="F641" s="251"/>
      <c r="G641" s="251"/>
      <c r="H641" s="251"/>
    </row>
    <row r="642" spans="4:8" x14ac:dyDescent="0.2">
      <c r="D642" s="87"/>
      <c r="E642" s="251"/>
      <c r="F642" s="251"/>
      <c r="G642" s="251"/>
      <c r="H642" s="251"/>
    </row>
    <row r="643" spans="4:8" x14ac:dyDescent="0.2">
      <c r="D643" s="87"/>
      <c r="E643" s="251"/>
      <c r="F643" s="251"/>
      <c r="G643" s="251"/>
      <c r="H643" s="251"/>
    </row>
    <row r="644" spans="4:8" x14ac:dyDescent="0.2">
      <c r="D644" s="87"/>
      <c r="E644" s="251"/>
      <c r="F644" s="251"/>
      <c r="G644" s="251"/>
      <c r="H644" s="251"/>
    </row>
    <row r="645" spans="4:8" x14ac:dyDescent="0.2">
      <c r="D645" s="87"/>
      <c r="E645" s="251"/>
      <c r="F645" s="251"/>
      <c r="G645" s="251"/>
      <c r="H645" s="251"/>
    </row>
    <row r="646" spans="4:8" x14ac:dyDescent="0.2">
      <c r="D646" s="87"/>
      <c r="E646" s="251"/>
      <c r="F646" s="251"/>
      <c r="G646" s="251"/>
      <c r="H646" s="251"/>
    </row>
    <row r="647" spans="4:8" x14ac:dyDescent="0.2">
      <c r="D647" s="87"/>
      <c r="E647" s="251"/>
      <c r="F647" s="251"/>
      <c r="G647" s="251"/>
      <c r="H647" s="251"/>
    </row>
    <row r="648" spans="4:8" x14ac:dyDescent="0.2">
      <c r="D648" s="87"/>
      <c r="E648" s="251"/>
      <c r="F648" s="251"/>
      <c r="G648" s="251"/>
      <c r="H648" s="251"/>
    </row>
    <row r="649" spans="4:8" x14ac:dyDescent="0.2">
      <c r="D649" s="87"/>
      <c r="E649" s="251"/>
      <c r="F649" s="251"/>
      <c r="G649" s="251"/>
      <c r="H649" s="251"/>
    </row>
    <row r="650" spans="4:8" x14ac:dyDescent="0.2">
      <c r="D650" s="87"/>
      <c r="E650" s="251"/>
      <c r="F650" s="251"/>
      <c r="G650" s="251"/>
      <c r="H650" s="251"/>
    </row>
    <row r="651" spans="4:8" x14ac:dyDescent="0.2">
      <c r="D651" s="87"/>
      <c r="E651" s="251"/>
      <c r="F651" s="251"/>
      <c r="G651" s="251"/>
      <c r="H651" s="251"/>
    </row>
    <row r="652" spans="4:8" x14ac:dyDescent="0.2">
      <c r="D652" s="87"/>
      <c r="E652" s="251"/>
      <c r="F652" s="251"/>
      <c r="G652" s="251"/>
      <c r="H652" s="251"/>
    </row>
    <row r="653" spans="4:8" x14ac:dyDescent="0.2">
      <c r="D653" s="87"/>
      <c r="E653" s="251"/>
      <c r="F653" s="251"/>
      <c r="G653" s="251"/>
      <c r="H653" s="251"/>
    </row>
    <row r="654" spans="4:8" x14ac:dyDescent="0.2">
      <c r="D654" s="87"/>
      <c r="E654" s="251"/>
      <c r="F654" s="251"/>
      <c r="G654" s="251"/>
      <c r="H654" s="251"/>
    </row>
    <row r="655" spans="4:8" x14ac:dyDescent="0.2">
      <c r="D655" s="87"/>
      <c r="E655" s="251"/>
      <c r="F655" s="251"/>
      <c r="G655" s="251"/>
      <c r="H655" s="251"/>
    </row>
    <row r="656" spans="4:8" x14ac:dyDescent="0.2">
      <c r="D656" s="87"/>
      <c r="E656" s="251"/>
      <c r="F656" s="251"/>
      <c r="G656" s="251"/>
      <c r="H656" s="251"/>
    </row>
    <row r="657" spans="4:8" x14ac:dyDescent="0.2">
      <c r="D657" s="87"/>
      <c r="E657" s="251"/>
      <c r="F657" s="251"/>
      <c r="G657" s="251"/>
      <c r="H657" s="251"/>
    </row>
    <row r="658" spans="4:8" x14ac:dyDescent="0.2">
      <c r="D658" s="87"/>
      <c r="E658" s="251"/>
      <c r="F658" s="251"/>
      <c r="G658" s="251"/>
      <c r="H658" s="251"/>
    </row>
    <row r="659" spans="4:8" x14ac:dyDescent="0.2">
      <c r="D659" s="87"/>
      <c r="E659" s="251"/>
      <c r="F659" s="251"/>
      <c r="G659" s="251"/>
      <c r="H659" s="251"/>
    </row>
    <row r="660" spans="4:8" x14ac:dyDescent="0.2">
      <c r="D660" s="87"/>
      <c r="E660" s="251"/>
      <c r="F660" s="251"/>
      <c r="G660" s="251"/>
      <c r="H660" s="251"/>
    </row>
    <row r="661" spans="4:8" x14ac:dyDescent="0.2">
      <c r="D661" s="87"/>
      <c r="E661" s="251"/>
      <c r="F661" s="251"/>
      <c r="G661" s="251"/>
      <c r="H661" s="251"/>
    </row>
    <row r="662" spans="4:8" x14ac:dyDescent="0.2">
      <c r="D662" s="87"/>
      <c r="E662" s="251"/>
      <c r="F662" s="251"/>
      <c r="G662" s="251"/>
      <c r="H662" s="251"/>
    </row>
    <row r="663" spans="4:8" x14ac:dyDescent="0.2">
      <c r="D663" s="87"/>
      <c r="E663" s="251"/>
      <c r="F663" s="251"/>
      <c r="G663" s="251"/>
      <c r="H663" s="251"/>
    </row>
    <row r="664" spans="4:8" x14ac:dyDescent="0.2">
      <c r="D664" s="87"/>
      <c r="E664" s="251"/>
      <c r="F664" s="251"/>
      <c r="G664" s="251"/>
      <c r="H664" s="251"/>
    </row>
    <row r="665" spans="4:8" x14ac:dyDescent="0.2">
      <c r="D665" s="87"/>
      <c r="E665" s="251"/>
      <c r="F665" s="251"/>
      <c r="G665" s="251"/>
      <c r="H665" s="251"/>
    </row>
    <row r="666" spans="4:8" x14ac:dyDescent="0.2">
      <c r="D666" s="87"/>
      <c r="E666" s="251"/>
      <c r="F666" s="251"/>
      <c r="G666" s="251"/>
      <c r="H666" s="251"/>
    </row>
    <row r="667" spans="4:8" x14ac:dyDescent="0.2">
      <c r="D667" s="87"/>
      <c r="E667" s="251"/>
      <c r="F667" s="251"/>
      <c r="G667" s="251"/>
      <c r="H667" s="251"/>
    </row>
    <row r="668" spans="4:8" x14ac:dyDescent="0.2">
      <c r="D668" s="87"/>
      <c r="E668" s="251"/>
      <c r="F668" s="251"/>
      <c r="G668" s="251"/>
      <c r="H668" s="251"/>
    </row>
    <row r="669" spans="4:8" x14ac:dyDescent="0.2">
      <c r="D669" s="87"/>
      <c r="E669" s="251"/>
      <c r="F669" s="251"/>
      <c r="G669" s="251"/>
      <c r="H669" s="251"/>
    </row>
    <row r="670" spans="4:8" x14ac:dyDescent="0.2">
      <c r="D670" s="87"/>
      <c r="E670" s="251"/>
      <c r="F670" s="251"/>
      <c r="G670" s="251"/>
      <c r="H670" s="251"/>
    </row>
    <row r="671" spans="4:8" x14ac:dyDescent="0.2">
      <c r="D671" s="87"/>
      <c r="E671" s="251"/>
      <c r="F671" s="251"/>
      <c r="G671" s="251"/>
      <c r="H671" s="251"/>
    </row>
    <row r="672" spans="4:8" x14ac:dyDescent="0.2">
      <c r="D672" s="87"/>
      <c r="E672" s="251"/>
      <c r="F672" s="251"/>
      <c r="G672" s="251"/>
      <c r="H672" s="251"/>
    </row>
    <row r="673" spans="4:8" x14ac:dyDescent="0.2">
      <c r="D673" s="87"/>
      <c r="E673" s="251"/>
      <c r="F673" s="251"/>
      <c r="G673" s="251"/>
      <c r="H673" s="251"/>
    </row>
    <row r="674" spans="4:8" x14ac:dyDescent="0.2">
      <c r="D674" s="87"/>
      <c r="E674" s="251"/>
      <c r="F674" s="251"/>
      <c r="G674" s="251"/>
      <c r="H674" s="251"/>
    </row>
    <row r="675" spans="4:8" x14ac:dyDescent="0.2">
      <c r="D675" s="87"/>
      <c r="E675" s="251"/>
      <c r="F675" s="251"/>
      <c r="G675" s="251"/>
      <c r="H675" s="251"/>
    </row>
    <row r="676" spans="4:8" x14ac:dyDescent="0.2">
      <c r="D676" s="87"/>
      <c r="E676" s="251"/>
      <c r="F676" s="251"/>
      <c r="G676" s="251"/>
      <c r="H676" s="251"/>
    </row>
    <row r="677" spans="4:8" x14ac:dyDescent="0.2">
      <c r="D677" s="87"/>
      <c r="E677" s="251"/>
      <c r="F677" s="251"/>
      <c r="G677" s="251"/>
      <c r="H677" s="251"/>
    </row>
    <row r="678" spans="4:8" x14ac:dyDescent="0.2">
      <c r="D678" s="87"/>
      <c r="E678" s="251"/>
      <c r="F678" s="251"/>
      <c r="G678" s="251"/>
      <c r="H678" s="251"/>
    </row>
    <row r="679" spans="4:8" x14ac:dyDescent="0.2">
      <c r="D679" s="87"/>
      <c r="E679" s="251"/>
      <c r="F679" s="251"/>
      <c r="G679" s="251"/>
      <c r="H679" s="251"/>
    </row>
    <row r="680" spans="4:8" x14ac:dyDescent="0.2">
      <c r="D680" s="87"/>
      <c r="E680" s="251"/>
      <c r="F680" s="251"/>
      <c r="G680" s="251"/>
      <c r="H680" s="251"/>
    </row>
    <row r="681" spans="4:8" x14ac:dyDescent="0.2">
      <c r="D681" s="87"/>
      <c r="E681" s="251"/>
      <c r="F681" s="251"/>
      <c r="G681" s="251"/>
      <c r="H681" s="251"/>
    </row>
    <row r="682" spans="4:8" x14ac:dyDescent="0.2">
      <c r="D682" s="87"/>
      <c r="E682" s="251"/>
      <c r="F682" s="251"/>
      <c r="G682" s="251"/>
      <c r="H682" s="251"/>
    </row>
    <row r="683" spans="4:8" x14ac:dyDescent="0.2">
      <c r="D683" s="87"/>
      <c r="E683" s="251"/>
      <c r="F683" s="251"/>
      <c r="G683" s="251"/>
      <c r="H683" s="251"/>
    </row>
    <row r="684" spans="4:8" x14ac:dyDescent="0.2">
      <c r="D684" s="87"/>
      <c r="E684" s="251"/>
      <c r="F684" s="251"/>
      <c r="G684" s="251"/>
      <c r="H684" s="251"/>
    </row>
    <row r="685" spans="4:8" x14ac:dyDescent="0.2">
      <c r="D685" s="87"/>
      <c r="E685" s="251"/>
      <c r="F685" s="251"/>
      <c r="G685" s="251"/>
      <c r="H685" s="251"/>
    </row>
    <row r="686" spans="4:8" x14ac:dyDescent="0.2">
      <c r="D686" s="87"/>
      <c r="E686" s="251"/>
      <c r="F686" s="251"/>
      <c r="G686" s="251"/>
      <c r="H686" s="251"/>
    </row>
    <row r="687" spans="4:8" x14ac:dyDescent="0.2">
      <c r="D687" s="87"/>
      <c r="E687" s="251"/>
      <c r="F687" s="251"/>
      <c r="G687" s="251"/>
      <c r="H687" s="251"/>
    </row>
    <row r="688" spans="4:8" x14ac:dyDescent="0.2">
      <c r="D688" s="87"/>
      <c r="E688" s="251"/>
      <c r="F688" s="251"/>
      <c r="G688" s="251"/>
      <c r="H688" s="251"/>
    </row>
    <row r="689" spans="4:8" x14ac:dyDescent="0.2">
      <c r="D689" s="87"/>
      <c r="E689" s="251"/>
      <c r="F689" s="251"/>
      <c r="G689" s="251"/>
      <c r="H689" s="251"/>
    </row>
    <row r="690" spans="4:8" x14ac:dyDescent="0.2">
      <c r="D690" s="87"/>
      <c r="E690" s="251"/>
      <c r="F690" s="251"/>
      <c r="G690" s="251"/>
      <c r="H690" s="251"/>
    </row>
    <row r="691" spans="4:8" x14ac:dyDescent="0.2">
      <c r="D691" s="87"/>
      <c r="E691" s="251"/>
      <c r="F691" s="251"/>
      <c r="G691" s="251"/>
      <c r="H691" s="251"/>
    </row>
    <row r="692" spans="4:8" x14ac:dyDescent="0.2">
      <c r="D692" s="87"/>
      <c r="E692" s="251"/>
      <c r="F692" s="251"/>
      <c r="G692" s="251"/>
      <c r="H692" s="251"/>
    </row>
    <row r="693" spans="4:8" x14ac:dyDescent="0.2">
      <c r="D693" s="87"/>
      <c r="E693" s="251"/>
      <c r="F693" s="251"/>
      <c r="G693" s="251"/>
      <c r="H693" s="251"/>
    </row>
    <row r="694" spans="4:8" x14ac:dyDescent="0.2">
      <c r="D694" s="87"/>
      <c r="E694" s="251"/>
      <c r="F694" s="251"/>
      <c r="G694" s="251"/>
      <c r="H694" s="251"/>
    </row>
    <row r="695" spans="4:8" x14ac:dyDescent="0.2">
      <c r="D695" s="87"/>
      <c r="E695" s="251"/>
      <c r="F695" s="251"/>
      <c r="G695" s="251"/>
      <c r="H695" s="251"/>
    </row>
    <row r="696" spans="4:8" x14ac:dyDescent="0.2">
      <c r="D696" s="87"/>
      <c r="E696" s="251"/>
      <c r="F696" s="251"/>
      <c r="G696" s="251"/>
      <c r="H696" s="251"/>
    </row>
    <row r="697" spans="4:8" x14ac:dyDescent="0.2">
      <c r="D697" s="87"/>
      <c r="E697" s="251"/>
      <c r="F697" s="251"/>
      <c r="G697" s="251"/>
      <c r="H697" s="251"/>
    </row>
    <row r="698" spans="4:8" x14ac:dyDescent="0.2">
      <c r="D698" s="87"/>
      <c r="E698" s="251"/>
      <c r="F698" s="251"/>
      <c r="G698" s="251"/>
      <c r="H698" s="251"/>
    </row>
    <row r="699" spans="4:8" x14ac:dyDescent="0.2">
      <c r="D699" s="87"/>
      <c r="E699" s="251"/>
      <c r="F699" s="251"/>
      <c r="G699" s="251"/>
      <c r="H699" s="251"/>
    </row>
    <row r="700" spans="4:8" x14ac:dyDescent="0.2">
      <c r="D700" s="87"/>
      <c r="E700" s="251"/>
      <c r="F700" s="251"/>
      <c r="G700" s="251"/>
      <c r="H700" s="251"/>
    </row>
    <row r="701" spans="4:8" x14ac:dyDescent="0.2">
      <c r="D701" s="87"/>
      <c r="E701" s="251"/>
      <c r="F701" s="251"/>
      <c r="G701" s="251"/>
      <c r="H701" s="251"/>
    </row>
    <row r="702" spans="4:8" x14ac:dyDescent="0.2">
      <c r="D702" s="87"/>
      <c r="E702" s="251"/>
      <c r="F702" s="251"/>
      <c r="G702" s="251"/>
      <c r="H702" s="251"/>
    </row>
    <row r="703" spans="4:8" x14ac:dyDescent="0.2">
      <c r="D703" s="87"/>
      <c r="E703" s="251"/>
      <c r="F703" s="251"/>
      <c r="G703" s="251"/>
      <c r="H703" s="251"/>
    </row>
    <row r="704" spans="4:8" x14ac:dyDescent="0.2">
      <c r="D704" s="87"/>
      <c r="E704" s="251"/>
      <c r="F704" s="251"/>
      <c r="G704" s="251"/>
      <c r="H704" s="251"/>
    </row>
    <row r="705" spans="4:8" x14ac:dyDescent="0.2">
      <c r="D705" s="87"/>
      <c r="E705" s="251"/>
      <c r="F705" s="251"/>
      <c r="G705" s="251"/>
      <c r="H705" s="251"/>
    </row>
    <row r="706" spans="4:8" x14ac:dyDescent="0.2">
      <c r="D706" s="87"/>
      <c r="E706" s="251"/>
      <c r="F706" s="251"/>
      <c r="G706" s="251"/>
      <c r="H706" s="251"/>
    </row>
    <row r="707" spans="4:8" x14ac:dyDescent="0.2">
      <c r="D707" s="87"/>
      <c r="E707" s="251"/>
      <c r="F707" s="251"/>
      <c r="G707" s="251"/>
      <c r="H707" s="251"/>
    </row>
    <row r="708" spans="4:8" x14ac:dyDescent="0.2">
      <c r="D708" s="87"/>
      <c r="E708" s="251"/>
      <c r="F708" s="251"/>
      <c r="G708" s="251"/>
      <c r="H708" s="251"/>
    </row>
    <row r="709" spans="4:8" x14ac:dyDescent="0.2">
      <c r="D709" s="87"/>
      <c r="E709" s="251"/>
      <c r="F709" s="251"/>
      <c r="G709" s="251"/>
      <c r="H709" s="251"/>
    </row>
    <row r="710" spans="4:8" x14ac:dyDescent="0.2">
      <c r="D710" s="87"/>
      <c r="E710" s="251"/>
      <c r="F710" s="251"/>
      <c r="G710" s="251"/>
      <c r="H710" s="251"/>
    </row>
    <row r="711" spans="4:8" x14ac:dyDescent="0.2">
      <c r="D711" s="87"/>
      <c r="E711" s="251"/>
      <c r="F711" s="251"/>
      <c r="G711" s="251"/>
      <c r="H711" s="251"/>
    </row>
    <row r="712" spans="4:8" x14ac:dyDescent="0.2">
      <c r="D712" s="87"/>
      <c r="E712" s="251"/>
      <c r="F712" s="251"/>
      <c r="G712" s="251"/>
      <c r="H712" s="251"/>
    </row>
    <row r="713" spans="4:8" x14ac:dyDescent="0.2">
      <c r="D713" s="87"/>
      <c r="E713" s="251"/>
      <c r="F713" s="251"/>
      <c r="G713" s="251"/>
      <c r="H713" s="251"/>
    </row>
    <row r="714" spans="4:8" x14ac:dyDescent="0.2">
      <c r="D714" s="87"/>
      <c r="E714" s="251"/>
      <c r="F714" s="251"/>
      <c r="G714" s="251"/>
      <c r="H714" s="251"/>
    </row>
    <row r="715" spans="4:8" x14ac:dyDescent="0.2">
      <c r="D715" s="87"/>
      <c r="E715" s="251"/>
      <c r="F715" s="251"/>
      <c r="G715" s="251"/>
      <c r="H715" s="251"/>
    </row>
    <row r="716" spans="4:8" x14ac:dyDescent="0.2">
      <c r="D716" s="87"/>
      <c r="E716" s="251"/>
      <c r="F716" s="251"/>
      <c r="G716" s="251"/>
      <c r="H716" s="251"/>
    </row>
    <row r="717" spans="4:8" x14ac:dyDescent="0.2">
      <c r="D717" s="87"/>
      <c r="E717" s="251"/>
      <c r="F717" s="251"/>
      <c r="G717" s="251"/>
      <c r="H717" s="251"/>
    </row>
    <row r="718" spans="4:8" x14ac:dyDescent="0.2">
      <c r="D718" s="87"/>
      <c r="E718" s="251"/>
      <c r="F718" s="251"/>
      <c r="G718" s="251"/>
      <c r="H718" s="251"/>
    </row>
    <row r="719" spans="4:8" x14ac:dyDescent="0.2">
      <c r="D719" s="87"/>
      <c r="E719" s="251"/>
      <c r="F719" s="251"/>
      <c r="G719" s="251"/>
      <c r="H719" s="251"/>
    </row>
    <row r="720" spans="4:8" x14ac:dyDescent="0.2">
      <c r="D720" s="87"/>
      <c r="E720" s="251"/>
      <c r="F720" s="251"/>
      <c r="G720" s="251"/>
      <c r="H720" s="251"/>
    </row>
    <row r="721" spans="4:8" x14ac:dyDescent="0.2">
      <c r="D721" s="87"/>
      <c r="E721" s="251"/>
      <c r="F721" s="251"/>
      <c r="G721" s="251"/>
      <c r="H721" s="251"/>
    </row>
    <row r="722" spans="4:8" x14ac:dyDescent="0.2">
      <c r="D722" s="87"/>
      <c r="E722" s="251"/>
      <c r="F722" s="251"/>
      <c r="G722" s="251"/>
      <c r="H722" s="251"/>
    </row>
    <row r="723" spans="4:8" x14ac:dyDescent="0.2">
      <c r="D723" s="87"/>
      <c r="E723" s="251"/>
      <c r="F723" s="251"/>
      <c r="G723" s="251"/>
      <c r="H723" s="251"/>
    </row>
    <row r="724" spans="4:8" x14ac:dyDescent="0.2">
      <c r="D724" s="87"/>
      <c r="E724" s="251"/>
      <c r="F724" s="251"/>
      <c r="G724" s="251"/>
      <c r="H724" s="251"/>
    </row>
    <row r="725" spans="4:8" x14ac:dyDescent="0.2">
      <c r="D725" s="87"/>
      <c r="E725" s="251"/>
      <c r="F725" s="251"/>
      <c r="G725" s="251"/>
      <c r="H725" s="251"/>
    </row>
    <row r="726" spans="4:8" x14ac:dyDescent="0.2">
      <c r="D726" s="87"/>
      <c r="E726" s="251"/>
      <c r="F726" s="251"/>
      <c r="G726" s="251"/>
      <c r="H726" s="251"/>
    </row>
    <row r="727" spans="4:8" x14ac:dyDescent="0.2">
      <c r="D727" s="87"/>
      <c r="E727" s="251"/>
      <c r="F727" s="251"/>
      <c r="G727" s="251"/>
      <c r="H727" s="251"/>
    </row>
    <row r="728" spans="4:8" x14ac:dyDescent="0.2">
      <c r="D728" s="87"/>
      <c r="E728" s="251"/>
      <c r="F728" s="251"/>
      <c r="G728" s="251"/>
      <c r="H728" s="251"/>
    </row>
    <row r="729" spans="4:8" x14ac:dyDescent="0.2">
      <c r="D729" s="87"/>
      <c r="E729" s="251"/>
      <c r="F729" s="251"/>
      <c r="G729" s="251"/>
      <c r="H729" s="251"/>
    </row>
    <row r="730" spans="4:8" x14ac:dyDescent="0.2">
      <c r="D730" s="87"/>
      <c r="E730" s="251"/>
      <c r="F730" s="251"/>
      <c r="G730" s="251"/>
      <c r="H730" s="251"/>
    </row>
    <row r="731" spans="4:8" x14ac:dyDescent="0.2">
      <c r="D731" s="87"/>
      <c r="E731" s="251"/>
      <c r="F731" s="251"/>
      <c r="G731" s="251"/>
      <c r="H731" s="251"/>
    </row>
    <row r="732" spans="4:8" x14ac:dyDescent="0.2">
      <c r="D732" s="87"/>
      <c r="E732" s="251"/>
      <c r="F732" s="251"/>
      <c r="G732" s="251"/>
      <c r="H732" s="251"/>
    </row>
    <row r="733" spans="4:8" x14ac:dyDescent="0.2">
      <c r="D733" s="87"/>
      <c r="E733" s="251"/>
      <c r="F733" s="251"/>
      <c r="G733" s="251"/>
      <c r="H733" s="251"/>
    </row>
    <row r="734" spans="4:8" x14ac:dyDescent="0.2">
      <c r="D734" s="87"/>
      <c r="E734" s="251"/>
      <c r="F734" s="251"/>
      <c r="G734" s="251"/>
      <c r="H734" s="251"/>
    </row>
    <row r="735" spans="4:8" x14ac:dyDescent="0.2">
      <c r="D735" s="87"/>
      <c r="E735" s="251"/>
      <c r="F735" s="251"/>
      <c r="G735" s="251"/>
      <c r="H735" s="251"/>
    </row>
    <row r="736" spans="4:8" x14ac:dyDescent="0.2">
      <c r="D736" s="87"/>
      <c r="E736" s="251"/>
      <c r="F736" s="251"/>
      <c r="G736" s="251"/>
      <c r="H736" s="251"/>
    </row>
    <row r="737" spans="4:8" x14ac:dyDescent="0.2">
      <c r="D737" s="87"/>
      <c r="E737" s="251"/>
      <c r="F737" s="251"/>
      <c r="G737" s="251"/>
      <c r="H737" s="251"/>
    </row>
    <row r="738" spans="4:8" x14ac:dyDescent="0.2">
      <c r="D738" s="87"/>
      <c r="E738" s="251"/>
      <c r="F738" s="251"/>
      <c r="G738" s="251"/>
      <c r="H738" s="251"/>
    </row>
    <row r="739" spans="4:8" x14ac:dyDescent="0.2">
      <c r="D739" s="87"/>
      <c r="E739" s="251"/>
      <c r="F739" s="251"/>
      <c r="G739" s="251"/>
      <c r="H739" s="251"/>
    </row>
    <row r="740" spans="4:8" x14ac:dyDescent="0.2">
      <c r="D740" s="87"/>
      <c r="E740" s="251"/>
      <c r="F740" s="251"/>
      <c r="G740" s="251"/>
      <c r="H740" s="251"/>
    </row>
    <row r="741" spans="4:8" x14ac:dyDescent="0.2">
      <c r="D741" s="87"/>
      <c r="E741" s="251"/>
      <c r="F741" s="251"/>
      <c r="G741" s="251"/>
      <c r="H741" s="251"/>
    </row>
    <row r="742" spans="4:8" x14ac:dyDescent="0.2">
      <c r="D742" s="87"/>
      <c r="E742" s="251"/>
      <c r="F742" s="251"/>
      <c r="G742" s="251"/>
      <c r="H742" s="251"/>
    </row>
    <row r="743" spans="4:8" x14ac:dyDescent="0.2">
      <c r="D743" s="87"/>
      <c r="E743" s="251"/>
      <c r="F743" s="251"/>
      <c r="G743" s="251"/>
      <c r="H743" s="251"/>
    </row>
    <row r="744" spans="4:8" x14ac:dyDescent="0.2">
      <c r="D744" s="87"/>
      <c r="E744" s="251"/>
      <c r="F744" s="251"/>
      <c r="G744" s="251"/>
      <c r="H744" s="251"/>
    </row>
    <row r="745" spans="4:8" x14ac:dyDescent="0.2">
      <c r="D745" s="87"/>
      <c r="E745" s="251"/>
      <c r="F745" s="251"/>
      <c r="G745" s="251"/>
      <c r="H745" s="251"/>
    </row>
    <row r="746" spans="4:8" x14ac:dyDescent="0.2">
      <c r="D746" s="87"/>
      <c r="E746" s="251"/>
      <c r="F746" s="251"/>
      <c r="G746" s="251"/>
      <c r="H746" s="251"/>
    </row>
    <row r="747" spans="4:8" x14ac:dyDescent="0.2">
      <c r="D747" s="87"/>
      <c r="E747" s="251"/>
      <c r="F747" s="251"/>
      <c r="G747" s="251"/>
      <c r="H747" s="251"/>
    </row>
    <row r="748" spans="4:8" x14ac:dyDescent="0.2">
      <c r="D748" s="87"/>
      <c r="E748" s="251"/>
      <c r="F748" s="251"/>
      <c r="G748" s="251"/>
      <c r="H748" s="251"/>
    </row>
    <row r="749" spans="4:8" x14ac:dyDescent="0.2">
      <c r="D749" s="87"/>
      <c r="E749" s="251"/>
      <c r="F749" s="251"/>
      <c r="G749" s="251"/>
      <c r="H749" s="251"/>
    </row>
    <row r="750" spans="4:8" x14ac:dyDescent="0.2">
      <c r="D750" s="87"/>
      <c r="E750" s="251"/>
      <c r="F750" s="251"/>
      <c r="G750" s="251"/>
      <c r="H750" s="251"/>
    </row>
    <row r="751" spans="4:8" x14ac:dyDescent="0.2">
      <c r="D751" s="87"/>
      <c r="E751" s="251"/>
      <c r="F751" s="251"/>
      <c r="G751" s="251"/>
      <c r="H751" s="251"/>
    </row>
    <row r="752" spans="4:8" x14ac:dyDescent="0.2">
      <c r="D752" s="87"/>
      <c r="E752" s="251"/>
      <c r="F752" s="251"/>
      <c r="G752" s="251"/>
      <c r="H752" s="251"/>
    </row>
    <row r="753" spans="4:8" x14ac:dyDescent="0.2">
      <c r="D753" s="87"/>
      <c r="E753" s="251"/>
      <c r="F753" s="251"/>
      <c r="G753" s="251"/>
      <c r="H753" s="251"/>
    </row>
    <row r="754" spans="4:8" x14ac:dyDescent="0.2">
      <c r="D754" s="87"/>
      <c r="E754" s="251"/>
      <c r="F754" s="251"/>
      <c r="G754" s="251"/>
      <c r="H754" s="251"/>
    </row>
    <row r="755" spans="4:8" x14ac:dyDescent="0.2">
      <c r="D755" s="87"/>
      <c r="E755" s="251"/>
      <c r="F755" s="251"/>
      <c r="G755" s="251"/>
      <c r="H755" s="251"/>
    </row>
    <row r="756" spans="4:8" x14ac:dyDescent="0.2">
      <c r="D756" s="87"/>
      <c r="E756" s="251"/>
      <c r="F756" s="251"/>
      <c r="G756" s="251"/>
      <c r="H756" s="251"/>
    </row>
    <row r="757" spans="4:8" x14ac:dyDescent="0.2">
      <c r="D757" s="87"/>
      <c r="E757" s="251"/>
      <c r="F757" s="251"/>
      <c r="G757" s="251"/>
      <c r="H757" s="251"/>
    </row>
    <row r="758" spans="4:8" x14ac:dyDescent="0.2">
      <c r="D758" s="87"/>
      <c r="E758" s="251"/>
      <c r="F758" s="251"/>
      <c r="G758" s="251"/>
      <c r="H758" s="251"/>
    </row>
    <row r="759" spans="4:8" x14ac:dyDescent="0.2">
      <c r="D759" s="87"/>
      <c r="E759" s="251"/>
      <c r="F759" s="251"/>
      <c r="G759" s="251"/>
      <c r="H759" s="251"/>
    </row>
    <row r="760" spans="4:8" x14ac:dyDescent="0.2">
      <c r="D760" s="87"/>
      <c r="E760" s="251"/>
      <c r="F760" s="251"/>
      <c r="G760" s="251"/>
      <c r="H760" s="251"/>
    </row>
    <row r="761" spans="4:8" x14ac:dyDescent="0.2">
      <c r="D761" s="87"/>
      <c r="E761" s="251"/>
      <c r="F761" s="251"/>
      <c r="G761" s="251"/>
      <c r="H761" s="251"/>
    </row>
    <row r="762" spans="4:8" x14ac:dyDescent="0.2">
      <c r="D762" s="87"/>
      <c r="E762" s="251"/>
      <c r="F762" s="251"/>
      <c r="G762" s="251"/>
      <c r="H762" s="251"/>
    </row>
    <row r="763" spans="4:8" x14ac:dyDescent="0.2">
      <c r="D763" s="87"/>
      <c r="E763" s="251"/>
      <c r="F763" s="251"/>
      <c r="G763" s="251"/>
      <c r="H763" s="251"/>
    </row>
    <row r="764" spans="4:8" x14ac:dyDescent="0.2">
      <c r="D764" s="87"/>
      <c r="E764" s="251"/>
      <c r="F764" s="251"/>
      <c r="G764" s="251"/>
      <c r="H764" s="251"/>
    </row>
    <row r="765" spans="4:8" x14ac:dyDescent="0.2">
      <c r="D765" s="87"/>
      <c r="E765" s="251"/>
      <c r="F765" s="251"/>
      <c r="G765" s="251"/>
      <c r="H765" s="251"/>
    </row>
    <row r="766" spans="4:8" x14ac:dyDescent="0.2">
      <c r="D766" s="87"/>
      <c r="E766" s="251"/>
      <c r="F766" s="251"/>
      <c r="G766" s="251"/>
      <c r="H766" s="251"/>
    </row>
    <row r="767" spans="4:8" x14ac:dyDescent="0.2">
      <c r="D767" s="87"/>
      <c r="E767" s="251"/>
      <c r="F767" s="251"/>
      <c r="G767" s="251"/>
      <c r="H767" s="251"/>
    </row>
    <row r="768" spans="4:8" x14ac:dyDescent="0.2">
      <c r="D768" s="87"/>
      <c r="E768" s="251"/>
      <c r="F768" s="251"/>
      <c r="G768" s="251"/>
      <c r="H768" s="251"/>
    </row>
    <row r="769" spans="4:8" x14ac:dyDescent="0.2">
      <c r="D769" s="87"/>
      <c r="E769" s="251"/>
      <c r="F769" s="251"/>
      <c r="G769" s="251"/>
      <c r="H769" s="251"/>
    </row>
    <row r="770" spans="4:8" x14ac:dyDescent="0.2">
      <c r="D770" s="87"/>
      <c r="E770" s="251"/>
      <c r="F770" s="251"/>
      <c r="G770" s="251"/>
      <c r="H770" s="251"/>
    </row>
    <row r="771" spans="4:8" x14ac:dyDescent="0.2">
      <c r="D771" s="87"/>
      <c r="E771" s="251"/>
      <c r="F771" s="251"/>
      <c r="G771" s="251"/>
      <c r="H771" s="251"/>
    </row>
    <row r="772" spans="4:8" x14ac:dyDescent="0.2">
      <c r="D772" s="87"/>
      <c r="E772" s="251"/>
      <c r="F772" s="251"/>
      <c r="G772" s="251"/>
      <c r="H772" s="251"/>
    </row>
    <row r="773" spans="4:8" x14ac:dyDescent="0.2">
      <c r="D773" s="87"/>
      <c r="E773" s="251"/>
      <c r="F773" s="251"/>
      <c r="G773" s="251"/>
      <c r="H773" s="251"/>
    </row>
    <row r="774" spans="4:8" x14ac:dyDescent="0.2">
      <c r="D774" s="87"/>
      <c r="E774" s="251"/>
      <c r="F774" s="251"/>
      <c r="G774" s="251"/>
      <c r="H774" s="251"/>
    </row>
    <row r="775" spans="4:8" x14ac:dyDescent="0.2">
      <c r="D775" s="87"/>
      <c r="E775" s="251"/>
      <c r="F775" s="251"/>
      <c r="G775" s="251"/>
      <c r="H775" s="251"/>
    </row>
    <row r="776" spans="4:8" x14ac:dyDescent="0.2">
      <c r="D776" s="87"/>
      <c r="E776" s="251"/>
      <c r="F776" s="251"/>
      <c r="G776" s="251"/>
      <c r="H776" s="251"/>
    </row>
    <row r="777" spans="4:8" x14ac:dyDescent="0.2">
      <c r="D777" s="87"/>
      <c r="E777" s="251"/>
      <c r="F777" s="251"/>
      <c r="G777" s="251"/>
      <c r="H777" s="251"/>
    </row>
    <row r="778" spans="4:8" x14ac:dyDescent="0.2">
      <c r="D778" s="87"/>
      <c r="E778" s="251"/>
      <c r="F778" s="251"/>
      <c r="G778" s="251"/>
      <c r="H778" s="251"/>
    </row>
    <row r="779" spans="4:8" x14ac:dyDescent="0.2">
      <c r="D779" s="87"/>
      <c r="E779" s="251"/>
      <c r="F779" s="251"/>
      <c r="G779" s="251"/>
      <c r="H779" s="251"/>
    </row>
    <row r="780" spans="4:8" x14ac:dyDescent="0.2">
      <c r="D780" s="87"/>
      <c r="E780" s="251"/>
      <c r="F780" s="251"/>
      <c r="G780" s="251"/>
      <c r="H780" s="251"/>
    </row>
    <row r="781" spans="4:8" x14ac:dyDescent="0.2">
      <c r="D781" s="87"/>
      <c r="E781" s="251"/>
      <c r="F781" s="251"/>
      <c r="G781" s="251"/>
      <c r="H781" s="251"/>
    </row>
    <row r="782" spans="4:8" x14ac:dyDescent="0.2">
      <c r="D782" s="87"/>
      <c r="E782" s="251"/>
      <c r="F782" s="251"/>
      <c r="G782" s="251"/>
      <c r="H782" s="251"/>
    </row>
    <row r="783" spans="4:8" x14ac:dyDescent="0.2">
      <c r="D783" s="87"/>
      <c r="E783" s="251"/>
      <c r="F783" s="251"/>
      <c r="G783" s="251"/>
      <c r="H783" s="251"/>
    </row>
    <row r="784" spans="4:8" x14ac:dyDescent="0.2">
      <c r="D784" s="87"/>
      <c r="E784" s="251"/>
      <c r="F784" s="251"/>
      <c r="G784" s="251"/>
      <c r="H784" s="251"/>
    </row>
    <row r="785" spans="4:8" x14ac:dyDescent="0.2">
      <c r="D785" s="87"/>
      <c r="E785" s="251"/>
      <c r="F785" s="251"/>
      <c r="G785" s="251"/>
      <c r="H785" s="251"/>
    </row>
    <row r="786" spans="4:8" x14ac:dyDescent="0.2">
      <c r="D786" s="87"/>
      <c r="E786" s="251"/>
      <c r="F786" s="251"/>
      <c r="G786" s="251"/>
      <c r="H786" s="251"/>
    </row>
    <row r="787" spans="4:8" x14ac:dyDescent="0.2">
      <c r="D787" s="87"/>
      <c r="E787" s="251"/>
      <c r="F787" s="251"/>
      <c r="G787" s="251"/>
      <c r="H787" s="251"/>
    </row>
    <row r="788" spans="4:8" x14ac:dyDescent="0.2">
      <c r="D788" s="87"/>
      <c r="E788" s="251"/>
      <c r="F788" s="251"/>
      <c r="G788" s="251"/>
      <c r="H788" s="251"/>
    </row>
    <row r="789" spans="4:8" x14ac:dyDescent="0.2">
      <c r="D789" s="87"/>
      <c r="E789" s="251"/>
      <c r="F789" s="251"/>
      <c r="G789" s="251"/>
      <c r="H789" s="251"/>
    </row>
    <row r="790" spans="4:8" x14ac:dyDescent="0.2">
      <c r="D790" s="87"/>
      <c r="E790" s="251"/>
      <c r="F790" s="251"/>
      <c r="G790" s="251"/>
      <c r="H790" s="251"/>
    </row>
    <row r="791" spans="4:8" x14ac:dyDescent="0.2">
      <c r="D791" s="87"/>
      <c r="E791" s="251"/>
      <c r="F791" s="251"/>
      <c r="G791" s="251"/>
      <c r="H791" s="251"/>
    </row>
    <row r="792" spans="4:8" x14ac:dyDescent="0.2">
      <c r="D792" s="87"/>
      <c r="E792" s="251"/>
      <c r="F792" s="251"/>
      <c r="G792" s="251"/>
      <c r="H792" s="251"/>
    </row>
    <row r="793" spans="4:8" x14ac:dyDescent="0.2">
      <c r="D793" s="87"/>
      <c r="E793" s="251"/>
      <c r="F793" s="251"/>
      <c r="G793" s="251"/>
      <c r="H793" s="251"/>
    </row>
    <row r="794" spans="4:8" x14ac:dyDescent="0.2">
      <c r="D794" s="87"/>
      <c r="E794" s="251"/>
      <c r="F794" s="251"/>
      <c r="G794" s="251"/>
      <c r="H794" s="251"/>
    </row>
    <row r="795" spans="4:8" x14ac:dyDescent="0.2">
      <c r="D795" s="87"/>
      <c r="E795" s="251"/>
      <c r="F795" s="251"/>
      <c r="G795" s="251"/>
      <c r="H795" s="251"/>
    </row>
    <row r="796" spans="4:8" x14ac:dyDescent="0.2">
      <c r="D796" s="87"/>
      <c r="E796" s="251"/>
      <c r="F796" s="251"/>
      <c r="G796" s="251"/>
      <c r="H796" s="251"/>
    </row>
    <row r="797" spans="4:8" x14ac:dyDescent="0.2">
      <c r="D797" s="87"/>
      <c r="E797" s="251"/>
      <c r="F797" s="251"/>
      <c r="G797" s="251"/>
      <c r="H797" s="251"/>
    </row>
    <row r="798" spans="4:8" x14ac:dyDescent="0.2">
      <c r="D798" s="87"/>
      <c r="E798" s="251"/>
      <c r="F798" s="251"/>
      <c r="G798" s="251"/>
      <c r="H798" s="251"/>
    </row>
    <row r="799" spans="4:8" x14ac:dyDescent="0.2">
      <c r="D799" s="87"/>
      <c r="E799" s="251"/>
      <c r="F799" s="251"/>
      <c r="G799" s="251"/>
      <c r="H799" s="251"/>
    </row>
    <row r="800" spans="4:8" x14ac:dyDescent="0.2">
      <c r="D800" s="87"/>
      <c r="E800" s="251"/>
      <c r="F800" s="251"/>
      <c r="G800" s="251"/>
      <c r="H800" s="251"/>
    </row>
    <row r="801" spans="4:8" x14ac:dyDescent="0.2">
      <c r="D801" s="87"/>
      <c r="E801" s="251"/>
      <c r="F801" s="251"/>
      <c r="G801" s="251"/>
      <c r="H801" s="251"/>
    </row>
    <row r="802" spans="4:8" x14ac:dyDescent="0.2">
      <c r="D802" s="87"/>
      <c r="E802" s="251"/>
      <c r="F802" s="251"/>
      <c r="G802" s="251"/>
      <c r="H802" s="251"/>
    </row>
    <row r="803" spans="4:8" x14ac:dyDescent="0.2">
      <c r="D803" s="87"/>
      <c r="E803" s="251"/>
      <c r="F803" s="251"/>
      <c r="G803" s="251"/>
      <c r="H803" s="251"/>
    </row>
    <row r="804" spans="4:8" x14ac:dyDescent="0.2">
      <c r="D804" s="87"/>
      <c r="E804" s="251"/>
      <c r="F804" s="251"/>
      <c r="G804" s="251"/>
      <c r="H804" s="251"/>
    </row>
    <row r="805" spans="4:8" x14ac:dyDescent="0.2">
      <c r="D805" s="87"/>
      <c r="E805" s="251"/>
      <c r="F805" s="251"/>
      <c r="G805" s="251"/>
      <c r="H805" s="251"/>
    </row>
    <row r="806" spans="4:8" x14ac:dyDescent="0.2">
      <c r="D806" s="87"/>
      <c r="E806" s="251"/>
      <c r="F806" s="251"/>
      <c r="G806" s="251"/>
      <c r="H806" s="251"/>
    </row>
    <row r="807" spans="4:8" x14ac:dyDescent="0.2">
      <c r="D807" s="87"/>
      <c r="E807" s="251"/>
      <c r="F807" s="251"/>
      <c r="G807" s="251"/>
      <c r="H807" s="251"/>
    </row>
    <row r="808" spans="4:8" x14ac:dyDescent="0.2">
      <c r="D808" s="87"/>
      <c r="E808" s="251"/>
      <c r="F808" s="251"/>
      <c r="G808" s="251"/>
      <c r="H808" s="251"/>
    </row>
    <row r="809" spans="4:8" x14ac:dyDescent="0.2">
      <c r="D809" s="87"/>
      <c r="E809" s="251"/>
      <c r="F809" s="251"/>
      <c r="G809" s="251"/>
      <c r="H809" s="251"/>
    </row>
    <row r="810" spans="4:8" x14ac:dyDescent="0.2">
      <c r="D810" s="87"/>
      <c r="E810" s="251"/>
      <c r="F810" s="251"/>
      <c r="G810" s="251"/>
      <c r="H810" s="251"/>
    </row>
    <row r="811" spans="4:8" x14ac:dyDescent="0.2">
      <c r="D811" s="87"/>
      <c r="E811" s="251"/>
      <c r="F811" s="251"/>
      <c r="G811" s="251"/>
      <c r="H811" s="251"/>
    </row>
    <row r="812" spans="4:8" x14ac:dyDescent="0.2">
      <c r="D812" s="87"/>
      <c r="E812" s="251"/>
      <c r="F812" s="251"/>
      <c r="G812" s="251"/>
      <c r="H812" s="251"/>
    </row>
    <row r="813" spans="4:8" x14ac:dyDescent="0.2">
      <c r="D813" s="87"/>
      <c r="E813" s="251"/>
      <c r="F813" s="251"/>
      <c r="G813" s="251"/>
      <c r="H813" s="251"/>
    </row>
    <row r="814" spans="4:8" x14ac:dyDescent="0.2">
      <c r="D814" s="87"/>
      <c r="E814" s="251"/>
      <c r="F814" s="251"/>
      <c r="G814" s="251"/>
      <c r="H814" s="251"/>
    </row>
    <row r="815" spans="4:8" x14ac:dyDescent="0.2">
      <c r="D815" s="87"/>
      <c r="E815" s="251"/>
      <c r="F815" s="251"/>
      <c r="G815" s="251"/>
      <c r="H815" s="251"/>
    </row>
    <row r="816" spans="4:8" x14ac:dyDescent="0.2">
      <c r="D816" s="87"/>
      <c r="E816" s="251"/>
      <c r="F816" s="251"/>
      <c r="G816" s="251"/>
      <c r="H816" s="251"/>
    </row>
    <row r="817" spans="4:8" x14ac:dyDescent="0.2">
      <c r="D817" s="87"/>
      <c r="E817" s="251"/>
      <c r="F817" s="251"/>
      <c r="G817" s="251"/>
      <c r="H817" s="251"/>
    </row>
    <row r="818" spans="4:8" x14ac:dyDescent="0.2">
      <c r="D818" s="87"/>
      <c r="E818" s="251"/>
      <c r="F818" s="251"/>
      <c r="G818" s="251"/>
      <c r="H818" s="251"/>
    </row>
    <row r="819" spans="4:8" x14ac:dyDescent="0.2">
      <c r="D819" s="87"/>
      <c r="E819" s="251"/>
      <c r="F819" s="251"/>
      <c r="G819" s="251"/>
      <c r="H819" s="251"/>
    </row>
    <row r="820" spans="4:8" x14ac:dyDescent="0.2">
      <c r="D820" s="87"/>
      <c r="E820" s="251"/>
      <c r="F820" s="251"/>
      <c r="G820" s="251"/>
      <c r="H820" s="251"/>
    </row>
    <row r="821" spans="4:8" x14ac:dyDescent="0.2">
      <c r="D821" s="87"/>
      <c r="E821" s="251"/>
      <c r="F821" s="251"/>
      <c r="G821" s="251"/>
      <c r="H821" s="251"/>
    </row>
    <row r="822" spans="4:8" x14ac:dyDescent="0.2">
      <c r="D822" s="87"/>
      <c r="E822" s="251"/>
      <c r="F822" s="251"/>
      <c r="G822" s="251"/>
      <c r="H822" s="251"/>
    </row>
    <row r="823" spans="4:8" x14ac:dyDescent="0.2">
      <c r="D823" s="87"/>
      <c r="E823" s="251"/>
      <c r="F823" s="251"/>
      <c r="G823" s="251"/>
      <c r="H823" s="251"/>
    </row>
    <row r="824" spans="4:8" x14ac:dyDescent="0.2">
      <c r="D824" s="87"/>
      <c r="E824" s="251"/>
      <c r="F824" s="251"/>
      <c r="G824" s="251"/>
      <c r="H824" s="251"/>
    </row>
    <row r="825" spans="4:8" x14ac:dyDescent="0.2">
      <c r="D825" s="87"/>
      <c r="E825" s="251"/>
      <c r="F825" s="251"/>
      <c r="G825" s="251"/>
      <c r="H825" s="251"/>
    </row>
    <row r="826" spans="4:8" x14ac:dyDescent="0.2">
      <c r="D826" s="87"/>
      <c r="E826" s="251"/>
      <c r="F826" s="251"/>
      <c r="G826" s="251"/>
      <c r="H826" s="251"/>
    </row>
    <row r="827" spans="4:8" x14ac:dyDescent="0.2">
      <c r="D827" s="87"/>
      <c r="E827" s="251"/>
      <c r="F827" s="251"/>
      <c r="G827" s="251"/>
      <c r="H827" s="251"/>
    </row>
    <row r="828" spans="4:8" x14ac:dyDescent="0.2">
      <c r="D828" s="87"/>
      <c r="E828" s="251"/>
      <c r="F828" s="251"/>
      <c r="G828" s="251"/>
      <c r="H828" s="251"/>
    </row>
    <row r="829" spans="4:8" x14ac:dyDescent="0.2">
      <c r="D829" s="87"/>
      <c r="E829" s="251"/>
      <c r="F829" s="251"/>
      <c r="G829" s="251"/>
      <c r="H829" s="251"/>
    </row>
    <row r="830" spans="4:8" x14ac:dyDescent="0.2">
      <c r="D830" s="87"/>
      <c r="E830" s="251"/>
      <c r="F830" s="251"/>
      <c r="G830" s="251"/>
      <c r="H830" s="251"/>
    </row>
    <row r="831" spans="4:8" x14ac:dyDescent="0.2">
      <c r="D831" s="87"/>
      <c r="E831" s="251"/>
      <c r="F831" s="251"/>
      <c r="G831" s="251"/>
      <c r="H831" s="251"/>
    </row>
    <row r="832" spans="4:8" x14ac:dyDescent="0.2">
      <c r="D832" s="87"/>
      <c r="E832" s="251"/>
      <c r="F832" s="251"/>
      <c r="G832" s="251"/>
      <c r="H832" s="251"/>
    </row>
    <row r="833" spans="4:8" x14ac:dyDescent="0.2">
      <c r="D833" s="87"/>
      <c r="E833" s="251"/>
      <c r="F833" s="251"/>
      <c r="G833" s="251"/>
      <c r="H833" s="251"/>
    </row>
    <row r="834" spans="4:8" x14ac:dyDescent="0.2">
      <c r="D834" s="87"/>
      <c r="E834" s="251"/>
      <c r="F834" s="251"/>
      <c r="G834" s="251"/>
      <c r="H834" s="251"/>
    </row>
    <row r="835" spans="4:8" x14ac:dyDescent="0.2">
      <c r="D835" s="87"/>
      <c r="E835" s="251"/>
      <c r="F835" s="251"/>
      <c r="G835" s="251"/>
      <c r="H835" s="251"/>
    </row>
    <row r="836" spans="4:8" x14ac:dyDescent="0.2">
      <c r="D836" s="87"/>
      <c r="E836" s="251"/>
      <c r="F836" s="251"/>
      <c r="G836" s="251"/>
      <c r="H836" s="251"/>
    </row>
    <row r="837" spans="4:8" x14ac:dyDescent="0.2">
      <c r="D837" s="87"/>
      <c r="E837" s="251"/>
      <c r="F837" s="251"/>
      <c r="G837" s="251"/>
      <c r="H837" s="251"/>
    </row>
    <row r="838" spans="4:8" x14ac:dyDescent="0.2">
      <c r="D838" s="87"/>
      <c r="E838" s="251"/>
      <c r="F838" s="251"/>
      <c r="G838" s="251"/>
      <c r="H838" s="251"/>
    </row>
    <row r="839" spans="4:8" x14ac:dyDescent="0.2">
      <c r="D839" s="87"/>
      <c r="E839" s="251"/>
      <c r="F839" s="251"/>
      <c r="G839" s="251"/>
      <c r="H839" s="251"/>
    </row>
    <row r="840" spans="4:8" x14ac:dyDescent="0.2">
      <c r="D840" s="87"/>
      <c r="E840" s="251"/>
      <c r="F840" s="251"/>
      <c r="G840" s="251"/>
      <c r="H840" s="251"/>
    </row>
    <row r="841" spans="4:8" x14ac:dyDescent="0.2">
      <c r="D841" s="87"/>
      <c r="E841" s="251"/>
      <c r="F841" s="251"/>
      <c r="G841" s="251"/>
      <c r="H841" s="251"/>
    </row>
    <row r="842" spans="4:8" x14ac:dyDescent="0.2">
      <c r="D842" s="87"/>
      <c r="E842" s="251"/>
      <c r="F842" s="251"/>
      <c r="G842" s="251"/>
      <c r="H842" s="251"/>
    </row>
    <row r="843" spans="4:8" x14ac:dyDescent="0.2">
      <c r="D843" s="87"/>
      <c r="E843" s="251"/>
      <c r="F843" s="251"/>
      <c r="G843" s="251"/>
      <c r="H843" s="251"/>
    </row>
    <row r="844" spans="4:8" x14ac:dyDescent="0.2">
      <c r="D844" s="87"/>
      <c r="E844" s="251"/>
      <c r="F844" s="251"/>
      <c r="G844" s="251"/>
      <c r="H844" s="251"/>
    </row>
    <row r="845" spans="4:8" x14ac:dyDescent="0.2">
      <c r="D845" s="87"/>
      <c r="E845" s="251"/>
      <c r="F845" s="251"/>
      <c r="G845" s="251"/>
      <c r="H845" s="251"/>
    </row>
    <row r="846" spans="4:8" x14ac:dyDescent="0.2">
      <c r="D846" s="87"/>
      <c r="E846" s="251"/>
      <c r="F846" s="251"/>
      <c r="G846" s="251"/>
      <c r="H846" s="251"/>
    </row>
    <row r="847" spans="4:8" x14ac:dyDescent="0.2">
      <c r="D847" s="87"/>
      <c r="E847" s="251"/>
      <c r="F847" s="251"/>
      <c r="G847" s="251"/>
      <c r="H847" s="251"/>
    </row>
    <row r="848" spans="4:8" x14ac:dyDescent="0.2">
      <c r="D848" s="87"/>
      <c r="E848" s="251"/>
      <c r="F848" s="251"/>
      <c r="G848" s="251"/>
      <c r="H848" s="251"/>
    </row>
    <row r="849" spans="4:8" x14ac:dyDescent="0.2">
      <c r="D849" s="87"/>
      <c r="E849" s="251"/>
      <c r="F849" s="251"/>
      <c r="G849" s="251"/>
      <c r="H849" s="251"/>
    </row>
    <row r="850" spans="4:8" x14ac:dyDescent="0.2">
      <c r="D850" s="87"/>
      <c r="E850" s="251"/>
      <c r="F850" s="251"/>
      <c r="G850" s="251"/>
      <c r="H850" s="251"/>
    </row>
    <row r="851" spans="4:8" x14ac:dyDescent="0.2">
      <c r="D851" s="87"/>
      <c r="E851" s="251"/>
      <c r="F851" s="251"/>
      <c r="G851" s="251"/>
      <c r="H851" s="251"/>
    </row>
    <row r="852" spans="4:8" x14ac:dyDescent="0.2">
      <c r="D852" s="87"/>
      <c r="E852" s="251"/>
      <c r="F852" s="251"/>
      <c r="G852" s="251"/>
      <c r="H852" s="251"/>
    </row>
    <row r="853" spans="4:8" x14ac:dyDescent="0.2">
      <c r="D853" s="87"/>
      <c r="E853" s="251"/>
      <c r="F853" s="251"/>
      <c r="G853" s="251"/>
      <c r="H853" s="251"/>
    </row>
    <row r="854" spans="4:8" x14ac:dyDescent="0.2">
      <c r="D854" s="87"/>
      <c r="E854" s="251"/>
      <c r="F854" s="251"/>
      <c r="G854" s="251"/>
      <c r="H854" s="251"/>
    </row>
    <row r="855" spans="4:8" x14ac:dyDescent="0.2">
      <c r="D855" s="87"/>
      <c r="E855" s="251"/>
      <c r="F855" s="251"/>
      <c r="G855" s="251"/>
      <c r="H855" s="251"/>
    </row>
    <row r="856" spans="4:8" x14ac:dyDescent="0.2">
      <c r="D856" s="87"/>
      <c r="E856" s="251"/>
      <c r="F856" s="251"/>
      <c r="G856" s="251"/>
      <c r="H856" s="251"/>
    </row>
    <row r="857" spans="4:8" x14ac:dyDescent="0.2">
      <c r="D857" s="87"/>
      <c r="E857" s="251"/>
      <c r="F857" s="251"/>
      <c r="G857" s="251"/>
      <c r="H857" s="251"/>
    </row>
    <row r="858" spans="4:8" x14ac:dyDescent="0.2">
      <c r="D858" s="87"/>
      <c r="E858" s="251"/>
      <c r="F858" s="251"/>
      <c r="G858" s="251"/>
      <c r="H858" s="251"/>
    </row>
    <row r="859" spans="4:8" x14ac:dyDescent="0.2">
      <c r="D859" s="87"/>
      <c r="E859" s="251"/>
      <c r="F859" s="251"/>
      <c r="G859" s="251"/>
      <c r="H859" s="251"/>
    </row>
    <row r="860" spans="4:8" x14ac:dyDescent="0.2">
      <c r="D860" s="87"/>
      <c r="E860" s="251"/>
      <c r="F860" s="251"/>
      <c r="G860" s="251"/>
      <c r="H860" s="251"/>
    </row>
    <row r="861" spans="4:8" x14ac:dyDescent="0.2">
      <c r="D861" s="87"/>
      <c r="E861" s="251"/>
      <c r="F861" s="251"/>
      <c r="G861" s="251"/>
      <c r="H861" s="251"/>
    </row>
    <row r="862" spans="4:8" x14ac:dyDescent="0.2">
      <c r="D862" s="87"/>
      <c r="E862" s="251"/>
      <c r="F862" s="251"/>
      <c r="G862" s="251"/>
      <c r="H862" s="251"/>
    </row>
    <row r="863" spans="4:8" x14ac:dyDescent="0.2">
      <c r="D863" s="87"/>
      <c r="E863" s="251"/>
      <c r="F863" s="251"/>
      <c r="G863" s="251"/>
      <c r="H863" s="251"/>
    </row>
    <row r="864" spans="4:8" x14ac:dyDescent="0.2">
      <c r="D864" s="87"/>
      <c r="E864" s="251"/>
      <c r="F864" s="251"/>
      <c r="G864" s="251"/>
      <c r="H864" s="251"/>
    </row>
    <row r="865" spans="4:8" x14ac:dyDescent="0.2">
      <c r="D865" s="87"/>
      <c r="E865" s="251"/>
      <c r="F865" s="251"/>
      <c r="G865" s="251"/>
      <c r="H865" s="251"/>
    </row>
    <row r="866" spans="4:8" x14ac:dyDescent="0.2">
      <c r="D866" s="87"/>
      <c r="E866" s="251"/>
      <c r="F866" s="251"/>
      <c r="G866" s="251"/>
      <c r="H866" s="251"/>
    </row>
    <row r="867" spans="4:8" x14ac:dyDescent="0.2">
      <c r="D867" s="87"/>
      <c r="E867" s="251"/>
      <c r="F867" s="251"/>
      <c r="G867" s="251"/>
      <c r="H867" s="251"/>
    </row>
    <row r="868" spans="4:8" x14ac:dyDescent="0.2">
      <c r="D868" s="87"/>
      <c r="E868" s="251"/>
      <c r="F868" s="251"/>
      <c r="G868" s="251"/>
      <c r="H868" s="251"/>
    </row>
    <row r="869" spans="4:8" x14ac:dyDescent="0.2">
      <c r="D869" s="87"/>
      <c r="E869" s="251"/>
      <c r="F869" s="251"/>
      <c r="G869" s="251"/>
      <c r="H869" s="251"/>
    </row>
    <row r="870" spans="4:8" x14ac:dyDescent="0.2">
      <c r="D870" s="87"/>
      <c r="E870" s="251"/>
      <c r="F870" s="251"/>
      <c r="G870" s="251"/>
      <c r="H870" s="251"/>
    </row>
    <row r="871" spans="4:8" x14ac:dyDescent="0.2">
      <c r="D871" s="87"/>
      <c r="E871" s="251"/>
      <c r="F871" s="251"/>
      <c r="G871" s="251"/>
      <c r="H871" s="251"/>
    </row>
    <row r="872" spans="4:8" x14ac:dyDescent="0.2">
      <c r="D872" s="87"/>
      <c r="E872" s="251"/>
      <c r="F872" s="251"/>
      <c r="G872" s="251"/>
      <c r="H872" s="251"/>
    </row>
    <row r="873" spans="4:8" x14ac:dyDescent="0.2">
      <c r="D873" s="87"/>
      <c r="E873" s="251"/>
      <c r="F873" s="251"/>
      <c r="G873" s="251"/>
      <c r="H873" s="251"/>
    </row>
    <row r="874" spans="4:8" x14ac:dyDescent="0.2">
      <c r="D874" s="87"/>
      <c r="E874" s="251"/>
      <c r="F874" s="251"/>
      <c r="G874" s="251"/>
      <c r="H874" s="251"/>
    </row>
    <row r="875" spans="4:8" x14ac:dyDescent="0.2">
      <c r="D875" s="87"/>
      <c r="E875" s="251"/>
      <c r="F875" s="251"/>
      <c r="G875" s="251"/>
      <c r="H875" s="251"/>
    </row>
    <row r="876" spans="4:8" x14ac:dyDescent="0.2">
      <c r="D876" s="87"/>
      <c r="E876" s="251"/>
      <c r="F876" s="251"/>
      <c r="G876" s="251"/>
      <c r="H876" s="251"/>
    </row>
    <row r="877" spans="4:8" x14ac:dyDescent="0.2">
      <c r="D877" s="87"/>
      <c r="E877" s="251"/>
      <c r="F877" s="251"/>
      <c r="G877" s="251"/>
      <c r="H877" s="251"/>
    </row>
    <row r="878" spans="4:8" x14ac:dyDescent="0.2">
      <c r="D878" s="87"/>
      <c r="E878" s="251"/>
      <c r="F878" s="251"/>
      <c r="G878" s="251"/>
      <c r="H878" s="251"/>
    </row>
    <row r="879" spans="4:8" x14ac:dyDescent="0.2">
      <c r="D879" s="87"/>
      <c r="E879" s="251"/>
      <c r="F879" s="251"/>
      <c r="G879" s="251"/>
      <c r="H879" s="251"/>
    </row>
    <row r="880" spans="4:8" x14ac:dyDescent="0.2">
      <c r="D880" s="87"/>
      <c r="E880" s="251"/>
      <c r="F880" s="251"/>
      <c r="G880" s="251"/>
      <c r="H880" s="251"/>
    </row>
    <row r="881" spans="4:8" x14ac:dyDescent="0.2">
      <c r="D881" s="87"/>
      <c r="E881" s="251"/>
      <c r="F881" s="251"/>
      <c r="G881" s="251"/>
      <c r="H881" s="251"/>
    </row>
    <row r="882" spans="4:8" x14ac:dyDescent="0.2">
      <c r="D882" s="87"/>
      <c r="E882" s="251"/>
      <c r="F882" s="251"/>
      <c r="G882" s="251"/>
      <c r="H882" s="251"/>
    </row>
    <row r="883" spans="4:8" x14ac:dyDescent="0.2">
      <c r="D883" s="87"/>
      <c r="E883" s="251"/>
      <c r="F883" s="251"/>
      <c r="G883" s="251"/>
      <c r="H883" s="251"/>
    </row>
    <row r="884" spans="4:8" x14ac:dyDescent="0.2">
      <c r="D884" s="87"/>
      <c r="E884" s="251"/>
      <c r="F884" s="251"/>
      <c r="G884" s="251"/>
      <c r="H884" s="251"/>
    </row>
    <row r="885" spans="4:8" x14ac:dyDescent="0.2">
      <c r="D885" s="87"/>
      <c r="E885" s="251"/>
      <c r="F885" s="251"/>
      <c r="G885" s="251"/>
      <c r="H885" s="251"/>
    </row>
    <row r="886" spans="4:8" x14ac:dyDescent="0.2">
      <c r="D886" s="87"/>
      <c r="E886" s="251"/>
      <c r="F886" s="251"/>
      <c r="G886" s="251"/>
      <c r="H886" s="251"/>
    </row>
    <row r="887" spans="4:8" x14ac:dyDescent="0.2">
      <c r="D887" s="87"/>
      <c r="E887" s="251"/>
      <c r="F887" s="251"/>
      <c r="G887" s="251"/>
      <c r="H887" s="251"/>
    </row>
    <row r="888" spans="4:8" x14ac:dyDescent="0.2">
      <c r="D888" s="87"/>
      <c r="E888" s="251"/>
      <c r="F888" s="251"/>
      <c r="G888" s="251"/>
      <c r="H888" s="251"/>
    </row>
    <row r="889" spans="4:8" x14ac:dyDescent="0.2">
      <c r="D889" s="87"/>
      <c r="E889" s="251"/>
      <c r="F889" s="251"/>
      <c r="G889" s="251"/>
      <c r="H889" s="251"/>
    </row>
    <row r="890" spans="4:8" x14ac:dyDescent="0.2">
      <c r="D890" s="87"/>
      <c r="E890" s="251"/>
      <c r="F890" s="251"/>
      <c r="G890" s="251"/>
      <c r="H890" s="251"/>
    </row>
    <row r="891" spans="4:8" x14ac:dyDescent="0.2">
      <c r="D891" s="87"/>
      <c r="E891" s="251"/>
      <c r="F891" s="251"/>
      <c r="G891" s="251"/>
      <c r="H891" s="251"/>
    </row>
    <row r="892" spans="4:8" x14ac:dyDescent="0.2">
      <c r="D892" s="87"/>
      <c r="E892" s="251"/>
      <c r="F892" s="251"/>
      <c r="G892" s="251"/>
      <c r="H892" s="251"/>
    </row>
    <row r="893" spans="4:8" x14ac:dyDescent="0.2">
      <c r="D893" s="87"/>
      <c r="E893" s="251"/>
      <c r="F893" s="251"/>
      <c r="G893" s="251"/>
      <c r="H893" s="251"/>
    </row>
    <row r="894" spans="4:8" x14ac:dyDescent="0.2">
      <c r="D894" s="87"/>
      <c r="E894" s="251"/>
      <c r="F894" s="251"/>
      <c r="G894" s="251"/>
      <c r="H894" s="251"/>
    </row>
    <row r="895" spans="4:8" x14ac:dyDescent="0.2">
      <c r="D895" s="87"/>
      <c r="E895" s="251"/>
      <c r="F895" s="251"/>
      <c r="G895" s="251"/>
      <c r="H895" s="251"/>
    </row>
    <row r="896" spans="4:8" x14ac:dyDescent="0.2">
      <c r="D896" s="87"/>
      <c r="E896" s="251"/>
      <c r="F896" s="251"/>
      <c r="G896" s="251"/>
      <c r="H896" s="251"/>
    </row>
    <row r="897" spans="4:8" x14ac:dyDescent="0.2">
      <c r="D897" s="87"/>
      <c r="E897" s="251"/>
      <c r="F897" s="251"/>
      <c r="G897" s="251"/>
      <c r="H897" s="251"/>
    </row>
    <row r="898" spans="4:8" x14ac:dyDescent="0.2">
      <c r="D898" s="87"/>
      <c r="E898" s="251"/>
      <c r="F898" s="251"/>
      <c r="G898" s="251"/>
      <c r="H898" s="251"/>
    </row>
    <row r="899" spans="4:8" x14ac:dyDescent="0.2">
      <c r="D899" s="87"/>
      <c r="E899" s="251"/>
      <c r="F899" s="251"/>
      <c r="G899" s="251"/>
      <c r="H899" s="251"/>
    </row>
    <row r="900" spans="4:8" x14ac:dyDescent="0.2">
      <c r="D900" s="87"/>
      <c r="E900" s="251"/>
      <c r="F900" s="251"/>
      <c r="G900" s="251"/>
      <c r="H900" s="251"/>
    </row>
    <row r="901" spans="4:8" x14ac:dyDescent="0.2">
      <c r="D901" s="87"/>
      <c r="E901" s="251"/>
      <c r="F901" s="251"/>
      <c r="G901" s="251"/>
      <c r="H901" s="251"/>
    </row>
    <row r="902" spans="4:8" x14ac:dyDescent="0.2">
      <c r="D902" s="87"/>
      <c r="E902" s="251"/>
      <c r="F902" s="251"/>
      <c r="G902" s="251"/>
      <c r="H902" s="251"/>
    </row>
    <row r="903" spans="4:8" x14ac:dyDescent="0.2">
      <c r="D903" s="87"/>
      <c r="E903" s="251"/>
      <c r="F903" s="251"/>
      <c r="G903" s="251"/>
      <c r="H903" s="251"/>
    </row>
    <row r="904" spans="4:8" x14ac:dyDescent="0.2">
      <c r="D904" s="87"/>
      <c r="E904" s="251"/>
      <c r="F904" s="251"/>
      <c r="G904" s="251"/>
      <c r="H904" s="251"/>
    </row>
    <row r="905" spans="4:8" x14ac:dyDescent="0.2">
      <c r="D905" s="87"/>
      <c r="E905" s="251"/>
      <c r="F905" s="251"/>
      <c r="G905" s="251"/>
      <c r="H905" s="251"/>
    </row>
    <row r="906" spans="4:8" x14ac:dyDescent="0.2">
      <c r="D906" s="87"/>
      <c r="E906" s="251"/>
      <c r="F906" s="251"/>
      <c r="G906" s="251"/>
      <c r="H906" s="251"/>
    </row>
    <row r="907" spans="4:8" x14ac:dyDescent="0.2">
      <c r="D907" s="87"/>
      <c r="E907" s="251"/>
      <c r="F907" s="251"/>
      <c r="G907" s="251"/>
      <c r="H907" s="251"/>
    </row>
    <row r="908" spans="4:8" x14ac:dyDescent="0.2">
      <c r="D908" s="87"/>
      <c r="E908" s="251"/>
      <c r="F908" s="251"/>
      <c r="G908" s="251"/>
      <c r="H908" s="251"/>
    </row>
    <row r="909" spans="4:8" x14ac:dyDescent="0.2">
      <c r="D909" s="87"/>
      <c r="E909" s="251"/>
      <c r="F909" s="251"/>
      <c r="G909" s="251"/>
      <c r="H909" s="251"/>
    </row>
    <row r="910" spans="4:8" x14ac:dyDescent="0.2">
      <c r="D910" s="87"/>
      <c r="E910" s="251"/>
      <c r="F910" s="251"/>
      <c r="G910" s="251"/>
      <c r="H910" s="251"/>
    </row>
    <row r="911" spans="4:8" x14ac:dyDescent="0.2">
      <c r="D911" s="87"/>
      <c r="E911" s="251"/>
      <c r="F911" s="251"/>
      <c r="G911" s="251"/>
      <c r="H911" s="251"/>
    </row>
    <row r="912" spans="4:8" x14ac:dyDescent="0.2">
      <c r="D912" s="87"/>
      <c r="E912" s="251"/>
      <c r="F912" s="251"/>
      <c r="G912" s="251"/>
      <c r="H912" s="251"/>
    </row>
    <row r="913" spans="4:8" x14ac:dyDescent="0.2">
      <c r="D913" s="87"/>
      <c r="E913" s="251"/>
      <c r="F913" s="251"/>
      <c r="G913" s="251"/>
      <c r="H913" s="251"/>
    </row>
    <row r="914" spans="4:8" x14ac:dyDescent="0.2">
      <c r="D914" s="87"/>
      <c r="E914" s="251"/>
      <c r="F914" s="251"/>
      <c r="G914" s="251"/>
      <c r="H914" s="251"/>
    </row>
    <row r="915" spans="4:8" x14ac:dyDescent="0.2">
      <c r="D915" s="87"/>
      <c r="E915" s="251"/>
      <c r="F915" s="251"/>
      <c r="G915" s="251"/>
      <c r="H915" s="251"/>
    </row>
    <row r="916" spans="4:8" x14ac:dyDescent="0.2">
      <c r="D916" s="87"/>
      <c r="E916" s="251"/>
      <c r="F916" s="251"/>
      <c r="G916" s="251"/>
      <c r="H916" s="251"/>
    </row>
    <row r="917" spans="4:8" x14ac:dyDescent="0.2">
      <c r="D917" s="87"/>
      <c r="E917" s="251"/>
      <c r="F917" s="251"/>
      <c r="G917" s="251"/>
      <c r="H917" s="251"/>
    </row>
    <row r="918" spans="4:8" x14ac:dyDescent="0.2">
      <c r="D918" s="87"/>
      <c r="E918" s="251"/>
      <c r="F918" s="251"/>
      <c r="G918" s="251"/>
      <c r="H918" s="251"/>
    </row>
    <row r="919" spans="4:8" x14ac:dyDescent="0.2">
      <c r="D919" s="87"/>
      <c r="E919" s="251"/>
      <c r="F919" s="251"/>
      <c r="G919" s="251"/>
      <c r="H919" s="251"/>
    </row>
    <row r="920" spans="4:8" x14ac:dyDescent="0.2">
      <c r="D920" s="87"/>
      <c r="E920" s="251"/>
      <c r="F920" s="251"/>
      <c r="G920" s="251"/>
      <c r="H920" s="251"/>
    </row>
    <row r="921" spans="4:8" x14ac:dyDescent="0.2">
      <c r="D921" s="87"/>
      <c r="E921" s="251"/>
      <c r="F921" s="251"/>
      <c r="G921" s="251"/>
      <c r="H921" s="251"/>
    </row>
    <row r="922" spans="4:8" x14ac:dyDescent="0.2">
      <c r="D922" s="87"/>
      <c r="E922" s="251"/>
      <c r="F922" s="251"/>
      <c r="G922" s="251"/>
      <c r="H922" s="251"/>
    </row>
    <row r="923" spans="4:8" x14ac:dyDescent="0.2">
      <c r="D923" s="87"/>
      <c r="E923" s="251"/>
      <c r="F923" s="251"/>
      <c r="G923" s="251"/>
      <c r="H923" s="251"/>
    </row>
    <row r="924" spans="4:8" x14ac:dyDescent="0.2">
      <c r="D924" s="87"/>
      <c r="E924" s="251"/>
      <c r="F924" s="251"/>
      <c r="G924" s="251"/>
      <c r="H924" s="251"/>
    </row>
    <row r="925" spans="4:8" x14ac:dyDescent="0.2">
      <c r="D925" s="87"/>
      <c r="E925" s="251"/>
      <c r="F925" s="251"/>
      <c r="G925" s="251"/>
      <c r="H925" s="251"/>
    </row>
    <row r="926" spans="4:8" x14ac:dyDescent="0.2">
      <c r="D926" s="87"/>
      <c r="E926" s="251"/>
      <c r="F926" s="251"/>
      <c r="G926" s="251"/>
      <c r="H926" s="251"/>
    </row>
    <row r="927" spans="4:8" x14ac:dyDescent="0.2">
      <c r="D927" s="87"/>
      <c r="E927" s="251"/>
      <c r="F927" s="251"/>
      <c r="G927" s="251"/>
      <c r="H927" s="251"/>
    </row>
    <row r="928" spans="4:8" x14ac:dyDescent="0.2">
      <c r="D928" s="87"/>
      <c r="E928" s="251"/>
      <c r="F928" s="251"/>
      <c r="G928" s="251"/>
      <c r="H928" s="251"/>
    </row>
    <row r="929" spans="4:8" x14ac:dyDescent="0.2">
      <c r="D929" s="87"/>
      <c r="E929" s="251"/>
      <c r="F929" s="251"/>
      <c r="G929" s="251"/>
      <c r="H929" s="251"/>
    </row>
    <row r="930" spans="4:8" x14ac:dyDescent="0.2">
      <c r="D930" s="87"/>
      <c r="E930" s="251"/>
      <c r="F930" s="251"/>
      <c r="G930" s="251"/>
      <c r="H930" s="251"/>
    </row>
    <row r="931" spans="4:8" x14ac:dyDescent="0.2">
      <c r="D931" s="87"/>
      <c r="E931" s="251"/>
      <c r="F931" s="251"/>
      <c r="G931" s="251"/>
      <c r="H931" s="251"/>
    </row>
    <row r="932" spans="4:8" x14ac:dyDescent="0.2">
      <c r="D932" s="87"/>
      <c r="E932" s="251"/>
      <c r="F932" s="251"/>
      <c r="G932" s="251"/>
      <c r="H932" s="251"/>
    </row>
    <row r="933" spans="4:8" x14ac:dyDescent="0.2">
      <c r="D933" s="87"/>
      <c r="E933" s="251"/>
      <c r="F933" s="251"/>
      <c r="G933" s="251"/>
      <c r="H933" s="251"/>
    </row>
    <row r="934" spans="4:8" x14ac:dyDescent="0.2">
      <c r="D934" s="87"/>
      <c r="E934" s="251"/>
      <c r="F934" s="251"/>
      <c r="G934" s="251"/>
      <c r="H934" s="251"/>
    </row>
    <row r="935" spans="4:8" x14ac:dyDescent="0.2">
      <c r="D935" s="87"/>
      <c r="E935" s="251"/>
      <c r="F935" s="251"/>
      <c r="G935" s="251"/>
      <c r="H935" s="251"/>
    </row>
    <row r="936" spans="4:8" x14ac:dyDescent="0.2">
      <c r="D936" s="87"/>
      <c r="E936" s="251"/>
      <c r="F936" s="251"/>
      <c r="G936" s="251"/>
      <c r="H936" s="251"/>
    </row>
    <row r="937" spans="4:8" x14ac:dyDescent="0.2">
      <c r="D937" s="87"/>
      <c r="E937" s="251"/>
      <c r="F937" s="251"/>
      <c r="G937" s="251"/>
      <c r="H937" s="251"/>
    </row>
    <row r="938" spans="4:8" x14ac:dyDescent="0.2">
      <c r="D938" s="87"/>
      <c r="E938" s="251"/>
      <c r="F938" s="251"/>
      <c r="G938" s="251"/>
      <c r="H938" s="251"/>
    </row>
    <row r="939" spans="4:8" x14ac:dyDescent="0.2">
      <c r="D939" s="87"/>
      <c r="E939" s="251"/>
      <c r="F939" s="251"/>
      <c r="G939" s="251"/>
      <c r="H939" s="251"/>
    </row>
    <row r="940" spans="4:8" x14ac:dyDescent="0.2">
      <c r="D940" s="87"/>
      <c r="E940" s="251"/>
      <c r="F940" s="251"/>
      <c r="G940" s="251"/>
      <c r="H940" s="251"/>
    </row>
    <row r="941" spans="4:8" x14ac:dyDescent="0.2">
      <c r="D941" s="87"/>
      <c r="E941" s="251"/>
      <c r="F941" s="251"/>
      <c r="G941" s="251"/>
      <c r="H941" s="251"/>
    </row>
    <row r="942" spans="4:8" x14ac:dyDescent="0.2">
      <c r="D942" s="87"/>
      <c r="E942" s="251"/>
      <c r="F942" s="251"/>
      <c r="G942" s="251"/>
      <c r="H942" s="251"/>
    </row>
    <row r="943" spans="4:8" x14ac:dyDescent="0.2">
      <c r="D943" s="87"/>
      <c r="E943" s="251"/>
      <c r="F943" s="251"/>
      <c r="G943" s="251"/>
      <c r="H943" s="251"/>
    </row>
    <row r="944" spans="4:8" x14ac:dyDescent="0.2">
      <c r="D944" s="87"/>
      <c r="E944" s="251"/>
      <c r="F944" s="251"/>
      <c r="G944" s="251"/>
      <c r="H944" s="251"/>
    </row>
    <row r="945" spans="4:8" x14ac:dyDescent="0.2">
      <c r="D945" s="87"/>
      <c r="E945" s="251"/>
      <c r="F945" s="251"/>
      <c r="G945" s="251"/>
      <c r="H945" s="251"/>
    </row>
    <row r="946" spans="4:8" x14ac:dyDescent="0.2">
      <c r="D946" s="87"/>
      <c r="E946" s="251"/>
      <c r="F946" s="251"/>
      <c r="G946" s="251"/>
      <c r="H946" s="251"/>
    </row>
    <row r="947" spans="4:8" x14ac:dyDescent="0.2">
      <c r="D947" s="87"/>
      <c r="E947" s="251"/>
      <c r="F947" s="251"/>
      <c r="G947" s="251"/>
      <c r="H947" s="251"/>
    </row>
    <row r="948" spans="4:8" x14ac:dyDescent="0.2">
      <c r="D948" s="87"/>
      <c r="E948" s="251"/>
      <c r="F948" s="251"/>
      <c r="G948" s="251"/>
      <c r="H948" s="251"/>
    </row>
    <row r="949" spans="4:8" x14ac:dyDescent="0.2">
      <c r="D949" s="87"/>
      <c r="E949" s="251"/>
      <c r="F949" s="251"/>
      <c r="G949" s="251"/>
      <c r="H949" s="251"/>
    </row>
    <row r="950" spans="4:8" x14ac:dyDescent="0.2">
      <c r="D950" s="87"/>
      <c r="E950" s="251"/>
      <c r="F950" s="251"/>
      <c r="G950" s="251"/>
      <c r="H950" s="251"/>
    </row>
    <row r="951" spans="4:8" x14ac:dyDescent="0.2">
      <c r="D951" s="87"/>
      <c r="E951" s="251"/>
      <c r="F951" s="251"/>
      <c r="G951" s="251"/>
      <c r="H951" s="251"/>
    </row>
    <row r="952" spans="4:8" x14ac:dyDescent="0.2">
      <c r="D952" s="87"/>
      <c r="E952" s="251"/>
      <c r="F952" s="251"/>
      <c r="G952" s="251"/>
      <c r="H952" s="251"/>
    </row>
    <row r="953" spans="4:8" x14ac:dyDescent="0.2">
      <c r="D953" s="87"/>
      <c r="E953" s="251"/>
      <c r="F953" s="251"/>
      <c r="G953" s="251"/>
      <c r="H953" s="251"/>
    </row>
    <row r="954" spans="4:8" x14ac:dyDescent="0.2">
      <c r="D954" s="87"/>
      <c r="E954" s="251"/>
      <c r="F954" s="251"/>
      <c r="G954" s="251"/>
      <c r="H954" s="251"/>
    </row>
    <row r="955" spans="4:8" x14ac:dyDescent="0.2">
      <c r="D955" s="87"/>
      <c r="E955" s="251"/>
      <c r="F955" s="251"/>
      <c r="G955" s="251"/>
      <c r="H955" s="251"/>
    </row>
    <row r="956" spans="4:8" x14ac:dyDescent="0.2">
      <c r="D956" s="87"/>
      <c r="E956" s="251"/>
      <c r="F956" s="251"/>
      <c r="G956" s="251"/>
      <c r="H956" s="251"/>
    </row>
    <row r="957" spans="4:8" x14ac:dyDescent="0.2">
      <c r="D957" s="87"/>
      <c r="E957" s="251"/>
      <c r="F957" s="251"/>
      <c r="G957" s="251"/>
      <c r="H957" s="251"/>
    </row>
    <row r="958" spans="4:8" x14ac:dyDescent="0.2">
      <c r="D958" s="87"/>
      <c r="E958" s="251"/>
      <c r="F958" s="251"/>
      <c r="G958" s="251"/>
      <c r="H958" s="251"/>
    </row>
    <row r="959" spans="4:8" x14ac:dyDescent="0.2">
      <c r="D959" s="87"/>
      <c r="E959" s="251"/>
      <c r="F959" s="251"/>
      <c r="G959" s="251"/>
      <c r="H959" s="251"/>
    </row>
    <row r="960" spans="4:8" x14ac:dyDescent="0.2">
      <c r="D960" s="87"/>
      <c r="E960" s="251"/>
      <c r="F960" s="251"/>
      <c r="G960" s="251"/>
      <c r="H960" s="251"/>
    </row>
    <row r="961" spans="4:8" x14ac:dyDescent="0.2">
      <c r="D961" s="87"/>
      <c r="E961" s="251"/>
      <c r="F961" s="251"/>
      <c r="G961" s="251"/>
      <c r="H961" s="251"/>
    </row>
    <row r="962" spans="4:8" x14ac:dyDescent="0.2">
      <c r="D962" s="87"/>
      <c r="E962" s="251"/>
      <c r="F962" s="251"/>
      <c r="G962" s="251"/>
      <c r="H962" s="251"/>
    </row>
    <row r="963" spans="4:8" x14ac:dyDescent="0.2">
      <c r="D963" s="87"/>
      <c r="E963" s="251"/>
      <c r="F963" s="251"/>
      <c r="G963" s="251"/>
      <c r="H963" s="251"/>
    </row>
    <row r="964" spans="4:8" x14ac:dyDescent="0.2">
      <c r="D964" s="87"/>
      <c r="E964" s="251"/>
      <c r="F964" s="251"/>
      <c r="G964" s="251"/>
      <c r="H964" s="251"/>
    </row>
    <row r="965" spans="4:8" x14ac:dyDescent="0.2">
      <c r="D965" s="87"/>
      <c r="E965" s="251"/>
      <c r="F965" s="251"/>
      <c r="G965" s="251"/>
      <c r="H965" s="251"/>
    </row>
    <row r="966" spans="4:8" x14ac:dyDescent="0.2">
      <c r="D966" s="87"/>
      <c r="E966" s="251"/>
      <c r="F966" s="251"/>
      <c r="G966" s="251"/>
      <c r="H966" s="251"/>
    </row>
    <row r="967" spans="4:8" x14ac:dyDescent="0.2">
      <c r="D967" s="87"/>
      <c r="E967" s="251"/>
      <c r="F967" s="251"/>
      <c r="G967" s="251"/>
      <c r="H967" s="251"/>
    </row>
    <row r="968" spans="4:8" x14ac:dyDescent="0.2">
      <c r="D968" s="87"/>
      <c r="E968" s="251"/>
      <c r="F968" s="251"/>
      <c r="G968" s="251"/>
      <c r="H968" s="251"/>
    </row>
    <row r="969" spans="4:8" x14ac:dyDescent="0.2">
      <c r="D969" s="87"/>
      <c r="E969" s="251"/>
      <c r="F969" s="251"/>
      <c r="G969" s="251"/>
      <c r="H969" s="251"/>
    </row>
    <row r="970" spans="4:8" x14ac:dyDescent="0.2">
      <c r="D970" s="87"/>
      <c r="E970" s="251"/>
      <c r="F970" s="251"/>
      <c r="G970" s="251"/>
      <c r="H970" s="251"/>
    </row>
    <row r="971" spans="4:8" x14ac:dyDescent="0.2">
      <c r="D971" s="87"/>
      <c r="E971" s="251"/>
      <c r="F971" s="251"/>
      <c r="G971" s="251"/>
      <c r="H971" s="251"/>
    </row>
    <row r="972" spans="4:8" x14ac:dyDescent="0.2">
      <c r="D972" s="87"/>
      <c r="E972" s="251"/>
      <c r="F972" s="251"/>
      <c r="G972" s="251"/>
      <c r="H972" s="251"/>
    </row>
    <row r="973" spans="4:8" x14ac:dyDescent="0.2">
      <c r="D973" s="87"/>
      <c r="E973" s="251"/>
      <c r="F973" s="251"/>
      <c r="G973" s="251"/>
      <c r="H973" s="251"/>
    </row>
    <row r="974" spans="4:8" x14ac:dyDescent="0.2">
      <c r="D974" s="87"/>
      <c r="E974" s="251"/>
      <c r="F974" s="251"/>
      <c r="G974" s="251"/>
      <c r="H974" s="251"/>
    </row>
    <row r="975" spans="4:8" x14ac:dyDescent="0.2">
      <c r="D975" s="87"/>
      <c r="E975" s="251"/>
      <c r="F975" s="251"/>
      <c r="G975" s="251"/>
      <c r="H975" s="251"/>
    </row>
    <row r="976" spans="4:8" x14ac:dyDescent="0.2">
      <c r="D976" s="87"/>
      <c r="E976" s="251"/>
      <c r="F976" s="251"/>
      <c r="G976" s="251"/>
      <c r="H976" s="251"/>
    </row>
    <row r="977" spans="4:8" x14ac:dyDescent="0.2">
      <c r="D977" s="87"/>
      <c r="E977" s="251"/>
      <c r="F977" s="251"/>
      <c r="G977" s="251"/>
      <c r="H977" s="251"/>
    </row>
    <row r="978" spans="4:8" x14ac:dyDescent="0.2">
      <c r="D978" s="87"/>
      <c r="E978" s="251"/>
      <c r="F978" s="251"/>
      <c r="G978" s="251"/>
      <c r="H978" s="251"/>
    </row>
    <row r="979" spans="4:8" x14ac:dyDescent="0.2">
      <c r="D979" s="87"/>
      <c r="E979" s="251"/>
      <c r="F979" s="251"/>
      <c r="G979" s="251"/>
      <c r="H979" s="251"/>
    </row>
    <row r="980" spans="4:8" x14ac:dyDescent="0.2">
      <c r="D980" s="87"/>
      <c r="E980" s="251"/>
      <c r="F980" s="251"/>
      <c r="G980" s="251"/>
      <c r="H980" s="251"/>
    </row>
    <row r="981" spans="4:8" x14ac:dyDescent="0.2">
      <c r="D981" s="87"/>
      <c r="E981" s="251"/>
      <c r="F981" s="251"/>
      <c r="G981" s="251"/>
      <c r="H981" s="251"/>
    </row>
    <row r="982" spans="4:8" x14ac:dyDescent="0.2">
      <c r="D982" s="87"/>
      <c r="E982" s="251"/>
      <c r="F982" s="251"/>
      <c r="G982" s="251"/>
      <c r="H982" s="251"/>
    </row>
    <row r="983" spans="4:8" x14ac:dyDescent="0.2">
      <c r="D983" s="87"/>
      <c r="E983" s="251"/>
      <c r="F983" s="251"/>
      <c r="G983" s="251"/>
      <c r="H983" s="251"/>
    </row>
    <row r="984" spans="4:8" x14ac:dyDescent="0.2">
      <c r="D984" s="87"/>
      <c r="E984" s="251"/>
      <c r="F984" s="251"/>
      <c r="G984" s="251"/>
      <c r="H984" s="251"/>
    </row>
    <row r="985" spans="4:8" x14ac:dyDescent="0.2">
      <c r="D985" s="87"/>
      <c r="E985" s="251"/>
      <c r="F985" s="251"/>
      <c r="G985" s="251"/>
      <c r="H985" s="251"/>
    </row>
    <row r="986" spans="4:8" x14ac:dyDescent="0.2">
      <c r="D986" s="87"/>
      <c r="E986" s="251"/>
      <c r="F986" s="251"/>
      <c r="G986" s="251"/>
      <c r="H986" s="251"/>
    </row>
    <row r="987" spans="4:8" x14ac:dyDescent="0.2">
      <c r="D987" s="87"/>
      <c r="E987" s="251"/>
      <c r="F987" s="251"/>
      <c r="G987" s="251"/>
      <c r="H987" s="251"/>
    </row>
    <row r="988" spans="4:8" x14ac:dyDescent="0.2">
      <c r="D988" s="87"/>
      <c r="E988" s="251"/>
      <c r="F988" s="251"/>
      <c r="G988" s="251"/>
      <c r="H988" s="251"/>
    </row>
    <row r="989" spans="4:8" x14ac:dyDescent="0.2">
      <c r="D989" s="87"/>
      <c r="E989" s="251"/>
      <c r="F989" s="251"/>
      <c r="G989" s="251"/>
      <c r="H989" s="251"/>
    </row>
    <row r="990" spans="4:8" x14ac:dyDescent="0.2">
      <c r="D990" s="87"/>
      <c r="E990" s="251"/>
      <c r="F990" s="251"/>
      <c r="G990" s="251"/>
      <c r="H990" s="251"/>
    </row>
    <row r="991" spans="4:8" x14ac:dyDescent="0.2">
      <c r="D991" s="87"/>
      <c r="E991" s="251"/>
      <c r="F991" s="251"/>
      <c r="G991" s="251"/>
      <c r="H991" s="251"/>
    </row>
    <row r="992" spans="4:8" x14ac:dyDescent="0.2">
      <c r="D992" s="87"/>
      <c r="E992" s="251"/>
      <c r="F992" s="251"/>
      <c r="G992" s="251"/>
      <c r="H992" s="251"/>
    </row>
    <row r="993" spans="4:8" x14ac:dyDescent="0.2">
      <c r="D993" s="87"/>
      <c r="E993" s="251"/>
      <c r="F993" s="251"/>
      <c r="G993" s="251"/>
      <c r="H993" s="251"/>
    </row>
    <row r="994" spans="4:8" x14ac:dyDescent="0.2">
      <c r="D994" s="87"/>
      <c r="E994" s="251"/>
      <c r="F994" s="251"/>
      <c r="G994" s="251"/>
      <c r="H994" s="251"/>
    </row>
    <row r="995" spans="4:8" x14ac:dyDescent="0.2">
      <c r="D995" s="87"/>
      <c r="E995" s="251"/>
      <c r="F995" s="251"/>
      <c r="G995" s="251"/>
      <c r="H995" s="251"/>
    </row>
    <row r="996" spans="4:8" x14ac:dyDescent="0.2">
      <c r="D996" s="87"/>
      <c r="E996" s="251"/>
      <c r="F996" s="251"/>
      <c r="G996" s="251"/>
      <c r="H996" s="251"/>
    </row>
    <row r="997" spans="4:8" x14ac:dyDescent="0.2">
      <c r="D997" s="87"/>
      <c r="E997" s="251"/>
      <c r="F997" s="251"/>
      <c r="G997" s="251"/>
      <c r="H997" s="251"/>
    </row>
    <row r="998" spans="4:8" x14ac:dyDescent="0.2">
      <c r="D998" s="87"/>
      <c r="E998" s="251"/>
      <c r="F998" s="251"/>
      <c r="G998" s="251"/>
      <c r="H998" s="251"/>
    </row>
    <row r="999" spans="4:8" x14ac:dyDescent="0.2">
      <c r="D999" s="87"/>
      <c r="E999" s="251"/>
      <c r="F999" s="251"/>
      <c r="G999" s="251"/>
      <c r="H999" s="251"/>
    </row>
    <row r="1000" spans="4:8" x14ac:dyDescent="0.2">
      <c r="D1000" s="87"/>
      <c r="E1000" s="251"/>
      <c r="F1000" s="251"/>
      <c r="G1000" s="251"/>
      <c r="H1000" s="251"/>
    </row>
    <row r="1001" spans="4:8" x14ac:dyDescent="0.2">
      <c r="D1001" s="87"/>
      <c r="E1001" s="251"/>
      <c r="F1001" s="251"/>
      <c r="G1001" s="251"/>
      <c r="H1001" s="251"/>
    </row>
    <row r="1002" spans="4:8" x14ac:dyDescent="0.2">
      <c r="D1002" s="87"/>
      <c r="E1002" s="251"/>
      <c r="F1002" s="251"/>
      <c r="G1002" s="251"/>
      <c r="H1002" s="251"/>
    </row>
    <row r="1003" spans="4:8" x14ac:dyDescent="0.2">
      <c r="D1003" s="87"/>
      <c r="E1003" s="251"/>
      <c r="F1003" s="251"/>
      <c r="G1003" s="251"/>
      <c r="H1003" s="251"/>
    </row>
    <row r="1004" spans="4:8" x14ac:dyDescent="0.2">
      <c r="D1004" s="87"/>
      <c r="E1004" s="251"/>
      <c r="F1004" s="251"/>
      <c r="G1004" s="251"/>
      <c r="H1004" s="251"/>
    </row>
    <row r="1005" spans="4:8" x14ac:dyDescent="0.2">
      <c r="D1005" s="87"/>
      <c r="E1005" s="251"/>
      <c r="F1005" s="251"/>
      <c r="G1005" s="251"/>
      <c r="H1005" s="251"/>
    </row>
    <row r="1006" spans="4:8" x14ac:dyDescent="0.2">
      <c r="D1006" s="87"/>
      <c r="E1006" s="251"/>
      <c r="F1006" s="251"/>
      <c r="G1006" s="251"/>
      <c r="H1006" s="251"/>
    </row>
    <row r="1007" spans="4:8" x14ac:dyDescent="0.2">
      <c r="D1007" s="87"/>
      <c r="E1007" s="251"/>
      <c r="F1007" s="251"/>
      <c r="G1007" s="251"/>
      <c r="H1007" s="251"/>
    </row>
    <row r="1008" spans="4:8" x14ac:dyDescent="0.2">
      <c r="D1008" s="87"/>
      <c r="E1008" s="251"/>
      <c r="F1008" s="251"/>
      <c r="G1008" s="251"/>
      <c r="H1008" s="251"/>
    </row>
    <row r="1009" spans="4:8" x14ac:dyDescent="0.2">
      <c r="D1009" s="87"/>
      <c r="E1009" s="251"/>
      <c r="F1009" s="251"/>
      <c r="G1009" s="251"/>
      <c r="H1009" s="251"/>
    </row>
    <row r="1010" spans="4:8" x14ac:dyDescent="0.2">
      <c r="D1010" s="87"/>
      <c r="E1010" s="251"/>
      <c r="F1010" s="251"/>
      <c r="G1010" s="251"/>
      <c r="H1010" s="251"/>
    </row>
    <row r="1011" spans="4:8" x14ac:dyDescent="0.2">
      <c r="D1011" s="87"/>
      <c r="E1011" s="251"/>
      <c r="F1011" s="251"/>
      <c r="G1011" s="251"/>
      <c r="H1011" s="251"/>
    </row>
    <row r="1012" spans="4:8" x14ac:dyDescent="0.2">
      <c r="D1012" s="87"/>
      <c r="E1012" s="251"/>
      <c r="F1012" s="251"/>
      <c r="G1012" s="251"/>
      <c r="H1012" s="251"/>
    </row>
    <row r="1013" spans="4:8" x14ac:dyDescent="0.2">
      <c r="D1013" s="87"/>
      <c r="E1013" s="251"/>
      <c r="F1013" s="251"/>
      <c r="G1013" s="251"/>
      <c r="H1013" s="251"/>
    </row>
    <row r="1014" spans="4:8" x14ac:dyDescent="0.2">
      <c r="D1014" s="87"/>
      <c r="E1014" s="251"/>
      <c r="F1014" s="251"/>
      <c r="G1014" s="251"/>
      <c r="H1014" s="251"/>
    </row>
    <row r="1015" spans="4:8" x14ac:dyDescent="0.2">
      <c r="D1015" s="87"/>
      <c r="E1015" s="251"/>
      <c r="F1015" s="251"/>
      <c r="G1015" s="251"/>
      <c r="H1015" s="251"/>
    </row>
    <row r="1016" spans="4:8" x14ac:dyDescent="0.2">
      <c r="D1016" s="87"/>
      <c r="E1016" s="251"/>
      <c r="F1016" s="251"/>
      <c r="G1016" s="251"/>
      <c r="H1016" s="251"/>
    </row>
    <row r="1017" spans="4:8" x14ac:dyDescent="0.2">
      <c r="D1017" s="87"/>
      <c r="E1017" s="251"/>
      <c r="F1017" s="251"/>
      <c r="G1017" s="251"/>
      <c r="H1017" s="251"/>
    </row>
    <row r="1018" spans="4:8" x14ac:dyDescent="0.2">
      <c r="D1018" s="87"/>
      <c r="E1018" s="251"/>
      <c r="F1018" s="251"/>
      <c r="G1018" s="251"/>
      <c r="H1018" s="251"/>
    </row>
    <row r="1019" spans="4:8" x14ac:dyDescent="0.2">
      <c r="D1019" s="87"/>
      <c r="E1019" s="251"/>
      <c r="F1019" s="251"/>
      <c r="G1019" s="251"/>
      <c r="H1019" s="251"/>
    </row>
    <row r="1020" spans="4:8" x14ac:dyDescent="0.2">
      <c r="D1020" s="87"/>
      <c r="E1020" s="251"/>
      <c r="F1020" s="251"/>
      <c r="G1020" s="251"/>
      <c r="H1020" s="251"/>
    </row>
    <row r="1021" spans="4:8" x14ac:dyDescent="0.2">
      <c r="D1021" s="87"/>
      <c r="E1021" s="251"/>
      <c r="F1021" s="251"/>
      <c r="G1021" s="251"/>
      <c r="H1021" s="251"/>
    </row>
    <row r="1022" spans="4:8" x14ac:dyDescent="0.2">
      <c r="D1022" s="87"/>
      <c r="E1022" s="251"/>
      <c r="F1022" s="251"/>
      <c r="G1022" s="251"/>
      <c r="H1022" s="251"/>
    </row>
    <row r="1023" spans="4:8" x14ac:dyDescent="0.2">
      <c r="D1023" s="87"/>
      <c r="E1023" s="251"/>
      <c r="F1023" s="251"/>
      <c r="G1023" s="251"/>
      <c r="H1023" s="251"/>
    </row>
    <row r="1024" spans="4:8" x14ac:dyDescent="0.2">
      <c r="D1024" s="87"/>
      <c r="E1024" s="251"/>
      <c r="F1024" s="251"/>
      <c r="G1024" s="251"/>
      <c r="H1024" s="251"/>
    </row>
    <row r="1025" spans="4:8" x14ac:dyDescent="0.2">
      <c r="D1025" s="87"/>
      <c r="E1025" s="251"/>
      <c r="F1025" s="251"/>
      <c r="G1025" s="251"/>
      <c r="H1025" s="251"/>
    </row>
    <row r="1026" spans="4:8" x14ac:dyDescent="0.2">
      <c r="D1026" s="87"/>
      <c r="E1026" s="251"/>
      <c r="F1026" s="251"/>
      <c r="G1026" s="251"/>
      <c r="H1026" s="251"/>
    </row>
    <row r="1027" spans="4:8" x14ac:dyDescent="0.2">
      <c r="D1027" s="87"/>
      <c r="E1027" s="251"/>
      <c r="F1027" s="251"/>
      <c r="G1027" s="251"/>
      <c r="H1027" s="251"/>
    </row>
    <row r="1028" spans="4:8" x14ac:dyDescent="0.2">
      <c r="D1028" s="87"/>
      <c r="E1028" s="251"/>
      <c r="F1028" s="251"/>
      <c r="G1028" s="251"/>
      <c r="H1028" s="251"/>
    </row>
    <row r="1029" spans="4:8" x14ac:dyDescent="0.2">
      <c r="D1029" s="87"/>
      <c r="E1029" s="251"/>
      <c r="F1029" s="251"/>
      <c r="G1029" s="251"/>
      <c r="H1029" s="251"/>
    </row>
    <row r="1030" spans="4:8" x14ac:dyDescent="0.2">
      <c r="D1030" s="87"/>
      <c r="E1030" s="251"/>
      <c r="F1030" s="251"/>
      <c r="G1030" s="251"/>
      <c r="H1030" s="251"/>
    </row>
    <row r="1031" spans="4:8" x14ac:dyDescent="0.2">
      <c r="D1031" s="87"/>
      <c r="E1031" s="251"/>
      <c r="F1031" s="251"/>
      <c r="G1031" s="251"/>
      <c r="H1031" s="251"/>
    </row>
    <row r="1032" spans="4:8" x14ac:dyDescent="0.2">
      <c r="D1032" s="87"/>
      <c r="E1032" s="251"/>
      <c r="F1032" s="251"/>
      <c r="G1032" s="251"/>
      <c r="H1032" s="251"/>
    </row>
    <row r="1033" spans="4:8" x14ac:dyDescent="0.2">
      <c r="D1033" s="87"/>
      <c r="E1033" s="251"/>
      <c r="F1033" s="251"/>
      <c r="G1033" s="251"/>
      <c r="H1033" s="251"/>
    </row>
    <row r="1034" spans="4:8" x14ac:dyDescent="0.2">
      <c r="D1034" s="87"/>
      <c r="E1034" s="251"/>
      <c r="F1034" s="251"/>
      <c r="G1034" s="251"/>
      <c r="H1034" s="251"/>
    </row>
    <row r="1035" spans="4:8" x14ac:dyDescent="0.2">
      <c r="D1035" s="87"/>
      <c r="E1035" s="251"/>
      <c r="F1035" s="251"/>
      <c r="G1035" s="251"/>
      <c r="H1035" s="251"/>
    </row>
    <row r="1036" spans="4:8" x14ac:dyDescent="0.2">
      <c r="D1036" s="87"/>
      <c r="E1036" s="251"/>
      <c r="F1036" s="251"/>
      <c r="G1036" s="251"/>
      <c r="H1036" s="251"/>
    </row>
    <row r="1037" spans="4:8" x14ac:dyDescent="0.2">
      <c r="D1037" s="87"/>
      <c r="E1037" s="251"/>
      <c r="F1037" s="251"/>
      <c r="G1037" s="251"/>
      <c r="H1037" s="251"/>
    </row>
    <row r="1038" spans="4:8" x14ac:dyDescent="0.2">
      <c r="D1038" s="87"/>
      <c r="E1038" s="251"/>
      <c r="F1038" s="251"/>
      <c r="G1038" s="251"/>
      <c r="H1038" s="251"/>
    </row>
    <row r="1039" spans="4:8" x14ac:dyDescent="0.2">
      <c r="D1039" s="87"/>
      <c r="E1039" s="251"/>
      <c r="F1039" s="251"/>
      <c r="G1039" s="251"/>
      <c r="H1039" s="251"/>
    </row>
    <row r="1040" spans="4:8" x14ac:dyDescent="0.2">
      <c r="D1040" s="87"/>
      <c r="E1040" s="251"/>
      <c r="F1040" s="251"/>
      <c r="G1040" s="251"/>
      <c r="H1040" s="251"/>
    </row>
    <row r="1041" spans="4:8" x14ac:dyDescent="0.2">
      <c r="D1041" s="87"/>
      <c r="E1041" s="251"/>
      <c r="F1041" s="251"/>
      <c r="G1041" s="251"/>
      <c r="H1041" s="251"/>
    </row>
    <row r="1042" spans="4:8" x14ac:dyDescent="0.2">
      <c r="D1042" s="87"/>
      <c r="E1042" s="251"/>
      <c r="F1042" s="251"/>
      <c r="G1042" s="251"/>
      <c r="H1042" s="251"/>
    </row>
    <row r="1043" spans="4:8" x14ac:dyDescent="0.2">
      <c r="D1043" s="87"/>
      <c r="E1043" s="251"/>
      <c r="F1043" s="251"/>
      <c r="G1043" s="251"/>
      <c r="H1043" s="251"/>
    </row>
    <row r="1044" spans="4:8" x14ac:dyDescent="0.2">
      <c r="D1044" s="87"/>
      <c r="E1044" s="251"/>
      <c r="F1044" s="251"/>
      <c r="G1044" s="251"/>
      <c r="H1044" s="251"/>
    </row>
    <row r="1045" spans="4:8" x14ac:dyDescent="0.2">
      <c r="D1045" s="87"/>
      <c r="E1045" s="251"/>
      <c r="F1045" s="251"/>
      <c r="G1045" s="251"/>
      <c r="H1045" s="251"/>
    </row>
    <row r="1046" spans="4:8" x14ac:dyDescent="0.2">
      <c r="D1046" s="87"/>
      <c r="E1046" s="251"/>
      <c r="F1046" s="251"/>
      <c r="G1046" s="251"/>
      <c r="H1046" s="251"/>
    </row>
    <row r="1047" spans="4:8" x14ac:dyDescent="0.2">
      <c r="D1047" s="87"/>
      <c r="E1047" s="251"/>
      <c r="F1047" s="251"/>
      <c r="G1047" s="251"/>
      <c r="H1047" s="251"/>
    </row>
    <row r="1048" spans="4:8" x14ac:dyDescent="0.2">
      <c r="D1048" s="87"/>
      <c r="E1048" s="251"/>
      <c r="F1048" s="251"/>
      <c r="G1048" s="251"/>
      <c r="H1048" s="251"/>
    </row>
    <row r="1049" spans="4:8" x14ac:dyDescent="0.2">
      <c r="D1049" s="87"/>
      <c r="E1049" s="251"/>
      <c r="F1049" s="251"/>
      <c r="G1049" s="251"/>
      <c r="H1049" s="251"/>
    </row>
    <row r="1050" spans="4:8" x14ac:dyDescent="0.2">
      <c r="D1050" s="87"/>
      <c r="E1050" s="251"/>
      <c r="F1050" s="251"/>
      <c r="G1050" s="251"/>
      <c r="H1050" s="251"/>
    </row>
    <row r="1051" spans="4:8" x14ac:dyDescent="0.2">
      <c r="D1051" s="87"/>
      <c r="E1051" s="251"/>
      <c r="F1051" s="251"/>
      <c r="G1051" s="251"/>
      <c r="H1051" s="251"/>
    </row>
    <row r="1052" spans="4:8" x14ac:dyDescent="0.2">
      <c r="D1052" s="87"/>
      <c r="E1052" s="251"/>
      <c r="F1052" s="251"/>
      <c r="G1052" s="251"/>
      <c r="H1052" s="251"/>
    </row>
    <row r="1053" spans="4:8" x14ac:dyDescent="0.2">
      <c r="D1053" s="87"/>
      <c r="E1053" s="251"/>
      <c r="F1053" s="251"/>
      <c r="G1053" s="251"/>
      <c r="H1053" s="251"/>
    </row>
    <row r="1054" spans="4:8" x14ac:dyDescent="0.2">
      <c r="D1054" s="87"/>
      <c r="E1054" s="251"/>
      <c r="F1054" s="251"/>
      <c r="G1054" s="251"/>
      <c r="H1054" s="251"/>
    </row>
    <row r="1055" spans="4:8" x14ac:dyDescent="0.2">
      <c r="D1055" s="87"/>
      <c r="E1055" s="251"/>
      <c r="F1055" s="251"/>
      <c r="G1055" s="251"/>
      <c r="H1055" s="251"/>
    </row>
    <row r="1056" spans="4:8" x14ac:dyDescent="0.2">
      <c r="D1056" s="87"/>
      <c r="E1056" s="251"/>
      <c r="F1056" s="251"/>
      <c r="G1056" s="251"/>
      <c r="H1056" s="251"/>
    </row>
    <row r="1057" spans="4:8" x14ac:dyDescent="0.2">
      <c r="D1057" s="87"/>
      <c r="E1057" s="251"/>
      <c r="F1057" s="251"/>
      <c r="G1057" s="251"/>
      <c r="H1057" s="251"/>
    </row>
    <row r="1058" spans="4:8" x14ac:dyDescent="0.2">
      <c r="D1058" s="87"/>
      <c r="E1058" s="251"/>
      <c r="F1058" s="251"/>
      <c r="G1058" s="251"/>
      <c r="H1058" s="251"/>
    </row>
    <row r="1059" spans="4:8" x14ac:dyDescent="0.2">
      <c r="D1059" s="87"/>
      <c r="E1059" s="251"/>
      <c r="F1059" s="251"/>
      <c r="G1059" s="251"/>
      <c r="H1059" s="251"/>
    </row>
    <row r="1060" spans="4:8" x14ac:dyDescent="0.2">
      <c r="D1060" s="87"/>
      <c r="E1060" s="251"/>
      <c r="F1060" s="251"/>
      <c r="G1060" s="251"/>
      <c r="H1060" s="251"/>
    </row>
    <row r="1061" spans="4:8" x14ac:dyDescent="0.2">
      <c r="D1061" s="87"/>
      <c r="E1061" s="251"/>
      <c r="F1061" s="251"/>
      <c r="G1061" s="251"/>
      <c r="H1061" s="251"/>
    </row>
    <row r="1062" spans="4:8" x14ac:dyDescent="0.2">
      <c r="D1062" s="87"/>
      <c r="E1062" s="251"/>
      <c r="F1062" s="251"/>
      <c r="G1062" s="251"/>
      <c r="H1062" s="251"/>
    </row>
    <row r="1063" spans="4:8" x14ac:dyDescent="0.2">
      <c r="D1063" s="87"/>
      <c r="E1063" s="251"/>
      <c r="F1063" s="251"/>
      <c r="G1063" s="251"/>
      <c r="H1063" s="251"/>
    </row>
    <row r="1064" spans="4:8" x14ac:dyDescent="0.2">
      <c r="D1064" s="87"/>
      <c r="E1064" s="251"/>
      <c r="F1064" s="251"/>
      <c r="G1064" s="251"/>
      <c r="H1064" s="251"/>
    </row>
    <row r="1065" spans="4:8" x14ac:dyDescent="0.2">
      <c r="D1065" s="87"/>
      <c r="E1065" s="251"/>
      <c r="F1065" s="251"/>
      <c r="G1065" s="251"/>
      <c r="H1065" s="251"/>
    </row>
    <row r="1066" spans="4:8" x14ac:dyDescent="0.2">
      <c r="D1066" s="87"/>
      <c r="E1066" s="251"/>
      <c r="F1066" s="251"/>
      <c r="G1066" s="251"/>
      <c r="H1066" s="251"/>
    </row>
    <row r="1067" spans="4:8" x14ac:dyDescent="0.2">
      <c r="D1067" s="87"/>
      <c r="E1067" s="251"/>
      <c r="F1067" s="251"/>
      <c r="G1067" s="251"/>
      <c r="H1067" s="251"/>
    </row>
    <row r="1068" spans="4:8" x14ac:dyDescent="0.2">
      <c r="D1068" s="87"/>
      <c r="E1068" s="251"/>
      <c r="F1068" s="251"/>
      <c r="G1068" s="251"/>
      <c r="H1068" s="251"/>
    </row>
    <row r="1069" spans="4:8" x14ac:dyDescent="0.2">
      <c r="D1069" s="87"/>
      <c r="E1069" s="251"/>
      <c r="F1069" s="251"/>
      <c r="G1069" s="251"/>
      <c r="H1069" s="251"/>
    </row>
    <row r="1070" spans="4:8" x14ac:dyDescent="0.2">
      <c r="D1070" s="87"/>
      <c r="E1070" s="251"/>
      <c r="F1070" s="251"/>
      <c r="G1070" s="251"/>
      <c r="H1070" s="251"/>
    </row>
    <row r="1071" spans="4:8" x14ac:dyDescent="0.2">
      <c r="D1071" s="87"/>
      <c r="E1071" s="251"/>
      <c r="F1071" s="251"/>
      <c r="G1071" s="251"/>
      <c r="H1071" s="251"/>
    </row>
    <row r="1072" spans="4:8" x14ac:dyDescent="0.2">
      <c r="D1072" s="87"/>
      <c r="E1072" s="251"/>
      <c r="F1072" s="251"/>
      <c r="G1072" s="251"/>
      <c r="H1072" s="251"/>
    </row>
    <row r="1073" spans="4:8" x14ac:dyDescent="0.2">
      <c r="D1073" s="87"/>
      <c r="E1073" s="251"/>
      <c r="F1073" s="251"/>
      <c r="G1073" s="251"/>
      <c r="H1073" s="251"/>
    </row>
    <row r="1074" spans="4:8" x14ac:dyDescent="0.2">
      <c r="D1074" s="87"/>
      <c r="E1074" s="251"/>
      <c r="F1074" s="251"/>
      <c r="G1074" s="251"/>
      <c r="H1074" s="251"/>
    </row>
    <row r="1075" spans="4:8" x14ac:dyDescent="0.2">
      <c r="D1075" s="87"/>
      <c r="E1075" s="251"/>
      <c r="F1075" s="251"/>
      <c r="G1075" s="251"/>
      <c r="H1075" s="251"/>
    </row>
    <row r="1076" spans="4:8" x14ac:dyDescent="0.2">
      <c r="D1076" s="87"/>
      <c r="E1076" s="251"/>
      <c r="F1076" s="251"/>
      <c r="G1076" s="251"/>
      <c r="H1076" s="251"/>
    </row>
    <row r="1077" spans="4:8" x14ac:dyDescent="0.2">
      <c r="D1077" s="87"/>
      <c r="E1077" s="251"/>
      <c r="F1077" s="251"/>
      <c r="G1077" s="251"/>
      <c r="H1077" s="251"/>
    </row>
    <row r="1078" spans="4:8" x14ac:dyDescent="0.2">
      <c r="D1078" s="87"/>
      <c r="E1078" s="251"/>
      <c r="F1078" s="251"/>
      <c r="G1078" s="251"/>
      <c r="H1078" s="251"/>
    </row>
    <row r="1079" spans="4:8" x14ac:dyDescent="0.2">
      <c r="D1079" s="87"/>
      <c r="E1079" s="251"/>
      <c r="F1079" s="251"/>
      <c r="G1079" s="251"/>
      <c r="H1079" s="251"/>
    </row>
    <row r="1080" spans="4:8" x14ac:dyDescent="0.2">
      <c r="D1080" s="87"/>
      <c r="E1080" s="251"/>
      <c r="F1080" s="251"/>
      <c r="G1080" s="251"/>
      <c r="H1080" s="251"/>
    </row>
    <row r="1081" spans="4:8" x14ac:dyDescent="0.2">
      <c r="D1081" s="87"/>
      <c r="E1081" s="251"/>
      <c r="F1081" s="251"/>
      <c r="G1081" s="251"/>
      <c r="H1081" s="251"/>
    </row>
    <row r="1082" spans="4:8" x14ac:dyDescent="0.2">
      <c r="D1082" s="87"/>
      <c r="E1082" s="251"/>
      <c r="F1082" s="251"/>
      <c r="G1082" s="251"/>
      <c r="H1082" s="251"/>
    </row>
    <row r="1083" spans="4:8" x14ac:dyDescent="0.2">
      <c r="D1083" s="87"/>
      <c r="E1083" s="251"/>
      <c r="F1083" s="251"/>
      <c r="G1083" s="251"/>
      <c r="H1083" s="251"/>
    </row>
    <row r="1084" spans="4:8" x14ac:dyDescent="0.2">
      <c r="D1084" s="87"/>
      <c r="E1084" s="251"/>
      <c r="F1084" s="251"/>
      <c r="G1084" s="251"/>
      <c r="H1084" s="251"/>
    </row>
    <row r="1085" spans="4:8" x14ac:dyDescent="0.2">
      <c r="D1085" s="87"/>
      <c r="E1085" s="251"/>
      <c r="F1085" s="251"/>
      <c r="G1085" s="251"/>
      <c r="H1085" s="251"/>
    </row>
    <row r="1086" spans="4:8" x14ac:dyDescent="0.2">
      <c r="D1086" s="87"/>
      <c r="E1086" s="251"/>
      <c r="F1086" s="251"/>
      <c r="G1086" s="251"/>
      <c r="H1086" s="251"/>
    </row>
    <row r="1087" spans="4:8" x14ac:dyDescent="0.2">
      <c r="D1087" s="87"/>
      <c r="E1087" s="251"/>
      <c r="F1087" s="251"/>
      <c r="G1087" s="251"/>
      <c r="H1087" s="251"/>
    </row>
    <row r="1088" spans="4:8" x14ac:dyDescent="0.2">
      <c r="D1088" s="87"/>
      <c r="E1088" s="251"/>
      <c r="F1088" s="251"/>
      <c r="G1088" s="251"/>
      <c r="H1088" s="251"/>
    </row>
    <row r="1089" spans="4:8" x14ac:dyDescent="0.2">
      <c r="D1089" s="87"/>
      <c r="E1089" s="251"/>
      <c r="F1089" s="251"/>
      <c r="G1089" s="251"/>
      <c r="H1089" s="251"/>
    </row>
    <row r="1090" spans="4:8" x14ac:dyDescent="0.2">
      <c r="D1090" s="87"/>
      <c r="E1090" s="251"/>
      <c r="F1090" s="251"/>
      <c r="G1090" s="251"/>
      <c r="H1090" s="251"/>
    </row>
    <row r="1091" spans="4:8" x14ac:dyDescent="0.2">
      <c r="D1091" s="87"/>
      <c r="E1091" s="251"/>
      <c r="F1091" s="251"/>
      <c r="G1091" s="251"/>
      <c r="H1091" s="251"/>
    </row>
    <row r="1092" spans="4:8" x14ac:dyDescent="0.2">
      <c r="D1092" s="87"/>
      <c r="E1092" s="251"/>
      <c r="F1092" s="251"/>
      <c r="G1092" s="251"/>
      <c r="H1092" s="251"/>
    </row>
    <row r="1093" spans="4:8" x14ac:dyDescent="0.2">
      <c r="D1093" s="87"/>
      <c r="E1093" s="251"/>
      <c r="F1093" s="251"/>
      <c r="G1093" s="251"/>
      <c r="H1093" s="251"/>
    </row>
    <row r="1094" spans="4:8" x14ac:dyDescent="0.2">
      <c r="D1094" s="87"/>
      <c r="E1094" s="251"/>
      <c r="F1094" s="251"/>
      <c r="G1094" s="251"/>
      <c r="H1094" s="251"/>
    </row>
    <row r="1095" spans="4:8" x14ac:dyDescent="0.2">
      <c r="D1095" s="87"/>
      <c r="E1095" s="251"/>
      <c r="F1095" s="251"/>
      <c r="G1095" s="251"/>
      <c r="H1095" s="251"/>
    </row>
    <row r="1096" spans="4:8" x14ac:dyDescent="0.2">
      <c r="D1096" s="87"/>
      <c r="E1096" s="251"/>
      <c r="F1096" s="251"/>
      <c r="G1096" s="251"/>
      <c r="H1096" s="251"/>
    </row>
    <row r="1097" spans="4:8" x14ac:dyDescent="0.2">
      <c r="D1097" s="87"/>
      <c r="E1097" s="251"/>
      <c r="F1097" s="251"/>
      <c r="G1097" s="251"/>
      <c r="H1097" s="251"/>
    </row>
    <row r="1098" spans="4:8" x14ac:dyDescent="0.2">
      <c r="D1098" s="87"/>
      <c r="E1098" s="251"/>
      <c r="F1098" s="251"/>
      <c r="G1098" s="251"/>
      <c r="H1098" s="251"/>
    </row>
    <row r="1099" spans="4:8" x14ac:dyDescent="0.2">
      <c r="D1099" s="87"/>
      <c r="E1099" s="251"/>
      <c r="F1099" s="251"/>
      <c r="G1099" s="251"/>
      <c r="H1099" s="251"/>
    </row>
    <row r="1100" spans="4:8" x14ac:dyDescent="0.2">
      <c r="D1100" s="87"/>
      <c r="E1100" s="251"/>
      <c r="F1100" s="251"/>
      <c r="G1100" s="251"/>
      <c r="H1100" s="251"/>
    </row>
    <row r="1101" spans="4:8" x14ac:dyDescent="0.2">
      <c r="D1101" s="87"/>
      <c r="E1101" s="251"/>
      <c r="F1101" s="251"/>
      <c r="G1101" s="251"/>
      <c r="H1101" s="251"/>
    </row>
    <row r="1102" spans="4:8" x14ac:dyDescent="0.2">
      <c r="D1102" s="87"/>
      <c r="E1102" s="251"/>
      <c r="F1102" s="251"/>
      <c r="G1102" s="251"/>
      <c r="H1102" s="251"/>
    </row>
    <row r="1103" spans="4:8" x14ac:dyDescent="0.2">
      <c r="D1103" s="87"/>
      <c r="E1103" s="251"/>
      <c r="F1103" s="251"/>
      <c r="G1103" s="251"/>
      <c r="H1103" s="251"/>
    </row>
    <row r="1104" spans="4:8" x14ac:dyDescent="0.2">
      <c r="D1104" s="87"/>
      <c r="E1104" s="251"/>
      <c r="F1104" s="251"/>
      <c r="G1104" s="251"/>
      <c r="H1104" s="251"/>
    </row>
    <row r="1105" spans="4:8" x14ac:dyDescent="0.2">
      <c r="D1105" s="87"/>
      <c r="E1105" s="251"/>
      <c r="F1105" s="251"/>
      <c r="G1105" s="251"/>
      <c r="H1105" s="251"/>
    </row>
    <row r="1106" spans="4:8" x14ac:dyDescent="0.2">
      <c r="D1106" s="87"/>
      <c r="E1106" s="251"/>
      <c r="F1106" s="251"/>
      <c r="G1106" s="251"/>
      <c r="H1106" s="251"/>
    </row>
    <row r="1107" spans="4:8" x14ac:dyDescent="0.2">
      <c r="D1107" s="87"/>
      <c r="E1107" s="251"/>
      <c r="F1107" s="251"/>
      <c r="G1107" s="251"/>
      <c r="H1107" s="251"/>
    </row>
    <row r="1108" spans="4:8" x14ac:dyDescent="0.2">
      <c r="D1108" s="87"/>
      <c r="E1108" s="251"/>
      <c r="F1108" s="251"/>
      <c r="G1108" s="251"/>
      <c r="H1108" s="251"/>
    </row>
    <row r="1109" spans="4:8" x14ac:dyDescent="0.2">
      <c r="D1109" s="87"/>
      <c r="E1109" s="251"/>
      <c r="F1109" s="251"/>
      <c r="G1109" s="251"/>
      <c r="H1109" s="251"/>
    </row>
    <row r="1110" spans="4:8" x14ac:dyDescent="0.2">
      <c r="D1110" s="87"/>
      <c r="E1110" s="251"/>
      <c r="F1110" s="251"/>
      <c r="G1110" s="251"/>
      <c r="H1110" s="251"/>
    </row>
    <row r="1111" spans="4:8" x14ac:dyDescent="0.2">
      <c r="D1111" s="87"/>
      <c r="E1111" s="251"/>
      <c r="F1111" s="251"/>
      <c r="G1111" s="251"/>
      <c r="H1111" s="251"/>
    </row>
    <row r="1112" spans="4:8" x14ac:dyDescent="0.2">
      <c r="D1112" s="87"/>
      <c r="E1112" s="251"/>
      <c r="F1112" s="251"/>
      <c r="G1112" s="251"/>
      <c r="H1112" s="251"/>
    </row>
    <row r="1113" spans="4:8" x14ac:dyDescent="0.2">
      <c r="D1113" s="87"/>
      <c r="E1113" s="251"/>
      <c r="F1113" s="251"/>
      <c r="G1113" s="251"/>
      <c r="H1113" s="251"/>
    </row>
    <row r="1114" spans="4:8" x14ac:dyDescent="0.2">
      <c r="D1114" s="87"/>
      <c r="E1114" s="251"/>
      <c r="F1114" s="251"/>
      <c r="G1114" s="251"/>
      <c r="H1114" s="251"/>
    </row>
    <row r="1115" spans="4:8" x14ac:dyDescent="0.2">
      <c r="D1115" s="87"/>
      <c r="E1115" s="251"/>
      <c r="F1115" s="251"/>
      <c r="G1115" s="251"/>
      <c r="H1115" s="251"/>
    </row>
    <row r="1116" spans="4:8" x14ac:dyDescent="0.2">
      <c r="D1116" s="87"/>
      <c r="E1116" s="251"/>
      <c r="F1116" s="251"/>
      <c r="G1116" s="251"/>
      <c r="H1116" s="251"/>
    </row>
    <row r="1117" spans="4:8" x14ac:dyDescent="0.2">
      <c r="D1117" s="87"/>
      <c r="E1117" s="251"/>
      <c r="F1117" s="251"/>
      <c r="G1117" s="251"/>
      <c r="H1117" s="251"/>
    </row>
    <row r="1118" spans="4:8" x14ac:dyDescent="0.2">
      <c r="D1118" s="87"/>
      <c r="E1118" s="251"/>
      <c r="F1118" s="251"/>
      <c r="G1118" s="251"/>
      <c r="H1118" s="251"/>
    </row>
    <row r="1119" spans="4:8" x14ac:dyDescent="0.2">
      <c r="D1119" s="87"/>
      <c r="E1119" s="251"/>
      <c r="F1119" s="251"/>
      <c r="G1119" s="251"/>
      <c r="H1119" s="251"/>
    </row>
    <row r="1120" spans="4:8" x14ac:dyDescent="0.2">
      <c r="D1120" s="87"/>
      <c r="E1120" s="251"/>
      <c r="F1120" s="251"/>
      <c r="G1120" s="251"/>
      <c r="H1120" s="251"/>
    </row>
    <row r="1121" spans="4:8" x14ac:dyDescent="0.2">
      <c r="D1121" s="87"/>
      <c r="E1121" s="251"/>
      <c r="F1121" s="251"/>
      <c r="G1121" s="251"/>
      <c r="H1121" s="251"/>
    </row>
    <row r="1122" spans="4:8" x14ac:dyDescent="0.2">
      <c r="D1122" s="87"/>
      <c r="E1122" s="251"/>
      <c r="F1122" s="251"/>
      <c r="G1122" s="251"/>
      <c r="H1122" s="251"/>
    </row>
    <row r="1123" spans="4:8" x14ac:dyDescent="0.2">
      <c r="D1123" s="87"/>
      <c r="E1123" s="251"/>
      <c r="F1123" s="251"/>
      <c r="G1123" s="251"/>
      <c r="H1123" s="251"/>
    </row>
    <row r="1124" spans="4:8" x14ac:dyDescent="0.2">
      <c r="D1124" s="87"/>
      <c r="E1124" s="251"/>
      <c r="F1124" s="251"/>
      <c r="G1124" s="251"/>
      <c r="H1124" s="251"/>
    </row>
    <row r="1125" spans="4:8" x14ac:dyDescent="0.2">
      <c r="D1125" s="87"/>
      <c r="E1125" s="251"/>
      <c r="F1125" s="251"/>
      <c r="G1125" s="251"/>
      <c r="H1125" s="251"/>
    </row>
    <row r="1126" spans="4:8" x14ac:dyDescent="0.2">
      <c r="D1126" s="87"/>
      <c r="E1126" s="251"/>
      <c r="F1126" s="251"/>
      <c r="G1126" s="251"/>
      <c r="H1126" s="251"/>
    </row>
    <row r="1127" spans="4:8" x14ac:dyDescent="0.2">
      <c r="D1127" s="87"/>
      <c r="E1127" s="251"/>
      <c r="F1127" s="251"/>
      <c r="G1127" s="251"/>
      <c r="H1127" s="251"/>
    </row>
    <row r="1128" spans="4:8" x14ac:dyDescent="0.2">
      <c r="D1128" s="87"/>
      <c r="E1128" s="251"/>
      <c r="F1128" s="251"/>
      <c r="G1128" s="251"/>
      <c r="H1128" s="251"/>
    </row>
    <row r="1129" spans="4:8" x14ac:dyDescent="0.2">
      <c r="D1129" s="87"/>
      <c r="E1129" s="251"/>
      <c r="F1129" s="251"/>
      <c r="G1129" s="251"/>
      <c r="H1129" s="251"/>
    </row>
    <row r="1130" spans="4:8" x14ac:dyDescent="0.2">
      <c r="D1130" s="87"/>
      <c r="E1130" s="251"/>
      <c r="F1130" s="251"/>
      <c r="G1130" s="251"/>
      <c r="H1130" s="251"/>
    </row>
    <row r="1131" spans="4:8" x14ac:dyDescent="0.2">
      <c r="D1131" s="87"/>
      <c r="E1131" s="251"/>
      <c r="F1131" s="251"/>
      <c r="G1131" s="251"/>
      <c r="H1131" s="251"/>
    </row>
    <row r="1132" spans="4:8" x14ac:dyDescent="0.2">
      <c r="D1132" s="87"/>
      <c r="E1132" s="251"/>
      <c r="F1132" s="251"/>
      <c r="G1132" s="251"/>
      <c r="H1132" s="251"/>
    </row>
    <row r="1133" spans="4:8" x14ac:dyDescent="0.2">
      <c r="D1133" s="87"/>
      <c r="E1133" s="251"/>
      <c r="F1133" s="251"/>
      <c r="G1133" s="251"/>
      <c r="H1133" s="251"/>
    </row>
    <row r="1134" spans="4:8" x14ac:dyDescent="0.2">
      <c r="D1134" s="87"/>
      <c r="E1134" s="251"/>
      <c r="F1134" s="251"/>
      <c r="G1134" s="251"/>
      <c r="H1134" s="251"/>
    </row>
    <row r="1135" spans="4:8" x14ac:dyDescent="0.2">
      <c r="D1135" s="87"/>
      <c r="E1135" s="251"/>
      <c r="F1135" s="251"/>
      <c r="G1135" s="251"/>
      <c r="H1135" s="251"/>
    </row>
    <row r="1136" spans="4:8" x14ac:dyDescent="0.2">
      <c r="D1136" s="87"/>
      <c r="E1136" s="251"/>
      <c r="F1136" s="251"/>
      <c r="G1136" s="251"/>
      <c r="H1136" s="251"/>
    </row>
    <row r="1137" spans="4:8" x14ac:dyDescent="0.2">
      <c r="D1137" s="87"/>
      <c r="E1137" s="251"/>
      <c r="F1137" s="251"/>
      <c r="G1137" s="251"/>
      <c r="H1137" s="251"/>
    </row>
    <row r="1138" spans="4:8" x14ac:dyDescent="0.2">
      <c r="D1138" s="87"/>
      <c r="E1138" s="251"/>
      <c r="F1138" s="251"/>
      <c r="G1138" s="251"/>
      <c r="H1138" s="251"/>
    </row>
    <row r="1139" spans="4:8" x14ac:dyDescent="0.2">
      <c r="D1139" s="87"/>
      <c r="E1139" s="251"/>
      <c r="F1139" s="251"/>
      <c r="G1139" s="251"/>
      <c r="H1139" s="251"/>
    </row>
    <row r="1140" spans="4:8" x14ac:dyDescent="0.2">
      <c r="D1140" s="87"/>
      <c r="E1140" s="251"/>
      <c r="F1140" s="251"/>
      <c r="G1140" s="251"/>
      <c r="H1140" s="251"/>
    </row>
    <row r="1141" spans="4:8" x14ac:dyDescent="0.2">
      <c r="D1141" s="87"/>
      <c r="E1141" s="251"/>
      <c r="F1141" s="251"/>
      <c r="G1141" s="251"/>
      <c r="H1141" s="251"/>
    </row>
    <row r="1142" spans="4:8" x14ac:dyDescent="0.2">
      <c r="D1142" s="87"/>
      <c r="E1142" s="251"/>
      <c r="F1142" s="251"/>
      <c r="G1142" s="251"/>
      <c r="H1142" s="251"/>
    </row>
    <row r="1143" spans="4:8" x14ac:dyDescent="0.2">
      <c r="D1143" s="87"/>
      <c r="E1143" s="251"/>
      <c r="F1143" s="251"/>
      <c r="G1143" s="251"/>
      <c r="H1143" s="251"/>
    </row>
    <row r="1144" spans="4:8" x14ac:dyDescent="0.2">
      <c r="D1144" s="87"/>
      <c r="E1144" s="251"/>
      <c r="F1144" s="251"/>
      <c r="G1144" s="251"/>
      <c r="H1144" s="251"/>
    </row>
    <row r="1145" spans="4:8" x14ac:dyDescent="0.2">
      <c r="D1145" s="87"/>
      <c r="E1145" s="251"/>
      <c r="F1145" s="251"/>
      <c r="G1145" s="251"/>
      <c r="H1145" s="251"/>
    </row>
    <row r="1146" spans="4:8" x14ac:dyDescent="0.2">
      <c r="D1146" s="87"/>
      <c r="E1146" s="251"/>
      <c r="F1146" s="251"/>
      <c r="G1146" s="251"/>
      <c r="H1146" s="251"/>
    </row>
    <row r="1147" spans="4:8" x14ac:dyDescent="0.2">
      <c r="D1147" s="87"/>
      <c r="E1147" s="251"/>
      <c r="F1147" s="251"/>
      <c r="G1147" s="251"/>
      <c r="H1147" s="251"/>
    </row>
    <row r="1148" spans="4:8" x14ac:dyDescent="0.2">
      <c r="D1148" s="87"/>
      <c r="E1148" s="251"/>
      <c r="F1148" s="251"/>
      <c r="G1148" s="251"/>
      <c r="H1148" s="251"/>
    </row>
    <row r="1149" spans="4:8" x14ac:dyDescent="0.2">
      <c r="D1149" s="87"/>
      <c r="E1149" s="251"/>
      <c r="F1149" s="251"/>
      <c r="G1149" s="251"/>
      <c r="H1149" s="251"/>
    </row>
    <row r="1150" spans="4:8" x14ac:dyDescent="0.2">
      <c r="D1150" s="87"/>
      <c r="E1150" s="251"/>
      <c r="F1150" s="251"/>
      <c r="G1150" s="251"/>
      <c r="H1150" s="251"/>
    </row>
    <row r="1151" spans="4:8" x14ac:dyDescent="0.2">
      <c r="D1151" s="87"/>
      <c r="E1151" s="251"/>
      <c r="F1151" s="251"/>
      <c r="G1151" s="251"/>
      <c r="H1151" s="251"/>
    </row>
    <row r="1152" spans="4:8" x14ac:dyDescent="0.2">
      <c r="D1152" s="87"/>
      <c r="E1152" s="251"/>
      <c r="F1152" s="251"/>
      <c r="G1152" s="251"/>
      <c r="H1152" s="251"/>
    </row>
    <row r="1153" spans="4:8" x14ac:dyDescent="0.2">
      <c r="D1153" s="87"/>
      <c r="E1153" s="251"/>
      <c r="F1153" s="251"/>
      <c r="G1153" s="251"/>
      <c r="H1153" s="251"/>
    </row>
    <row r="1154" spans="4:8" x14ac:dyDescent="0.2">
      <c r="D1154" s="87"/>
      <c r="E1154" s="251"/>
      <c r="F1154" s="251"/>
      <c r="G1154" s="251"/>
      <c r="H1154" s="251"/>
    </row>
    <row r="1155" spans="4:8" x14ac:dyDescent="0.2">
      <c r="D1155" s="87"/>
      <c r="E1155" s="251"/>
      <c r="F1155" s="251"/>
      <c r="G1155" s="251"/>
      <c r="H1155" s="251"/>
    </row>
    <row r="1156" spans="4:8" x14ac:dyDescent="0.2">
      <c r="D1156" s="87"/>
      <c r="E1156" s="251"/>
      <c r="F1156" s="251"/>
      <c r="G1156" s="251"/>
      <c r="H1156" s="251"/>
    </row>
    <row r="1157" spans="4:8" x14ac:dyDescent="0.2">
      <c r="D1157" s="87"/>
      <c r="E1157" s="251"/>
      <c r="F1157" s="251"/>
      <c r="G1157" s="251"/>
      <c r="H1157" s="251"/>
    </row>
    <row r="1158" spans="4:8" x14ac:dyDescent="0.2">
      <c r="D1158" s="87"/>
      <c r="E1158" s="251"/>
      <c r="F1158" s="251"/>
      <c r="G1158" s="251"/>
      <c r="H1158" s="251"/>
    </row>
    <row r="1159" spans="4:8" x14ac:dyDescent="0.2">
      <c r="D1159" s="87"/>
      <c r="E1159" s="251"/>
      <c r="F1159" s="251"/>
      <c r="G1159" s="251"/>
      <c r="H1159" s="251"/>
    </row>
    <row r="1160" spans="4:8" x14ac:dyDescent="0.2">
      <c r="D1160" s="87"/>
      <c r="E1160" s="251"/>
      <c r="F1160" s="251"/>
      <c r="G1160" s="251"/>
      <c r="H1160" s="251"/>
    </row>
    <row r="1161" spans="4:8" x14ac:dyDescent="0.2">
      <c r="D1161" s="87"/>
      <c r="E1161" s="251"/>
      <c r="F1161" s="251"/>
      <c r="G1161" s="251"/>
      <c r="H1161" s="251"/>
    </row>
    <row r="1162" spans="4:8" x14ac:dyDescent="0.2">
      <c r="D1162" s="87"/>
      <c r="E1162" s="251"/>
      <c r="F1162" s="251"/>
      <c r="G1162" s="251"/>
      <c r="H1162" s="251"/>
    </row>
    <row r="1163" spans="4:8" x14ac:dyDescent="0.2">
      <c r="D1163" s="87"/>
      <c r="E1163" s="251"/>
      <c r="F1163" s="251"/>
      <c r="G1163" s="251"/>
      <c r="H1163" s="251"/>
    </row>
    <row r="1164" spans="4:8" x14ac:dyDescent="0.2">
      <c r="D1164" s="87"/>
      <c r="E1164" s="251"/>
      <c r="F1164" s="251"/>
      <c r="G1164" s="251"/>
      <c r="H1164" s="251"/>
    </row>
    <row r="1165" spans="4:8" x14ac:dyDescent="0.2">
      <c r="D1165" s="87"/>
      <c r="E1165" s="251"/>
      <c r="F1165" s="251"/>
      <c r="G1165" s="251"/>
      <c r="H1165" s="251"/>
    </row>
    <row r="1166" spans="4:8" x14ac:dyDescent="0.2">
      <c r="D1166" s="87"/>
      <c r="E1166" s="251"/>
      <c r="F1166" s="251"/>
      <c r="G1166" s="251"/>
      <c r="H1166" s="251"/>
    </row>
    <row r="1167" spans="4:8" x14ac:dyDescent="0.2">
      <c r="D1167" s="87"/>
      <c r="E1167" s="251"/>
      <c r="F1167" s="251"/>
      <c r="G1167" s="251"/>
      <c r="H1167" s="251"/>
    </row>
    <row r="1168" spans="4:8" x14ac:dyDescent="0.2">
      <c r="D1168" s="87"/>
      <c r="E1168" s="251"/>
      <c r="F1168" s="251"/>
      <c r="G1168" s="251"/>
      <c r="H1168" s="251"/>
    </row>
    <row r="1169" spans="4:8" x14ac:dyDescent="0.2">
      <c r="D1169" s="87"/>
      <c r="E1169" s="251"/>
      <c r="F1169" s="251"/>
      <c r="G1169" s="251"/>
      <c r="H1169" s="251"/>
    </row>
    <row r="1170" spans="4:8" x14ac:dyDescent="0.2">
      <c r="D1170" s="87"/>
      <c r="E1170" s="251"/>
      <c r="F1170" s="251"/>
      <c r="G1170" s="251"/>
      <c r="H1170" s="251"/>
    </row>
    <row r="1171" spans="4:8" x14ac:dyDescent="0.2">
      <c r="D1171" s="87"/>
      <c r="E1171" s="251"/>
      <c r="F1171" s="251"/>
      <c r="G1171" s="251"/>
      <c r="H1171" s="251"/>
    </row>
    <row r="1172" spans="4:8" x14ac:dyDescent="0.2">
      <c r="D1172" s="87"/>
      <c r="E1172" s="251"/>
      <c r="F1172" s="251"/>
      <c r="G1172" s="251"/>
      <c r="H1172" s="251"/>
    </row>
    <row r="1173" spans="4:8" x14ac:dyDescent="0.2">
      <c r="D1173" s="87"/>
      <c r="E1173" s="251"/>
      <c r="F1173" s="251"/>
      <c r="G1173" s="251"/>
      <c r="H1173" s="251"/>
    </row>
    <row r="1174" spans="4:8" x14ac:dyDescent="0.2">
      <c r="D1174" s="87"/>
      <c r="E1174" s="251"/>
      <c r="F1174" s="251"/>
      <c r="G1174" s="251"/>
      <c r="H1174" s="251"/>
    </row>
    <row r="1175" spans="4:8" x14ac:dyDescent="0.2">
      <c r="D1175" s="87"/>
      <c r="E1175" s="251"/>
      <c r="F1175" s="251"/>
      <c r="G1175" s="251"/>
      <c r="H1175" s="251"/>
    </row>
    <row r="1176" spans="4:8" x14ac:dyDescent="0.2">
      <c r="D1176" s="87"/>
      <c r="E1176" s="251"/>
      <c r="F1176" s="251"/>
      <c r="G1176" s="251"/>
      <c r="H1176" s="251"/>
    </row>
    <row r="1177" spans="4:8" x14ac:dyDescent="0.2">
      <c r="D1177" s="87"/>
      <c r="E1177" s="251"/>
      <c r="F1177" s="251"/>
      <c r="G1177" s="251"/>
      <c r="H1177" s="251"/>
    </row>
    <row r="1178" spans="4:8" x14ac:dyDescent="0.2">
      <c r="D1178" s="87"/>
      <c r="E1178" s="251"/>
      <c r="F1178" s="251"/>
      <c r="G1178" s="251"/>
      <c r="H1178" s="251"/>
    </row>
    <row r="1179" spans="4:8" x14ac:dyDescent="0.2">
      <c r="D1179" s="87"/>
      <c r="E1179" s="251"/>
      <c r="F1179" s="251"/>
      <c r="G1179" s="251"/>
      <c r="H1179" s="251"/>
    </row>
    <row r="1180" spans="4:8" x14ac:dyDescent="0.2">
      <c r="D1180" s="87"/>
      <c r="E1180" s="251"/>
      <c r="F1180" s="251"/>
      <c r="G1180" s="251"/>
      <c r="H1180" s="251"/>
    </row>
    <row r="1181" spans="4:8" x14ac:dyDescent="0.2">
      <c r="D1181" s="87"/>
      <c r="E1181" s="251"/>
      <c r="F1181" s="251"/>
      <c r="G1181" s="251"/>
      <c r="H1181" s="251"/>
    </row>
    <row r="1182" spans="4:8" x14ac:dyDescent="0.2">
      <c r="D1182" s="87"/>
      <c r="E1182" s="251"/>
      <c r="F1182" s="251"/>
      <c r="G1182" s="251"/>
      <c r="H1182" s="251"/>
    </row>
    <row r="1183" spans="4:8" x14ac:dyDescent="0.2">
      <c r="D1183" s="87"/>
      <c r="E1183" s="251"/>
      <c r="F1183" s="251"/>
      <c r="G1183" s="251"/>
      <c r="H1183" s="251"/>
    </row>
    <row r="1184" spans="4:8" x14ac:dyDescent="0.2">
      <c r="D1184" s="87"/>
      <c r="E1184" s="251"/>
      <c r="F1184" s="251"/>
      <c r="G1184" s="251"/>
      <c r="H1184" s="251"/>
    </row>
    <row r="1185" spans="4:8" x14ac:dyDescent="0.2">
      <c r="D1185" s="87"/>
      <c r="E1185" s="251"/>
      <c r="F1185" s="251"/>
      <c r="G1185" s="251"/>
      <c r="H1185" s="251"/>
    </row>
    <row r="1186" spans="4:8" x14ac:dyDescent="0.2">
      <c r="D1186" s="87"/>
      <c r="E1186" s="251"/>
      <c r="F1186" s="251"/>
      <c r="G1186" s="251"/>
      <c r="H1186" s="251"/>
    </row>
    <row r="1187" spans="4:8" x14ac:dyDescent="0.2">
      <c r="D1187" s="87"/>
      <c r="E1187" s="251"/>
      <c r="F1187" s="251"/>
      <c r="G1187" s="251"/>
      <c r="H1187" s="251"/>
    </row>
    <row r="1188" spans="4:8" x14ac:dyDescent="0.2">
      <c r="D1188" s="87"/>
      <c r="E1188" s="251"/>
      <c r="F1188" s="251"/>
      <c r="G1188" s="251"/>
      <c r="H1188" s="251"/>
    </row>
    <row r="1189" spans="4:8" x14ac:dyDescent="0.2">
      <c r="D1189" s="87"/>
      <c r="E1189" s="251"/>
      <c r="F1189" s="251"/>
      <c r="G1189" s="251"/>
      <c r="H1189" s="251"/>
    </row>
    <row r="1190" spans="4:8" x14ac:dyDescent="0.2">
      <c r="D1190" s="87"/>
      <c r="E1190" s="251"/>
      <c r="F1190" s="251"/>
      <c r="G1190" s="251"/>
      <c r="H1190" s="251"/>
    </row>
    <row r="1191" spans="4:8" x14ac:dyDescent="0.2">
      <c r="D1191" s="87"/>
      <c r="E1191" s="251"/>
      <c r="F1191" s="251"/>
      <c r="G1191" s="251"/>
      <c r="H1191" s="251"/>
    </row>
    <row r="1192" spans="4:8" x14ac:dyDescent="0.2">
      <c r="D1192" s="87"/>
      <c r="E1192" s="251"/>
      <c r="F1192" s="251"/>
      <c r="G1192" s="251"/>
      <c r="H1192" s="251"/>
    </row>
    <row r="1193" spans="4:8" x14ac:dyDescent="0.2">
      <c r="D1193" s="87"/>
      <c r="E1193" s="251"/>
      <c r="F1193" s="251"/>
      <c r="G1193" s="251"/>
      <c r="H1193" s="251"/>
    </row>
    <row r="1194" spans="4:8" x14ac:dyDescent="0.2">
      <c r="D1194" s="87"/>
      <c r="E1194" s="251"/>
      <c r="F1194" s="251"/>
      <c r="G1194" s="251"/>
      <c r="H1194" s="251"/>
    </row>
    <row r="1195" spans="4:8" x14ac:dyDescent="0.2">
      <c r="D1195" s="87"/>
      <c r="E1195" s="251"/>
      <c r="F1195" s="251"/>
      <c r="G1195" s="251"/>
      <c r="H1195" s="251"/>
    </row>
    <row r="1196" spans="4:8" x14ac:dyDescent="0.2">
      <c r="D1196" s="87"/>
      <c r="E1196" s="251"/>
      <c r="F1196" s="251"/>
      <c r="G1196" s="251"/>
      <c r="H1196" s="251"/>
    </row>
    <row r="1197" spans="4:8" x14ac:dyDescent="0.2">
      <c r="D1197" s="87"/>
      <c r="E1197" s="251"/>
      <c r="F1197" s="251"/>
      <c r="G1197" s="251"/>
      <c r="H1197" s="251"/>
    </row>
    <row r="1198" spans="4:8" x14ac:dyDescent="0.2">
      <c r="D1198" s="87"/>
      <c r="E1198" s="251"/>
      <c r="F1198" s="251"/>
      <c r="G1198" s="251"/>
      <c r="H1198" s="251"/>
    </row>
    <row r="1199" spans="4:8" x14ac:dyDescent="0.2">
      <c r="D1199" s="87"/>
      <c r="E1199" s="251"/>
      <c r="F1199" s="251"/>
      <c r="G1199" s="251"/>
      <c r="H1199" s="251"/>
    </row>
    <row r="1200" spans="4:8" x14ac:dyDescent="0.2">
      <c r="D1200" s="87"/>
      <c r="E1200" s="251"/>
      <c r="F1200" s="251"/>
      <c r="G1200" s="251"/>
      <c r="H1200" s="251"/>
    </row>
    <row r="1201" spans="4:8" x14ac:dyDescent="0.2">
      <c r="D1201" s="87"/>
      <c r="E1201" s="251"/>
      <c r="F1201" s="251"/>
      <c r="G1201" s="251"/>
      <c r="H1201" s="251"/>
    </row>
    <row r="1202" spans="4:8" x14ac:dyDescent="0.2">
      <c r="D1202" s="87"/>
      <c r="E1202" s="251"/>
      <c r="F1202" s="251"/>
      <c r="G1202" s="251"/>
      <c r="H1202" s="251"/>
    </row>
    <row r="1203" spans="4:8" x14ac:dyDescent="0.2">
      <c r="D1203" s="87"/>
      <c r="E1203" s="251"/>
      <c r="F1203" s="251"/>
      <c r="G1203" s="251"/>
      <c r="H1203" s="251"/>
    </row>
    <row r="1204" spans="4:8" x14ac:dyDescent="0.2">
      <c r="D1204" s="87"/>
      <c r="E1204" s="251"/>
      <c r="F1204" s="251"/>
      <c r="G1204" s="251"/>
      <c r="H1204" s="251"/>
    </row>
    <row r="1205" spans="4:8" x14ac:dyDescent="0.2">
      <c r="D1205" s="87"/>
      <c r="E1205" s="251"/>
      <c r="F1205" s="251"/>
      <c r="G1205" s="251"/>
      <c r="H1205" s="251"/>
    </row>
    <row r="1206" spans="4:8" x14ac:dyDescent="0.2">
      <c r="D1206" s="87"/>
      <c r="E1206" s="251"/>
      <c r="F1206" s="251"/>
      <c r="G1206" s="251"/>
      <c r="H1206" s="251"/>
    </row>
    <row r="1207" spans="4:8" x14ac:dyDescent="0.2">
      <c r="D1207" s="87"/>
      <c r="E1207" s="251"/>
      <c r="F1207" s="251"/>
      <c r="G1207" s="251"/>
      <c r="H1207" s="251"/>
    </row>
    <row r="1208" spans="4:8" x14ac:dyDescent="0.2">
      <c r="D1208" s="87"/>
      <c r="E1208" s="251"/>
      <c r="F1208" s="251"/>
      <c r="G1208" s="251"/>
      <c r="H1208" s="251"/>
    </row>
    <row r="1209" spans="4:8" x14ac:dyDescent="0.2">
      <c r="D1209" s="87"/>
      <c r="E1209" s="251"/>
      <c r="F1209" s="251"/>
      <c r="G1209" s="251"/>
      <c r="H1209" s="251"/>
    </row>
    <row r="1210" spans="4:8" x14ac:dyDescent="0.2">
      <c r="D1210" s="87"/>
      <c r="E1210" s="251"/>
      <c r="F1210" s="251"/>
      <c r="G1210" s="251"/>
      <c r="H1210" s="251"/>
    </row>
    <row r="1211" spans="4:8" x14ac:dyDescent="0.2">
      <c r="D1211" s="87"/>
      <c r="E1211" s="251"/>
      <c r="F1211" s="251"/>
      <c r="G1211" s="251"/>
      <c r="H1211" s="251"/>
    </row>
    <row r="1212" spans="4:8" x14ac:dyDescent="0.2">
      <c r="D1212" s="87"/>
      <c r="E1212" s="251"/>
      <c r="F1212" s="251"/>
      <c r="G1212" s="251"/>
      <c r="H1212" s="251"/>
    </row>
    <row r="1213" spans="4:8" x14ac:dyDescent="0.2">
      <c r="D1213" s="87"/>
      <c r="E1213" s="251"/>
      <c r="F1213" s="251"/>
      <c r="G1213" s="251"/>
      <c r="H1213" s="251"/>
    </row>
    <row r="1214" spans="4:8" x14ac:dyDescent="0.2">
      <c r="D1214" s="87"/>
      <c r="E1214" s="251"/>
      <c r="F1214" s="251"/>
      <c r="G1214" s="251"/>
      <c r="H1214" s="251"/>
    </row>
    <row r="1215" spans="4:8" x14ac:dyDescent="0.2">
      <c r="D1215" s="87"/>
      <c r="E1215" s="251"/>
      <c r="F1215" s="251"/>
      <c r="G1215" s="251"/>
      <c r="H1215" s="251"/>
    </row>
    <row r="1216" spans="4:8" x14ac:dyDescent="0.2">
      <c r="D1216" s="87"/>
      <c r="E1216" s="251"/>
      <c r="F1216" s="251"/>
      <c r="G1216" s="251"/>
      <c r="H1216" s="251"/>
    </row>
    <row r="1217" spans="4:8" x14ac:dyDescent="0.2">
      <c r="D1217" s="87"/>
      <c r="E1217" s="251"/>
      <c r="F1217" s="251"/>
      <c r="G1217" s="251"/>
      <c r="H1217" s="251"/>
    </row>
    <row r="1218" spans="4:8" x14ac:dyDescent="0.2">
      <c r="D1218" s="87"/>
      <c r="E1218" s="251"/>
      <c r="F1218" s="251"/>
      <c r="G1218" s="251"/>
      <c r="H1218" s="251"/>
    </row>
    <row r="1219" spans="4:8" x14ac:dyDescent="0.2">
      <c r="D1219" s="87"/>
      <c r="E1219" s="251"/>
      <c r="F1219" s="251"/>
      <c r="G1219" s="251"/>
      <c r="H1219" s="251"/>
    </row>
    <row r="1220" spans="4:8" x14ac:dyDescent="0.2">
      <c r="D1220" s="87"/>
      <c r="E1220" s="251"/>
      <c r="F1220" s="251"/>
      <c r="G1220" s="251"/>
      <c r="H1220" s="251"/>
    </row>
    <row r="1221" spans="4:8" x14ac:dyDescent="0.2">
      <c r="D1221" s="87"/>
      <c r="E1221" s="251"/>
      <c r="F1221" s="251"/>
      <c r="G1221" s="251"/>
      <c r="H1221" s="251"/>
    </row>
    <row r="1222" spans="4:8" x14ac:dyDescent="0.2">
      <c r="D1222" s="87"/>
      <c r="E1222" s="251"/>
      <c r="F1222" s="251"/>
      <c r="G1222" s="251"/>
      <c r="H1222" s="251"/>
    </row>
    <row r="1223" spans="4:8" x14ac:dyDescent="0.2">
      <c r="D1223" s="87"/>
      <c r="E1223" s="251"/>
      <c r="F1223" s="251"/>
      <c r="G1223" s="251"/>
      <c r="H1223" s="251"/>
    </row>
    <row r="1224" spans="4:8" x14ac:dyDescent="0.2">
      <c r="D1224" s="87"/>
      <c r="E1224" s="251"/>
      <c r="F1224" s="251"/>
      <c r="G1224" s="251"/>
      <c r="H1224" s="251"/>
    </row>
    <row r="1225" spans="4:8" x14ac:dyDescent="0.2">
      <c r="D1225" s="87"/>
      <c r="E1225" s="251"/>
      <c r="F1225" s="251"/>
      <c r="G1225" s="251"/>
      <c r="H1225" s="251"/>
    </row>
    <row r="1226" spans="4:8" x14ac:dyDescent="0.2">
      <c r="D1226" s="87"/>
      <c r="E1226" s="251"/>
      <c r="F1226" s="251"/>
      <c r="G1226" s="251"/>
      <c r="H1226" s="251"/>
    </row>
    <row r="1227" spans="4:8" x14ac:dyDescent="0.2">
      <c r="D1227" s="87"/>
      <c r="E1227" s="251"/>
      <c r="F1227" s="251"/>
      <c r="G1227" s="251"/>
      <c r="H1227" s="251"/>
    </row>
    <row r="1228" spans="4:8" x14ac:dyDescent="0.2">
      <c r="D1228" s="87"/>
      <c r="E1228" s="251"/>
      <c r="F1228" s="251"/>
      <c r="G1228" s="251"/>
      <c r="H1228" s="251"/>
    </row>
    <row r="1229" spans="4:8" x14ac:dyDescent="0.2">
      <c r="D1229" s="87"/>
      <c r="E1229" s="251"/>
      <c r="F1229" s="251"/>
      <c r="G1229" s="251"/>
      <c r="H1229" s="251"/>
    </row>
    <row r="1230" spans="4:8" x14ac:dyDescent="0.2">
      <c r="D1230" s="87"/>
      <c r="E1230" s="251"/>
      <c r="F1230" s="251"/>
      <c r="G1230" s="251"/>
      <c r="H1230" s="251"/>
    </row>
    <row r="1231" spans="4:8" x14ac:dyDescent="0.2">
      <c r="D1231" s="87"/>
      <c r="E1231" s="251"/>
      <c r="F1231" s="251"/>
      <c r="G1231" s="251"/>
      <c r="H1231" s="251"/>
    </row>
    <row r="1232" spans="4:8" x14ac:dyDescent="0.2">
      <c r="D1232" s="87"/>
      <c r="E1232" s="251"/>
      <c r="F1232" s="251"/>
      <c r="G1232" s="251"/>
      <c r="H1232" s="251"/>
    </row>
    <row r="1233" spans="4:8" x14ac:dyDescent="0.2">
      <c r="D1233" s="87"/>
      <c r="E1233" s="251"/>
      <c r="F1233" s="251"/>
      <c r="G1233" s="251"/>
      <c r="H1233" s="251"/>
    </row>
    <row r="1234" spans="4:8" x14ac:dyDescent="0.2">
      <c r="D1234" s="87"/>
      <c r="E1234" s="251"/>
      <c r="F1234" s="251"/>
      <c r="G1234" s="251"/>
      <c r="H1234" s="251"/>
    </row>
    <row r="1235" spans="4:8" x14ac:dyDescent="0.2">
      <c r="D1235" s="87"/>
      <c r="E1235" s="251"/>
      <c r="F1235" s="251"/>
      <c r="G1235" s="251"/>
      <c r="H1235" s="251"/>
    </row>
    <row r="1236" spans="4:8" x14ac:dyDescent="0.2">
      <c r="D1236" s="87"/>
      <c r="E1236" s="251"/>
      <c r="F1236" s="251"/>
      <c r="G1236" s="251"/>
      <c r="H1236" s="251"/>
    </row>
    <row r="1237" spans="4:8" x14ac:dyDescent="0.2">
      <c r="D1237" s="87"/>
      <c r="E1237" s="251"/>
      <c r="F1237" s="251"/>
      <c r="G1237" s="251"/>
      <c r="H1237" s="251"/>
    </row>
    <row r="1238" spans="4:8" x14ac:dyDescent="0.2">
      <c r="D1238" s="87"/>
      <c r="E1238" s="251"/>
      <c r="F1238" s="251"/>
      <c r="G1238" s="251"/>
      <c r="H1238" s="251"/>
    </row>
    <row r="1239" spans="4:8" x14ac:dyDescent="0.2">
      <c r="D1239" s="87"/>
      <c r="E1239" s="251"/>
      <c r="F1239" s="251"/>
      <c r="G1239" s="251"/>
      <c r="H1239" s="251"/>
    </row>
    <row r="1240" spans="4:8" x14ac:dyDescent="0.2">
      <c r="D1240" s="87"/>
      <c r="E1240" s="251"/>
      <c r="F1240" s="251"/>
      <c r="G1240" s="251"/>
      <c r="H1240" s="251"/>
    </row>
    <row r="1241" spans="4:8" x14ac:dyDescent="0.2">
      <c r="D1241" s="87"/>
      <c r="E1241" s="251"/>
      <c r="F1241" s="251"/>
      <c r="G1241" s="251"/>
      <c r="H1241" s="251"/>
    </row>
    <row r="1242" spans="4:8" x14ac:dyDescent="0.2">
      <c r="D1242" s="87"/>
      <c r="E1242" s="251"/>
      <c r="F1242" s="251"/>
      <c r="G1242" s="251"/>
      <c r="H1242" s="251"/>
    </row>
    <row r="1243" spans="4:8" x14ac:dyDescent="0.2">
      <c r="D1243" s="87"/>
      <c r="E1243" s="251"/>
      <c r="F1243" s="251"/>
      <c r="G1243" s="251"/>
      <c r="H1243" s="251"/>
    </row>
    <row r="1244" spans="4:8" x14ac:dyDescent="0.2">
      <c r="D1244" s="87"/>
      <c r="E1244" s="251"/>
      <c r="F1244" s="251"/>
      <c r="G1244" s="251"/>
      <c r="H1244" s="251"/>
    </row>
    <row r="1245" spans="4:8" x14ac:dyDescent="0.2">
      <c r="D1245" s="87"/>
      <c r="E1245" s="251"/>
      <c r="F1245" s="251"/>
      <c r="G1245" s="251"/>
      <c r="H1245" s="251"/>
    </row>
    <row r="1246" spans="4:8" x14ac:dyDescent="0.2">
      <c r="D1246" s="87"/>
      <c r="E1246" s="251"/>
      <c r="F1246" s="251"/>
      <c r="G1246" s="251"/>
      <c r="H1246" s="251"/>
    </row>
    <row r="1247" spans="4:8" x14ac:dyDescent="0.2">
      <c r="D1247" s="87"/>
      <c r="E1247" s="251"/>
      <c r="F1247" s="251"/>
      <c r="G1247" s="251"/>
      <c r="H1247" s="251"/>
    </row>
    <row r="1248" spans="4:8" x14ac:dyDescent="0.2">
      <c r="D1248" s="87"/>
      <c r="E1248" s="251"/>
      <c r="F1248" s="251"/>
      <c r="G1248" s="251"/>
      <c r="H1248" s="251"/>
    </row>
    <row r="1249" spans="4:8" x14ac:dyDescent="0.2">
      <c r="D1249" s="87"/>
      <c r="E1249" s="251"/>
      <c r="F1249" s="251"/>
      <c r="G1249" s="251"/>
      <c r="H1249" s="251"/>
    </row>
    <row r="1250" spans="4:8" x14ac:dyDescent="0.2">
      <c r="D1250" s="87"/>
      <c r="E1250" s="251"/>
      <c r="F1250" s="251"/>
      <c r="G1250" s="251"/>
      <c r="H1250" s="251"/>
    </row>
    <row r="1251" spans="4:8" x14ac:dyDescent="0.2">
      <c r="D1251" s="87"/>
      <c r="E1251" s="251"/>
      <c r="F1251" s="251"/>
      <c r="G1251" s="251"/>
      <c r="H1251" s="251"/>
    </row>
    <row r="1252" spans="4:8" x14ac:dyDescent="0.2">
      <c r="D1252" s="87"/>
      <c r="E1252" s="251"/>
      <c r="F1252" s="251"/>
      <c r="G1252" s="251"/>
      <c r="H1252" s="251"/>
    </row>
    <row r="1253" spans="4:8" x14ac:dyDescent="0.2">
      <c r="D1253" s="87"/>
      <c r="E1253" s="251"/>
      <c r="F1253" s="251"/>
      <c r="G1253" s="251"/>
      <c r="H1253" s="251"/>
    </row>
    <row r="1254" spans="4:8" x14ac:dyDescent="0.2">
      <c r="D1254" s="87"/>
      <c r="E1254" s="251"/>
      <c r="F1254" s="251"/>
      <c r="G1254" s="251"/>
      <c r="H1254" s="251"/>
    </row>
    <row r="1255" spans="4:8" x14ac:dyDescent="0.2">
      <c r="D1255" s="87"/>
      <c r="E1255" s="251"/>
      <c r="F1255" s="251"/>
      <c r="G1255" s="251"/>
      <c r="H1255" s="251"/>
    </row>
    <row r="1256" spans="4:8" x14ac:dyDescent="0.2">
      <c r="D1256" s="87"/>
      <c r="E1256" s="251"/>
      <c r="F1256" s="251"/>
      <c r="G1256" s="251"/>
      <c r="H1256" s="251"/>
    </row>
    <row r="1257" spans="4:8" x14ac:dyDescent="0.2">
      <c r="D1257" s="87"/>
      <c r="E1257" s="251"/>
      <c r="F1257" s="251"/>
      <c r="G1257" s="251"/>
      <c r="H1257" s="251"/>
    </row>
    <row r="1258" spans="4:8" x14ac:dyDescent="0.2">
      <c r="D1258" s="87"/>
      <c r="E1258" s="251"/>
      <c r="F1258" s="251"/>
      <c r="G1258" s="251"/>
      <c r="H1258" s="251"/>
    </row>
    <row r="1259" spans="4:8" x14ac:dyDescent="0.2">
      <c r="D1259" s="87"/>
      <c r="E1259" s="251"/>
      <c r="F1259" s="251"/>
      <c r="G1259" s="251"/>
      <c r="H1259" s="251"/>
    </row>
    <row r="1260" spans="4:8" x14ac:dyDescent="0.2">
      <c r="D1260" s="87"/>
      <c r="E1260" s="251"/>
      <c r="F1260" s="251"/>
      <c r="G1260" s="251"/>
      <c r="H1260" s="251"/>
    </row>
    <row r="1261" spans="4:8" x14ac:dyDescent="0.2">
      <c r="D1261" s="87"/>
      <c r="E1261" s="251"/>
      <c r="F1261" s="251"/>
      <c r="G1261" s="251"/>
      <c r="H1261" s="251"/>
    </row>
    <row r="1262" spans="4:8" x14ac:dyDescent="0.2">
      <c r="D1262" s="87"/>
      <c r="E1262" s="251"/>
      <c r="F1262" s="251"/>
      <c r="G1262" s="251"/>
      <c r="H1262" s="251"/>
    </row>
    <row r="1263" spans="4:8" x14ac:dyDescent="0.2">
      <c r="D1263" s="87"/>
      <c r="E1263" s="251"/>
      <c r="F1263" s="251"/>
      <c r="G1263" s="251"/>
      <c r="H1263" s="251"/>
    </row>
    <row r="1264" spans="4:8" x14ac:dyDescent="0.2">
      <c r="D1264" s="87"/>
      <c r="E1264" s="251"/>
      <c r="F1264" s="251"/>
      <c r="G1264" s="251"/>
      <c r="H1264" s="251"/>
    </row>
    <row r="1265" spans="4:8" x14ac:dyDescent="0.2">
      <c r="D1265" s="87"/>
      <c r="E1265" s="251"/>
      <c r="F1265" s="251"/>
      <c r="G1265" s="251"/>
      <c r="H1265" s="251"/>
    </row>
    <row r="1266" spans="4:8" x14ac:dyDescent="0.2">
      <c r="D1266" s="87"/>
      <c r="E1266" s="251"/>
      <c r="F1266" s="251"/>
      <c r="G1266" s="251"/>
      <c r="H1266" s="251"/>
    </row>
    <row r="1267" spans="4:8" x14ac:dyDescent="0.2">
      <c r="D1267" s="87"/>
      <c r="E1267" s="251"/>
      <c r="F1267" s="251"/>
      <c r="G1267" s="251"/>
      <c r="H1267" s="251"/>
    </row>
    <row r="1268" spans="4:8" x14ac:dyDescent="0.2">
      <c r="D1268" s="87"/>
      <c r="E1268" s="251"/>
      <c r="F1268" s="251"/>
      <c r="G1268" s="251"/>
      <c r="H1268" s="251"/>
    </row>
    <row r="1269" spans="4:8" x14ac:dyDescent="0.2">
      <c r="D1269" s="87"/>
      <c r="E1269" s="251"/>
      <c r="F1269" s="251"/>
      <c r="G1269" s="251"/>
      <c r="H1269" s="251"/>
    </row>
    <row r="1270" spans="4:8" x14ac:dyDescent="0.2">
      <c r="D1270" s="87"/>
      <c r="E1270" s="251"/>
      <c r="F1270" s="251"/>
      <c r="G1270" s="251"/>
      <c r="H1270" s="251"/>
    </row>
    <row r="1271" spans="4:8" x14ac:dyDescent="0.2">
      <c r="D1271" s="87"/>
      <c r="E1271" s="251"/>
      <c r="F1271" s="251"/>
      <c r="G1271" s="251"/>
      <c r="H1271" s="251"/>
    </row>
    <row r="1272" spans="4:8" x14ac:dyDescent="0.2">
      <c r="D1272" s="87"/>
      <c r="E1272" s="251"/>
      <c r="F1272" s="251"/>
      <c r="G1272" s="251"/>
      <c r="H1272" s="251"/>
    </row>
    <row r="1273" spans="4:8" x14ac:dyDescent="0.2">
      <c r="D1273" s="87"/>
      <c r="E1273" s="251"/>
      <c r="F1273" s="251"/>
      <c r="G1273" s="251"/>
      <c r="H1273" s="251"/>
    </row>
    <row r="1274" spans="4:8" x14ac:dyDescent="0.2">
      <c r="D1274" s="87"/>
      <c r="E1274" s="251"/>
      <c r="F1274" s="251"/>
      <c r="G1274" s="251"/>
      <c r="H1274" s="251"/>
    </row>
    <row r="1275" spans="4:8" x14ac:dyDescent="0.2">
      <c r="D1275" s="87"/>
      <c r="E1275" s="251"/>
      <c r="F1275" s="251"/>
      <c r="G1275" s="251"/>
      <c r="H1275" s="251"/>
    </row>
    <row r="1276" spans="4:8" x14ac:dyDescent="0.2">
      <c r="D1276" s="87"/>
      <c r="E1276" s="251"/>
      <c r="F1276" s="251"/>
      <c r="G1276" s="251"/>
      <c r="H1276" s="251"/>
    </row>
    <row r="1277" spans="4:8" x14ac:dyDescent="0.2">
      <c r="D1277" s="87"/>
      <c r="E1277" s="251"/>
      <c r="F1277" s="251"/>
      <c r="G1277" s="251"/>
      <c r="H1277" s="251"/>
    </row>
    <row r="1278" spans="4:8" x14ac:dyDescent="0.2">
      <c r="D1278" s="87"/>
      <c r="E1278" s="251"/>
      <c r="F1278" s="251"/>
      <c r="G1278" s="251"/>
      <c r="H1278" s="251"/>
    </row>
    <row r="1279" spans="4:8" x14ac:dyDescent="0.2">
      <c r="D1279" s="87"/>
      <c r="E1279" s="251"/>
      <c r="F1279" s="251"/>
      <c r="G1279" s="251"/>
      <c r="H1279" s="251"/>
    </row>
    <row r="1280" spans="4:8" x14ac:dyDescent="0.2">
      <c r="D1280" s="87"/>
      <c r="E1280" s="251"/>
      <c r="F1280" s="251"/>
      <c r="G1280" s="251"/>
      <c r="H1280" s="251"/>
    </row>
    <row r="1281" spans="4:8" x14ac:dyDescent="0.2">
      <c r="D1281" s="87"/>
      <c r="E1281" s="251"/>
      <c r="F1281" s="251"/>
      <c r="G1281" s="251"/>
      <c r="H1281" s="251"/>
    </row>
    <row r="1282" spans="4:8" x14ac:dyDescent="0.2">
      <c r="D1282" s="87"/>
      <c r="E1282" s="251"/>
      <c r="F1282" s="251"/>
      <c r="G1282" s="251"/>
      <c r="H1282" s="251"/>
    </row>
    <row r="1283" spans="4:8" x14ac:dyDescent="0.2">
      <c r="D1283" s="87"/>
      <c r="E1283" s="251"/>
      <c r="F1283" s="251"/>
      <c r="G1283" s="251"/>
      <c r="H1283" s="251"/>
    </row>
    <row r="1284" spans="4:8" x14ac:dyDescent="0.2">
      <c r="D1284" s="87"/>
      <c r="E1284" s="251"/>
      <c r="F1284" s="251"/>
      <c r="G1284" s="251"/>
      <c r="H1284" s="251"/>
    </row>
    <row r="1285" spans="4:8" x14ac:dyDescent="0.2">
      <c r="D1285" s="87"/>
      <c r="E1285" s="251"/>
      <c r="F1285" s="251"/>
      <c r="G1285" s="251"/>
      <c r="H1285" s="251"/>
    </row>
    <row r="1286" spans="4:8" x14ac:dyDescent="0.2">
      <c r="D1286" s="87"/>
      <c r="E1286" s="251"/>
      <c r="F1286" s="251"/>
      <c r="G1286" s="251"/>
      <c r="H1286" s="251"/>
    </row>
    <row r="1287" spans="4:8" x14ac:dyDescent="0.2">
      <c r="D1287" s="87"/>
      <c r="E1287" s="251"/>
      <c r="F1287" s="251"/>
      <c r="G1287" s="251"/>
      <c r="H1287" s="251"/>
    </row>
    <row r="1288" spans="4:8" x14ac:dyDescent="0.2">
      <c r="D1288" s="87"/>
      <c r="E1288" s="251"/>
      <c r="F1288" s="251"/>
      <c r="G1288" s="251"/>
      <c r="H1288" s="251"/>
    </row>
    <row r="1289" spans="4:8" x14ac:dyDescent="0.2">
      <c r="D1289" s="87"/>
      <c r="E1289" s="251"/>
      <c r="F1289" s="251"/>
      <c r="G1289" s="251"/>
      <c r="H1289" s="251"/>
    </row>
    <row r="1290" spans="4:8" x14ac:dyDescent="0.2">
      <c r="D1290" s="87"/>
      <c r="E1290" s="251"/>
      <c r="F1290" s="251"/>
      <c r="G1290" s="251"/>
      <c r="H1290" s="251"/>
    </row>
    <row r="1291" spans="4:8" x14ac:dyDescent="0.2">
      <c r="D1291" s="87"/>
      <c r="E1291" s="251"/>
      <c r="F1291" s="251"/>
      <c r="G1291" s="251"/>
      <c r="H1291" s="251"/>
    </row>
    <row r="1292" spans="4:8" x14ac:dyDescent="0.2">
      <c r="D1292" s="87"/>
      <c r="E1292" s="251"/>
      <c r="F1292" s="251"/>
      <c r="G1292" s="251"/>
      <c r="H1292" s="251"/>
    </row>
    <row r="1293" spans="4:8" x14ac:dyDescent="0.2">
      <c r="D1293" s="87"/>
      <c r="E1293" s="251"/>
      <c r="F1293" s="251"/>
      <c r="G1293" s="251"/>
      <c r="H1293" s="251"/>
    </row>
    <row r="1294" spans="4:8" x14ac:dyDescent="0.2">
      <c r="D1294" s="87"/>
      <c r="E1294" s="251"/>
      <c r="F1294" s="251"/>
      <c r="G1294" s="251"/>
      <c r="H1294" s="251"/>
    </row>
    <row r="1295" spans="4:8" x14ac:dyDescent="0.2">
      <c r="D1295" s="87"/>
      <c r="E1295" s="251"/>
      <c r="F1295" s="251"/>
      <c r="G1295" s="251"/>
      <c r="H1295" s="251"/>
    </row>
    <row r="1296" spans="4:8" x14ac:dyDescent="0.2">
      <c r="D1296" s="87"/>
      <c r="E1296" s="251"/>
      <c r="F1296" s="251"/>
      <c r="G1296" s="251"/>
      <c r="H1296" s="251"/>
    </row>
    <row r="1297" spans="4:8" x14ac:dyDescent="0.2">
      <c r="D1297" s="87"/>
      <c r="E1297" s="251"/>
      <c r="F1297" s="251"/>
      <c r="G1297" s="251"/>
      <c r="H1297" s="251"/>
    </row>
    <row r="1298" spans="4:8" x14ac:dyDescent="0.2">
      <c r="D1298" s="87"/>
      <c r="E1298" s="251"/>
      <c r="F1298" s="251"/>
      <c r="G1298" s="251"/>
      <c r="H1298" s="251"/>
    </row>
    <row r="1299" spans="4:8" x14ac:dyDescent="0.2">
      <c r="D1299" s="87"/>
      <c r="E1299" s="251"/>
      <c r="F1299" s="251"/>
      <c r="G1299" s="251"/>
      <c r="H1299" s="251"/>
    </row>
    <row r="1300" spans="4:8" x14ac:dyDescent="0.2">
      <c r="D1300" s="87"/>
      <c r="E1300" s="251"/>
      <c r="F1300" s="251"/>
      <c r="G1300" s="251"/>
      <c r="H1300" s="251"/>
    </row>
    <row r="1301" spans="4:8" x14ac:dyDescent="0.2">
      <c r="D1301" s="87"/>
      <c r="E1301" s="251"/>
      <c r="F1301" s="251"/>
      <c r="G1301" s="251"/>
      <c r="H1301" s="251"/>
    </row>
    <row r="1302" spans="4:8" x14ac:dyDescent="0.2">
      <c r="D1302" s="87"/>
      <c r="E1302" s="251"/>
      <c r="F1302" s="251"/>
      <c r="G1302" s="251"/>
      <c r="H1302" s="251"/>
    </row>
    <row r="1303" spans="4:8" x14ac:dyDescent="0.2">
      <c r="D1303" s="87"/>
      <c r="E1303" s="251"/>
      <c r="F1303" s="251"/>
      <c r="G1303" s="251"/>
      <c r="H1303" s="251"/>
    </row>
    <row r="1304" spans="4:8" x14ac:dyDescent="0.2">
      <c r="D1304" s="87"/>
      <c r="E1304" s="251"/>
      <c r="F1304" s="251"/>
      <c r="G1304" s="251"/>
      <c r="H1304" s="251"/>
    </row>
    <row r="1305" spans="4:8" x14ac:dyDescent="0.2">
      <c r="D1305" s="87"/>
      <c r="E1305" s="251"/>
      <c r="F1305" s="251"/>
      <c r="G1305" s="251"/>
      <c r="H1305" s="251"/>
    </row>
    <row r="1306" spans="4:8" x14ac:dyDescent="0.2">
      <c r="D1306" s="87"/>
      <c r="E1306" s="251"/>
      <c r="F1306" s="251"/>
      <c r="G1306" s="251"/>
      <c r="H1306" s="251"/>
    </row>
    <row r="1307" spans="4:8" x14ac:dyDescent="0.2">
      <c r="D1307" s="87"/>
      <c r="E1307" s="251"/>
      <c r="F1307" s="251"/>
      <c r="G1307" s="251"/>
      <c r="H1307" s="251"/>
    </row>
    <row r="1308" spans="4:8" x14ac:dyDescent="0.2">
      <c r="D1308" s="87"/>
      <c r="E1308" s="251"/>
      <c r="F1308" s="251"/>
      <c r="G1308" s="251"/>
      <c r="H1308" s="251"/>
    </row>
    <row r="1309" spans="4:8" x14ac:dyDescent="0.2">
      <c r="D1309" s="87"/>
      <c r="E1309" s="251"/>
      <c r="F1309" s="251"/>
      <c r="G1309" s="251"/>
      <c r="H1309" s="251"/>
    </row>
    <row r="1310" spans="4:8" x14ac:dyDescent="0.2">
      <c r="D1310" s="87"/>
      <c r="E1310" s="251"/>
      <c r="F1310" s="251"/>
      <c r="G1310" s="251"/>
      <c r="H1310" s="251"/>
    </row>
    <row r="1311" spans="4:8" x14ac:dyDescent="0.2">
      <c r="D1311" s="87"/>
      <c r="E1311" s="251"/>
      <c r="F1311" s="251"/>
      <c r="G1311" s="251"/>
      <c r="H1311" s="251"/>
    </row>
    <row r="1312" spans="4:8" x14ac:dyDescent="0.2">
      <c r="D1312" s="87"/>
      <c r="E1312" s="251"/>
      <c r="F1312" s="251"/>
      <c r="G1312" s="251"/>
      <c r="H1312" s="251"/>
    </row>
    <row r="1313" spans="4:8" x14ac:dyDescent="0.2">
      <c r="D1313" s="87"/>
      <c r="E1313" s="251"/>
      <c r="F1313" s="251"/>
      <c r="G1313" s="251"/>
      <c r="H1313" s="251"/>
    </row>
    <row r="1314" spans="4:8" x14ac:dyDescent="0.2">
      <c r="D1314" s="87"/>
      <c r="E1314" s="251"/>
      <c r="F1314" s="251"/>
      <c r="G1314" s="251"/>
      <c r="H1314" s="251"/>
    </row>
    <row r="1315" spans="4:8" x14ac:dyDescent="0.2">
      <c r="D1315" s="87"/>
      <c r="E1315" s="251"/>
      <c r="F1315" s="251"/>
      <c r="G1315" s="251"/>
      <c r="H1315" s="251"/>
    </row>
    <row r="1316" spans="4:8" x14ac:dyDescent="0.2">
      <c r="D1316" s="87"/>
      <c r="E1316" s="251"/>
      <c r="F1316" s="251"/>
      <c r="G1316" s="251"/>
      <c r="H1316" s="251"/>
    </row>
    <row r="1317" spans="4:8" x14ac:dyDescent="0.2">
      <c r="D1317" s="87"/>
      <c r="E1317" s="251"/>
      <c r="F1317" s="251"/>
      <c r="G1317" s="251"/>
      <c r="H1317" s="251"/>
    </row>
    <row r="1318" spans="4:8" x14ac:dyDescent="0.2">
      <c r="D1318" s="87"/>
      <c r="E1318" s="251"/>
      <c r="F1318" s="251"/>
      <c r="G1318" s="251"/>
      <c r="H1318" s="251"/>
    </row>
    <row r="1319" spans="4:8" x14ac:dyDescent="0.2">
      <c r="D1319" s="87"/>
      <c r="E1319" s="251"/>
      <c r="F1319" s="251"/>
      <c r="G1319" s="251"/>
      <c r="H1319" s="251"/>
    </row>
    <row r="1320" spans="4:8" x14ac:dyDescent="0.2">
      <c r="D1320" s="87"/>
      <c r="E1320" s="251"/>
      <c r="F1320" s="251"/>
      <c r="G1320" s="251"/>
      <c r="H1320" s="251"/>
    </row>
    <row r="1321" spans="4:8" x14ac:dyDescent="0.2">
      <c r="D1321" s="87"/>
      <c r="E1321" s="251"/>
      <c r="F1321" s="251"/>
      <c r="G1321" s="251"/>
      <c r="H1321" s="251"/>
    </row>
    <row r="1322" spans="4:8" x14ac:dyDescent="0.2">
      <c r="D1322" s="87"/>
      <c r="E1322" s="251"/>
      <c r="F1322" s="251"/>
      <c r="G1322" s="251"/>
      <c r="H1322" s="251"/>
    </row>
    <row r="1323" spans="4:8" x14ac:dyDescent="0.2">
      <c r="D1323" s="87"/>
      <c r="E1323" s="251"/>
      <c r="F1323" s="251"/>
      <c r="G1323" s="251"/>
      <c r="H1323" s="251"/>
    </row>
    <row r="1324" spans="4:8" x14ac:dyDescent="0.2">
      <c r="D1324" s="87"/>
      <c r="E1324" s="251"/>
      <c r="F1324" s="251"/>
      <c r="G1324" s="251"/>
      <c r="H1324" s="251"/>
    </row>
    <row r="1325" spans="4:8" x14ac:dyDescent="0.2">
      <c r="D1325" s="87"/>
      <c r="E1325" s="251"/>
      <c r="F1325" s="251"/>
      <c r="G1325" s="251"/>
      <c r="H1325" s="251"/>
    </row>
    <row r="1326" spans="4:8" x14ac:dyDescent="0.2">
      <c r="D1326" s="87"/>
      <c r="E1326" s="251"/>
      <c r="F1326" s="251"/>
      <c r="G1326" s="251"/>
      <c r="H1326" s="251"/>
    </row>
    <row r="1327" spans="4:8" x14ac:dyDescent="0.2">
      <c r="D1327" s="87"/>
      <c r="E1327" s="251"/>
      <c r="F1327" s="251"/>
      <c r="G1327" s="251"/>
      <c r="H1327" s="251"/>
    </row>
    <row r="1328" spans="4:8" x14ac:dyDescent="0.2">
      <c r="D1328" s="87"/>
      <c r="E1328" s="251"/>
      <c r="F1328" s="251"/>
      <c r="G1328" s="251"/>
      <c r="H1328" s="251"/>
    </row>
    <row r="1329" spans="4:8" x14ac:dyDescent="0.2">
      <c r="D1329" s="87"/>
      <c r="E1329" s="251"/>
      <c r="F1329" s="251"/>
      <c r="G1329" s="251"/>
      <c r="H1329" s="251"/>
    </row>
    <row r="1330" spans="4:8" x14ac:dyDescent="0.2">
      <c r="D1330" s="87"/>
      <c r="E1330" s="251"/>
      <c r="F1330" s="251"/>
      <c r="G1330" s="251"/>
      <c r="H1330" s="251"/>
    </row>
    <row r="1331" spans="4:8" x14ac:dyDescent="0.2">
      <c r="D1331" s="87"/>
      <c r="E1331" s="251"/>
      <c r="F1331" s="251"/>
      <c r="G1331" s="251"/>
      <c r="H1331" s="251"/>
    </row>
    <row r="1332" spans="4:8" x14ac:dyDescent="0.2">
      <c r="D1332" s="87"/>
      <c r="E1332" s="251"/>
      <c r="F1332" s="251"/>
      <c r="G1332" s="251"/>
      <c r="H1332" s="251"/>
    </row>
    <row r="1333" spans="4:8" x14ac:dyDescent="0.2">
      <c r="D1333" s="87"/>
      <c r="E1333" s="251"/>
      <c r="F1333" s="251"/>
      <c r="G1333" s="251"/>
      <c r="H1333" s="251"/>
    </row>
    <row r="1334" spans="4:8" x14ac:dyDescent="0.2">
      <c r="D1334" s="87"/>
      <c r="E1334" s="251"/>
      <c r="F1334" s="251"/>
      <c r="G1334" s="251"/>
      <c r="H1334" s="251"/>
    </row>
    <row r="1335" spans="4:8" x14ac:dyDescent="0.2">
      <c r="D1335" s="87"/>
      <c r="E1335" s="251"/>
      <c r="F1335" s="251"/>
      <c r="G1335" s="251"/>
      <c r="H1335" s="251"/>
    </row>
    <row r="1336" spans="4:8" x14ac:dyDescent="0.2">
      <c r="D1336" s="87"/>
      <c r="E1336" s="251"/>
      <c r="F1336" s="251"/>
      <c r="G1336" s="251"/>
      <c r="H1336" s="251"/>
    </row>
    <row r="1337" spans="4:8" x14ac:dyDescent="0.2">
      <c r="D1337" s="87"/>
      <c r="E1337" s="251"/>
      <c r="F1337" s="251"/>
      <c r="G1337" s="251"/>
      <c r="H1337" s="251"/>
    </row>
    <row r="1338" spans="4:8" x14ac:dyDescent="0.2">
      <c r="D1338" s="87"/>
      <c r="E1338" s="251"/>
      <c r="F1338" s="251"/>
      <c r="G1338" s="251"/>
      <c r="H1338" s="251"/>
    </row>
    <row r="1339" spans="4:8" x14ac:dyDescent="0.2">
      <c r="D1339" s="87"/>
      <c r="E1339" s="251"/>
      <c r="F1339" s="251"/>
      <c r="G1339" s="251"/>
      <c r="H1339" s="251"/>
    </row>
    <row r="1340" spans="4:8" x14ac:dyDescent="0.2">
      <c r="D1340" s="87"/>
      <c r="E1340" s="251"/>
      <c r="F1340" s="251"/>
      <c r="G1340" s="251"/>
      <c r="H1340" s="251"/>
    </row>
    <row r="1341" spans="4:8" x14ac:dyDescent="0.2">
      <c r="D1341" s="87"/>
      <c r="E1341" s="251"/>
      <c r="F1341" s="251"/>
      <c r="G1341" s="251"/>
      <c r="H1341" s="251"/>
    </row>
    <row r="1342" spans="4:8" x14ac:dyDescent="0.2">
      <c r="D1342" s="87"/>
      <c r="E1342" s="251"/>
      <c r="F1342" s="251"/>
      <c r="G1342" s="251"/>
      <c r="H1342" s="251"/>
    </row>
    <row r="1343" spans="4:8" x14ac:dyDescent="0.2">
      <c r="D1343" s="87"/>
      <c r="E1343" s="251"/>
      <c r="F1343" s="251"/>
      <c r="G1343" s="251"/>
      <c r="H1343" s="251"/>
    </row>
    <row r="1344" spans="4:8" x14ac:dyDescent="0.2">
      <c r="D1344" s="87"/>
      <c r="E1344" s="251"/>
      <c r="F1344" s="251"/>
      <c r="G1344" s="251"/>
      <c r="H1344" s="251"/>
    </row>
    <row r="1345" spans="4:8" x14ac:dyDescent="0.2">
      <c r="D1345" s="87"/>
      <c r="E1345" s="251"/>
      <c r="F1345" s="251"/>
      <c r="G1345" s="251"/>
      <c r="H1345" s="251"/>
    </row>
    <row r="1346" spans="4:8" x14ac:dyDescent="0.2">
      <c r="D1346" s="87"/>
      <c r="E1346" s="251"/>
      <c r="F1346" s="251"/>
      <c r="G1346" s="251"/>
      <c r="H1346" s="251"/>
    </row>
    <row r="1347" spans="4:8" x14ac:dyDescent="0.2">
      <c r="D1347" s="87"/>
      <c r="E1347" s="251"/>
      <c r="F1347" s="251"/>
      <c r="G1347" s="251"/>
      <c r="H1347" s="251"/>
    </row>
    <row r="1348" spans="4:8" x14ac:dyDescent="0.2">
      <c r="D1348" s="87"/>
      <c r="E1348" s="251"/>
      <c r="F1348" s="251"/>
      <c r="G1348" s="251"/>
      <c r="H1348" s="251"/>
    </row>
    <row r="1349" spans="4:8" x14ac:dyDescent="0.2">
      <c r="D1349" s="87"/>
      <c r="E1349" s="251"/>
      <c r="F1349" s="251"/>
      <c r="G1349" s="251"/>
      <c r="H1349" s="251"/>
    </row>
    <row r="1350" spans="4:8" x14ac:dyDescent="0.2">
      <c r="D1350" s="87"/>
      <c r="E1350" s="251"/>
      <c r="F1350" s="251"/>
      <c r="G1350" s="251"/>
      <c r="H1350" s="251"/>
    </row>
    <row r="1351" spans="4:8" x14ac:dyDescent="0.2">
      <c r="D1351" s="87"/>
      <c r="E1351" s="251"/>
      <c r="F1351" s="251"/>
      <c r="G1351" s="251"/>
      <c r="H1351" s="251"/>
    </row>
    <row r="1352" spans="4:8" x14ac:dyDescent="0.2">
      <c r="D1352" s="87"/>
      <c r="E1352" s="251"/>
      <c r="F1352" s="251"/>
      <c r="G1352" s="251"/>
      <c r="H1352" s="251"/>
    </row>
    <row r="1353" spans="4:8" x14ac:dyDescent="0.2">
      <c r="D1353" s="87"/>
      <c r="E1353" s="251"/>
      <c r="F1353" s="251"/>
      <c r="G1353" s="251"/>
      <c r="H1353" s="251"/>
    </row>
    <row r="1354" spans="4:8" x14ac:dyDescent="0.2">
      <c r="D1354" s="87"/>
      <c r="E1354" s="251"/>
      <c r="F1354" s="251"/>
      <c r="G1354" s="251"/>
      <c r="H1354" s="251"/>
    </row>
    <row r="1355" spans="4:8" x14ac:dyDescent="0.2">
      <c r="D1355" s="87"/>
      <c r="E1355" s="251"/>
      <c r="F1355" s="251"/>
      <c r="G1355" s="251"/>
      <c r="H1355" s="251"/>
    </row>
    <row r="1356" spans="4:8" x14ac:dyDescent="0.2">
      <c r="D1356" s="87"/>
      <c r="E1356" s="251"/>
      <c r="F1356" s="251"/>
      <c r="G1356" s="251"/>
      <c r="H1356" s="251"/>
    </row>
    <row r="1357" spans="4:8" x14ac:dyDescent="0.2">
      <c r="D1357" s="87"/>
      <c r="E1357" s="251"/>
      <c r="F1357" s="251"/>
      <c r="G1357" s="251"/>
      <c r="H1357" s="251"/>
    </row>
    <row r="1358" spans="4:8" x14ac:dyDescent="0.2">
      <c r="D1358" s="87"/>
      <c r="E1358" s="251"/>
      <c r="F1358" s="251"/>
      <c r="G1358" s="251"/>
      <c r="H1358" s="251"/>
    </row>
    <row r="1359" spans="4:8" x14ac:dyDescent="0.2">
      <c r="D1359" s="87"/>
      <c r="E1359" s="251"/>
      <c r="F1359" s="251"/>
      <c r="G1359" s="251"/>
      <c r="H1359" s="251"/>
    </row>
    <row r="1360" spans="4:8" x14ac:dyDescent="0.2">
      <c r="D1360" s="87"/>
      <c r="E1360" s="251"/>
      <c r="F1360" s="251"/>
      <c r="G1360" s="251"/>
      <c r="H1360" s="251"/>
    </row>
    <row r="1361" spans="4:8" x14ac:dyDescent="0.2">
      <c r="D1361" s="87"/>
      <c r="E1361" s="251"/>
      <c r="F1361" s="251"/>
      <c r="G1361" s="251"/>
      <c r="H1361" s="251"/>
    </row>
    <row r="1362" spans="4:8" x14ac:dyDescent="0.2">
      <c r="D1362" s="87"/>
      <c r="E1362" s="251"/>
      <c r="F1362" s="251"/>
      <c r="G1362" s="251"/>
      <c r="H1362" s="251"/>
    </row>
    <row r="1363" spans="4:8" x14ac:dyDescent="0.2">
      <c r="D1363" s="87"/>
      <c r="E1363" s="251"/>
      <c r="F1363" s="251"/>
      <c r="G1363" s="251"/>
      <c r="H1363" s="251"/>
    </row>
    <row r="1364" spans="4:8" x14ac:dyDescent="0.2">
      <c r="D1364" s="87"/>
      <c r="E1364" s="251"/>
      <c r="F1364" s="251"/>
      <c r="G1364" s="251"/>
      <c r="H1364" s="251"/>
    </row>
    <row r="1365" spans="4:8" x14ac:dyDescent="0.2">
      <c r="D1365" s="87"/>
      <c r="E1365" s="251"/>
      <c r="F1365" s="251"/>
      <c r="G1365" s="251"/>
      <c r="H1365" s="251"/>
    </row>
    <row r="1366" spans="4:8" x14ac:dyDescent="0.2">
      <c r="D1366" s="87"/>
      <c r="E1366" s="251"/>
      <c r="F1366" s="251"/>
      <c r="G1366" s="251"/>
      <c r="H1366" s="251"/>
    </row>
    <row r="1367" spans="4:8" x14ac:dyDescent="0.2">
      <c r="D1367" s="87"/>
      <c r="E1367" s="251"/>
      <c r="F1367" s="251"/>
      <c r="G1367" s="251"/>
      <c r="H1367" s="251"/>
    </row>
    <row r="1368" spans="4:8" x14ac:dyDescent="0.2">
      <c r="D1368" s="87"/>
      <c r="E1368" s="251"/>
      <c r="F1368" s="251"/>
      <c r="G1368" s="251"/>
      <c r="H1368" s="251"/>
    </row>
    <row r="1369" spans="4:8" x14ac:dyDescent="0.2">
      <c r="D1369" s="87"/>
      <c r="E1369" s="251"/>
      <c r="F1369" s="251"/>
      <c r="G1369" s="251"/>
      <c r="H1369" s="251"/>
    </row>
    <row r="1370" spans="4:8" x14ac:dyDescent="0.2">
      <c r="D1370" s="87"/>
      <c r="E1370" s="251"/>
      <c r="F1370" s="251"/>
      <c r="G1370" s="251"/>
      <c r="H1370" s="251"/>
    </row>
    <row r="1371" spans="4:8" x14ac:dyDescent="0.2">
      <c r="D1371" s="87"/>
      <c r="E1371" s="251"/>
      <c r="F1371" s="251"/>
      <c r="G1371" s="251"/>
      <c r="H1371" s="251"/>
    </row>
    <row r="1372" spans="4:8" x14ac:dyDescent="0.2">
      <c r="D1372" s="87"/>
      <c r="E1372" s="251"/>
      <c r="F1372" s="251"/>
      <c r="G1372" s="251"/>
      <c r="H1372" s="251"/>
    </row>
    <row r="1373" spans="4:8" x14ac:dyDescent="0.2">
      <c r="D1373" s="87"/>
      <c r="E1373" s="251"/>
      <c r="F1373" s="251"/>
      <c r="G1373" s="251"/>
      <c r="H1373" s="251"/>
    </row>
    <row r="1374" spans="4:8" x14ac:dyDescent="0.2">
      <c r="D1374" s="87"/>
      <c r="E1374" s="251"/>
      <c r="F1374" s="251"/>
      <c r="G1374" s="251"/>
      <c r="H1374" s="251"/>
    </row>
    <row r="1375" spans="4:8" x14ac:dyDescent="0.2">
      <c r="D1375" s="87"/>
      <c r="E1375" s="251"/>
      <c r="F1375" s="251"/>
      <c r="G1375" s="251"/>
      <c r="H1375" s="251"/>
    </row>
    <row r="1376" spans="4:8" x14ac:dyDescent="0.2">
      <c r="D1376" s="87"/>
      <c r="E1376" s="251"/>
      <c r="F1376" s="251"/>
      <c r="G1376" s="251"/>
      <c r="H1376" s="251"/>
    </row>
    <row r="1377" spans="4:8" x14ac:dyDescent="0.2">
      <c r="D1377" s="87"/>
      <c r="E1377" s="251"/>
      <c r="F1377" s="251"/>
      <c r="G1377" s="251"/>
      <c r="H1377" s="251"/>
    </row>
    <row r="1378" spans="4:8" x14ac:dyDescent="0.2">
      <c r="D1378" s="87"/>
      <c r="E1378" s="251"/>
      <c r="F1378" s="251"/>
      <c r="G1378" s="251"/>
      <c r="H1378" s="251"/>
    </row>
    <row r="1379" spans="4:8" x14ac:dyDescent="0.2">
      <c r="D1379" s="87"/>
      <c r="E1379" s="251"/>
      <c r="F1379" s="251"/>
      <c r="G1379" s="251"/>
      <c r="H1379" s="251"/>
    </row>
    <row r="1380" spans="4:8" x14ac:dyDescent="0.2">
      <c r="D1380" s="87"/>
      <c r="E1380" s="251"/>
      <c r="F1380" s="251"/>
      <c r="G1380" s="251"/>
      <c r="H1380" s="251"/>
    </row>
    <row r="1381" spans="4:8" x14ac:dyDescent="0.2">
      <c r="D1381" s="87"/>
      <c r="E1381" s="251"/>
      <c r="F1381" s="251"/>
      <c r="G1381" s="251"/>
      <c r="H1381" s="251"/>
    </row>
    <row r="1382" spans="4:8" x14ac:dyDescent="0.2">
      <c r="D1382" s="87"/>
      <c r="E1382" s="251"/>
      <c r="F1382" s="251"/>
      <c r="G1382" s="251"/>
      <c r="H1382" s="251"/>
    </row>
    <row r="1383" spans="4:8" x14ac:dyDescent="0.2">
      <c r="D1383" s="87"/>
      <c r="E1383" s="251"/>
      <c r="F1383" s="251"/>
      <c r="G1383" s="251"/>
      <c r="H1383" s="251"/>
    </row>
    <row r="1384" spans="4:8" x14ac:dyDescent="0.2">
      <c r="D1384" s="87"/>
      <c r="E1384" s="251"/>
      <c r="F1384" s="251"/>
      <c r="G1384" s="251"/>
      <c r="H1384" s="251"/>
    </row>
    <row r="1385" spans="4:8" x14ac:dyDescent="0.2">
      <c r="D1385" s="87"/>
      <c r="E1385" s="251"/>
      <c r="F1385" s="251"/>
      <c r="G1385" s="251"/>
      <c r="H1385" s="251"/>
    </row>
    <row r="1386" spans="4:8" x14ac:dyDescent="0.2">
      <c r="D1386" s="87"/>
      <c r="E1386" s="251"/>
      <c r="F1386" s="251"/>
      <c r="G1386" s="251"/>
      <c r="H1386" s="251"/>
    </row>
    <row r="1387" spans="4:8" x14ac:dyDescent="0.2">
      <c r="D1387" s="87"/>
      <c r="E1387" s="251"/>
      <c r="F1387" s="251"/>
      <c r="G1387" s="251"/>
      <c r="H1387" s="251"/>
    </row>
    <row r="1388" spans="4:8" x14ac:dyDescent="0.2">
      <c r="D1388" s="87"/>
      <c r="E1388" s="251"/>
      <c r="F1388" s="251"/>
      <c r="G1388" s="251"/>
      <c r="H1388" s="251"/>
    </row>
    <row r="1389" spans="4:8" x14ac:dyDescent="0.2">
      <c r="D1389" s="87"/>
      <c r="E1389" s="251"/>
      <c r="F1389" s="251"/>
      <c r="G1389" s="251"/>
      <c r="H1389" s="251"/>
    </row>
    <row r="1390" spans="4:8" x14ac:dyDescent="0.2">
      <c r="D1390" s="87"/>
      <c r="E1390" s="251"/>
      <c r="F1390" s="251"/>
      <c r="G1390" s="251"/>
      <c r="H1390" s="251"/>
    </row>
    <row r="1391" spans="4:8" x14ac:dyDescent="0.2">
      <c r="D1391" s="87"/>
      <c r="E1391" s="251"/>
      <c r="F1391" s="251"/>
      <c r="G1391" s="251"/>
      <c r="H1391" s="251"/>
    </row>
    <row r="1392" spans="4:8" x14ac:dyDescent="0.2">
      <c r="D1392" s="87"/>
      <c r="E1392" s="251"/>
      <c r="F1392" s="251"/>
      <c r="G1392" s="251"/>
      <c r="H1392" s="251"/>
    </row>
    <row r="1393" spans="4:8" x14ac:dyDescent="0.2">
      <c r="D1393" s="87"/>
      <c r="E1393" s="251"/>
      <c r="F1393" s="251"/>
      <c r="G1393" s="251"/>
      <c r="H1393" s="251"/>
    </row>
    <row r="1394" spans="4:8" x14ac:dyDescent="0.2">
      <c r="D1394" s="87"/>
      <c r="E1394" s="251"/>
      <c r="F1394" s="251"/>
      <c r="G1394" s="251"/>
      <c r="H1394" s="251"/>
    </row>
    <row r="1395" spans="4:8" x14ac:dyDescent="0.2">
      <c r="D1395" s="87"/>
      <c r="E1395" s="251"/>
      <c r="F1395" s="251"/>
      <c r="G1395" s="251"/>
      <c r="H1395" s="251"/>
    </row>
    <row r="1396" spans="4:8" x14ac:dyDescent="0.2">
      <c r="D1396" s="87"/>
      <c r="E1396" s="251"/>
      <c r="F1396" s="251"/>
      <c r="G1396" s="251"/>
      <c r="H1396" s="251"/>
    </row>
    <row r="1397" spans="4:8" x14ac:dyDescent="0.2">
      <c r="D1397" s="87"/>
      <c r="E1397" s="251"/>
      <c r="F1397" s="251"/>
      <c r="G1397" s="251"/>
      <c r="H1397" s="251"/>
    </row>
    <row r="1398" spans="4:8" x14ac:dyDescent="0.2">
      <c r="D1398" s="87"/>
      <c r="E1398" s="251"/>
      <c r="F1398" s="251"/>
      <c r="G1398" s="251"/>
      <c r="H1398" s="251"/>
    </row>
    <row r="1399" spans="4:8" x14ac:dyDescent="0.2">
      <c r="D1399" s="87"/>
      <c r="E1399" s="251"/>
      <c r="F1399" s="251"/>
      <c r="G1399" s="251"/>
      <c r="H1399" s="251"/>
    </row>
    <row r="1400" spans="4:8" x14ac:dyDescent="0.2">
      <c r="D1400" s="87"/>
      <c r="E1400" s="251"/>
      <c r="F1400" s="251"/>
      <c r="G1400" s="251"/>
      <c r="H1400" s="251"/>
    </row>
    <row r="1401" spans="4:8" x14ac:dyDescent="0.2">
      <c r="D1401" s="87"/>
      <c r="E1401" s="251"/>
      <c r="F1401" s="251"/>
      <c r="G1401" s="251"/>
      <c r="H1401" s="251"/>
    </row>
    <row r="1402" spans="4:8" x14ac:dyDescent="0.2">
      <c r="D1402" s="87"/>
      <c r="E1402" s="251"/>
      <c r="F1402" s="251"/>
      <c r="G1402" s="251"/>
      <c r="H1402" s="251"/>
    </row>
    <row r="1403" spans="4:8" x14ac:dyDescent="0.2">
      <c r="D1403" s="87"/>
      <c r="E1403" s="251"/>
      <c r="F1403" s="251"/>
      <c r="G1403" s="251"/>
      <c r="H1403" s="251"/>
    </row>
    <row r="1404" spans="4:8" x14ac:dyDescent="0.2">
      <c r="D1404" s="87"/>
      <c r="E1404" s="251"/>
      <c r="F1404" s="251"/>
      <c r="G1404" s="251"/>
      <c r="H1404" s="251"/>
    </row>
    <row r="1405" spans="4:8" x14ac:dyDescent="0.2">
      <c r="D1405" s="87"/>
      <c r="E1405" s="251"/>
      <c r="F1405" s="251"/>
      <c r="G1405" s="251"/>
      <c r="H1405" s="251"/>
    </row>
    <row r="1406" spans="4:8" x14ac:dyDescent="0.2">
      <c r="D1406" s="87"/>
      <c r="E1406" s="251"/>
      <c r="F1406" s="251"/>
      <c r="G1406" s="251"/>
      <c r="H1406" s="251"/>
    </row>
    <row r="1407" spans="4:8" x14ac:dyDescent="0.2">
      <c r="D1407" s="87"/>
      <c r="E1407" s="251"/>
      <c r="F1407" s="251"/>
      <c r="G1407" s="251"/>
      <c r="H1407" s="251"/>
    </row>
    <row r="1408" spans="4:8" x14ac:dyDescent="0.2">
      <c r="D1408" s="87"/>
      <c r="E1408" s="251"/>
      <c r="F1408" s="251"/>
      <c r="G1408" s="251"/>
      <c r="H1408" s="251"/>
    </row>
    <row r="1409" spans="4:8" x14ac:dyDescent="0.2">
      <c r="D1409" s="87"/>
      <c r="E1409" s="251"/>
      <c r="F1409" s="251"/>
      <c r="G1409" s="251"/>
      <c r="H1409" s="251"/>
    </row>
    <row r="1410" spans="4:8" x14ac:dyDescent="0.2">
      <c r="D1410" s="87"/>
      <c r="E1410" s="251"/>
      <c r="F1410" s="251"/>
      <c r="G1410" s="251"/>
      <c r="H1410" s="251"/>
    </row>
    <row r="1411" spans="4:8" x14ac:dyDescent="0.2">
      <c r="D1411" s="87"/>
      <c r="E1411" s="251"/>
      <c r="F1411" s="251"/>
      <c r="G1411" s="251"/>
      <c r="H1411" s="251"/>
    </row>
    <row r="1412" spans="4:8" x14ac:dyDescent="0.2">
      <c r="D1412" s="87"/>
      <c r="E1412" s="251"/>
      <c r="F1412" s="251"/>
      <c r="G1412" s="251"/>
      <c r="H1412" s="251"/>
    </row>
    <row r="1413" spans="4:8" x14ac:dyDescent="0.2">
      <c r="D1413" s="87"/>
      <c r="E1413" s="251"/>
      <c r="F1413" s="251"/>
      <c r="G1413" s="251"/>
      <c r="H1413" s="251"/>
    </row>
    <row r="1414" spans="4:8" x14ac:dyDescent="0.2">
      <c r="D1414" s="87"/>
      <c r="E1414" s="251"/>
      <c r="F1414" s="251"/>
      <c r="G1414" s="251"/>
      <c r="H1414" s="251"/>
    </row>
    <row r="1415" spans="4:8" x14ac:dyDescent="0.2">
      <c r="D1415" s="87"/>
      <c r="E1415" s="251"/>
      <c r="F1415" s="251"/>
      <c r="G1415" s="251"/>
      <c r="H1415" s="251"/>
    </row>
    <row r="1416" spans="4:8" x14ac:dyDescent="0.2">
      <c r="D1416" s="87"/>
      <c r="E1416" s="251"/>
      <c r="F1416" s="251"/>
      <c r="G1416" s="251"/>
      <c r="H1416" s="251"/>
    </row>
    <row r="1417" spans="4:8" x14ac:dyDescent="0.2">
      <c r="D1417" s="87"/>
      <c r="E1417" s="251"/>
      <c r="F1417" s="251"/>
      <c r="G1417" s="251"/>
      <c r="H1417" s="251"/>
    </row>
    <row r="1418" spans="4:8" x14ac:dyDescent="0.2">
      <c r="D1418" s="87"/>
      <c r="E1418" s="251"/>
      <c r="F1418" s="251"/>
      <c r="G1418" s="251"/>
      <c r="H1418" s="251"/>
    </row>
    <row r="1419" spans="4:8" x14ac:dyDescent="0.2">
      <c r="D1419" s="87"/>
      <c r="E1419" s="251"/>
      <c r="F1419" s="251"/>
      <c r="G1419" s="251"/>
      <c r="H1419" s="251"/>
    </row>
    <row r="1420" spans="4:8" x14ac:dyDescent="0.2">
      <c r="D1420" s="87"/>
      <c r="E1420" s="251"/>
      <c r="F1420" s="251"/>
      <c r="G1420" s="251"/>
      <c r="H1420" s="251"/>
    </row>
    <row r="1421" spans="4:8" x14ac:dyDescent="0.2">
      <c r="D1421" s="87"/>
      <c r="E1421" s="251"/>
      <c r="F1421" s="251"/>
      <c r="G1421" s="251"/>
      <c r="H1421" s="251"/>
    </row>
    <row r="1422" spans="4:8" x14ac:dyDescent="0.2">
      <c r="D1422" s="87"/>
      <c r="E1422" s="251"/>
      <c r="F1422" s="251"/>
      <c r="G1422" s="251"/>
      <c r="H1422" s="251"/>
    </row>
    <row r="1423" spans="4:8" x14ac:dyDescent="0.2">
      <c r="D1423" s="87"/>
      <c r="E1423" s="251"/>
      <c r="F1423" s="251"/>
      <c r="G1423" s="251"/>
      <c r="H1423" s="251"/>
    </row>
    <row r="1424" spans="4:8" x14ac:dyDescent="0.2">
      <c r="D1424" s="87"/>
      <c r="E1424" s="251"/>
      <c r="F1424" s="251"/>
      <c r="G1424" s="251"/>
      <c r="H1424" s="251"/>
    </row>
    <row r="1425" spans="4:8" x14ac:dyDescent="0.2">
      <c r="D1425" s="87"/>
      <c r="E1425" s="251"/>
      <c r="F1425" s="251"/>
      <c r="G1425" s="251"/>
      <c r="H1425" s="251"/>
    </row>
    <row r="1426" spans="4:8" x14ac:dyDescent="0.2">
      <c r="D1426" s="87"/>
      <c r="E1426" s="251"/>
      <c r="F1426" s="251"/>
      <c r="G1426" s="251"/>
      <c r="H1426" s="251"/>
    </row>
    <row r="1427" spans="4:8" x14ac:dyDescent="0.2">
      <c r="D1427" s="87"/>
      <c r="E1427" s="251"/>
      <c r="F1427" s="251"/>
      <c r="G1427" s="251"/>
      <c r="H1427" s="251"/>
    </row>
    <row r="1428" spans="4:8" x14ac:dyDescent="0.2">
      <c r="D1428" s="87"/>
      <c r="E1428" s="251"/>
      <c r="F1428" s="251"/>
      <c r="G1428" s="251"/>
      <c r="H1428" s="251"/>
    </row>
    <row r="1429" spans="4:8" x14ac:dyDescent="0.2">
      <c r="D1429" s="87"/>
      <c r="E1429" s="251"/>
      <c r="F1429" s="251"/>
      <c r="G1429" s="251"/>
      <c r="H1429" s="251"/>
    </row>
    <row r="1430" spans="4:8" x14ac:dyDescent="0.2">
      <c r="D1430" s="87"/>
      <c r="E1430" s="251"/>
      <c r="F1430" s="251"/>
      <c r="G1430" s="251"/>
      <c r="H1430" s="251"/>
    </row>
    <row r="1431" spans="4:8" x14ac:dyDescent="0.2">
      <c r="D1431" s="87"/>
      <c r="E1431" s="251"/>
      <c r="F1431" s="251"/>
      <c r="G1431" s="251"/>
      <c r="H1431" s="251"/>
    </row>
    <row r="1432" spans="4:8" x14ac:dyDescent="0.2">
      <c r="D1432" s="87"/>
      <c r="E1432" s="251"/>
      <c r="F1432" s="251"/>
      <c r="G1432" s="251"/>
      <c r="H1432" s="251"/>
    </row>
    <row r="1433" spans="4:8" x14ac:dyDescent="0.2">
      <c r="D1433" s="87"/>
      <c r="E1433" s="251"/>
      <c r="F1433" s="251"/>
      <c r="G1433" s="251"/>
      <c r="H1433" s="251"/>
    </row>
    <row r="1434" spans="4:8" x14ac:dyDescent="0.2">
      <c r="D1434" s="87"/>
      <c r="E1434" s="251"/>
      <c r="F1434" s="251"/>
      <c r="G1434" s="251"/>
      <c r="H1434" s="251"/>
    </row>
    <row r="1435" spans="4:8" x14ac:dyDescent="0.2">
      <c r="D1435" s="87"/>
      <c r="E1435" s="251"/>
      <c r="F1435" s="251"/>
      <c r="G1435" s="251"/>
      <c r="H1435" s="251"/>
    </row>
    <row r="1436" spans="4:8" x14ac:dyDescent="0.2">
      <c r="D1436" s="87"/>
      <c r="E1436" s="251"/>
      <c r="F1436" s="251"/>
      <c r="G1436" s="251"/>
      <c r="H1436" s="251"/>
    </row>
    <row r="1437" spans="4:8" x14ac:dyDescent="0.2">
      <c r="D1437" s="87"/>
      <c r="E1437" s="251"/>
      <c r="F1437" s="251"/>
      <c r="G1437" s="251"/>
      <c r="H1437" s="251"/>
    </row>
    <row r="1438" spans="4:8" x14ac:dyDescent="0.2">
      <c r="D1438" s="87"/>
      <c r="E1438" s="251"/>
      <c r="F1438" s="251"/>
      <c r="G1438" s="251"/>
      <c r="H1438" s="251"/>
    </row>
    <row r="1439" spans="4:8" x14ac:dyDescent="0.2">
      <c r="D1439" s="87"/>
      <c r="E1439" s="251"/>
      <c r="F1439" s="251"/>
      <c r="G1439" s="251"/>
      <c r="H1439" s="251"/>
    </row>
    <row r="1440" spans="4:8" x14ac:dyDescent="0.2">
      <c r="D1440" s="87"/>
      <c r="E1440" s="251"/>
      <c r="F1440" s="251"/>
      <c r="G1440" s="251"/>
      <c r="H1440" s="251"/>
    </row>
    <row r="1441" spans="4:8" x14ac:dyDescent="0.2">
      <c r="D1441" s="87"/>
      <c r="E1441" s="251"/>
      <c r="F1441" s="251"/>
      <c r="G1441" s="251"/>
      <c r="H1441" s="251"/>
    </row>
    <row r="1442" spans="4:8" x14ac:dyDescent="0.2">
      <c r="D1442" s="87"/>
      <c r="E1442" s="251"/>
      <c r="F1442" s="251"/>
      <c r="G1442" s="251"/>
      <c r="H1442" s="251"/>
    </row>
    <row r="1443" spans="4:8" x14ac:dyDescent="0.2">
      <c r="D1443" s="87"/>
      <c r="E1443" s="251"/>
      <c r="F1443" s="251"/>
      <c r="G1443" s="251"/>
      <c r="H1443" s="251"/>
    </row>
    <row r="1444" spans="4:8" x14ac:dyDescent="0.2">
      <c r="D1444" s="87"/>
      <c r="E1444" s="251"/>
      <c r="F1444" s="251"/>
      <c r="G1444" s="251"/>
      <c r="H1444" s="251"/>
    </row>
    <row r="1445" spans="4:8" x14ac:dyDescent="0.2">
      <c r="D1445" s="87"/>
      <c r="E1445" s="251"/>
      <c r="F1445" s="251"/>
      <c r="G1445" s="251"/>
      <c r="H1445" s="251"/>
    </row>
    <row r="1446" spans="4:8" x14ac:dyDescent="0.2">
      <c r="D1446" s="87"/>
      <c r="E1446" s="251"/>
      <c r="F1446" s="251"/>
      <c r="G1446" s="251"/>
      <c r="H1446" s="251"/>
    </row>
    <row r="1447" spans="4:8" x14ac:dyDescent="0.2">
      <c r="D1447" s="87"/>
      <c r="E1447" s="251"/>
      <c r="F1447" s="251"/>
      <c r="G1447" s="251"/>
      <c r="H1447" s="251"/>
    </row>
    <row r="1448" spans="4:8" x14ac:dyDescent="0.2">
      <c r="D1448" s="87"/>
      <c r="E1448" s="251"/>
      <c r="F1448" s="251"/>
      <c r="G1448" s="251"/>
      <c r="H1448" s="251"/>
    </row>
    <row r="1449" spans="4:8" x14ac:dyDescent="0.2">
      <c r="D1449" s="87"/>
      <c r="E1449" s="251"/>
      <c r="F1449" s="251"/>
      <c r="G1449" s="251"/>
      <c r="H1449" s="251"/>
    </row>
    <row r="1450" spans="4:8" x14ac:dyDescent="0.2">
      <c r="D1450" s="87"/>
      <c r="E1450" s="251"/>
      <c r="F1450" s="251"/>
      <c r="G1450" s="251"/>
      <c r="H1450" s="251"/>
    </row>
    <row r="1451" spans="4:8" x14ac:dyDescent="0.2">
      <c r="D1451" s="87"/>
      <c r="E1451" s="251"/>
      <c r="F1451" s="251"/>
      <c r="G1451" s="251"/>
      <c r="H1451" s="251"/>
    </row>
    <row r="1452" spans="4:8" x14ac:dyDescent="0.2">
      <c r="D1452" s="87"/>
      <c r="E1452" s="251"/>
      <c r="F1452" s="251"/>
      <c r="G1452" s="251"/>
      <c r="H1452" s="251"/>
    </row>
    <row r="1453" spans="4:8" x14ac:dyDescent="0.2">
      <c r="D1453" s="87"/>
      <c r="E1453" s="251"/>
      <c r="F1453" s="251"/>
      <c r="G1453" s="251"/>
      <c r="H1453" s="251"/>
    </row>
    <row r="1454" spans="4:8" x14ac:dyDescent="0.2">
      <c r="D1454" s="87"/>
      <c r="E1454" s="251"/>
      <c r="F1454" s="251"/>
      <c r="G1454" s="251"/>
      <c r="H1454" s="251"/>
    </row>
    <row r="1455" spans="4:8" x14ac:dyDescent="0.2">
      <c r="D1455" s="87"/>
      <c r="E1455" s="251"/>
      <c r="F1455" s="251"/>
      <c r="G1455" s="251"/>
      <c r="H1455" s="251"/>
    </row>
    <row r="1456" spans="4:8" x14ac:dyDescent="0.2">
      <c r="D1456" s="87"/>
      <c r="E1456" s="251"/>
      <c r="F1456" s="251"/>
      <c r="G1456" s="251"/>
      <c r="H1456" s="251"/>
    </row>
    <row r="1457" spans="4:8" x14ac:dyDescent="0.2">
      <c r="D1457" s="87"/>
      <c r="E1457" s="251"/>
      <c r="F1457" s="251"/>
      <c r="G1457" s="251"/>
      <c r="H1457" s="251"/>
    </row>
    <row r="1458" spans="4:8" x14ac:dyDescent="0.2">
      <c r="D1458" s="87"/>
      <c r="E1458" s="251"/>
      <c r="F1458" s="251"/>
      <c r="G1458" s="251"/>
      <c r="H1458" s="251"/>
    </row>
    <row r="1459" spans="4:8" x14ac:dyDescent="0.2">
      <c r="D1459" s="87"/>
      <c r="E1459" s="251"/>
      <c r="F1459" s="251"/>
      <c r="G1459" s="251"/>
      <c r="H1459" s="251"/>
    </row>
    <row r="1460" spans="4:8" x14ac:dyDescent="0.2">
      <c r="D1460" s="87"/>
      <c r="E1460" s="251"/>
      <c r="F1460" s="251"/>
      <c r="G1460" s="251"/>
      <c r="H1460" s="251"/>
    </row>
    <row r="1461" spans="4:8" x14ac:dyDescent="0.2">
      <c r="D1461" s="87"/>
      <c r="E1461" s="251"/>
      <c r="F1461" s="251"/>
      <c r="G1461" s="251"/>
      <c r="H1461" s="251"/>
    </row>
    <row r="1462" spans="4:8" x14ac:dyDescent="0.2">
      <c r="D1462" s="87"/>
      <c r="E1462" s="251"/>
      <c r="F1462" s="251"/>
      <c r="G1462" s="251"/>
      <c r="H1462" s="251"/>
    </row>
    <row r="1463" spans="4:8" x14ac:dyDescent="0.2">
      <c r="D1463" s="87"/>
      <c r="E1463" s="251"/>
      <c r="F1463" s="251"/>
      <c r="G1463" s="251"/>
      <c r="H1463" s="251"/>
    </row>
    <row r="1464" spans="4:8" x14ac:dyDescent="0.2">
      <c r="D1464" s="87"/>
      <c r="E1464" s="251"/>
      <c r="F1464" s="251"/>
      <c r="G1464" s="251"/>
      <c r="H1464" s="251"/>
    </row>
    <row r="1465" spans="4:8" x14ac:dyDescent="0.2">
      <c r="D1465" s="87"/>
      <c r="E1465" s="251"/>
      <c r="F1465" s="251"/>
      <c r="G1465" s="251"/>
      <c r="H1465" s="251"/>
    </row>
    <row r="1466" spans="4:8" x14ac:dyDescent="0.2">
      <c r="D1466" s="87"/>
      <c r="E1466" s="251"/>
      <c r="F1466" s="251"/>
      <c r="G1466" s="251"/>
      <c r="H1466" s="251"/>
    </row>
    <row r="1467" spans="4:8" x14ac:dyDescent="0.2">
      <c r="D1467" s="87"/>
      <c r="E1467" s="251"/>
      <c r="F1467" s="251"/>
      <c r="G1467" s="251"/>
      <c r="H1467" s="251"/>
    </row>
    <row r="1468" spans="4:8" x14ac:dyDescent="0.2">
      <c r="D1468" s="87"/>
      <c r="E1468" s="251"/>
      <c r="F1468" s="251"/>
      <c r="G1468" s="251"/>
      <c r="H1468" s="251"/>
    </row>
    <row r="1469" spans="4:8" x14ac:dyDescent="0.2">
      <c r="D1469" s="87"/>
      <c r="E1469" s="251"/>
      <c r="F1469" s="251"/>
      <c r="G1469" s="251"/>
      <c r="H1469" s="251"/>
    </row>
    <row r="1470" spans="4:8" x14ac:dyDescent="0.2">
      <c r="D1470" s="87"/>
      <c r="E1470" s="251"/>
      <c r="F1470" s="251"/>
      <c r="G1470" s="251"/>
      <c r="H1470" s="251"/>
    </row>
    <row r="1471" spans="4:8" x14ac:dyDescent="0.2">
      <c r="D1471" s="87"/>
      <c r="E1471" s="251"/>
      <c r="F1471" s="251"/>
      <c r="G1471" s="251"/>
      <c r="H1471" s="251"/>
    </row>
    <row r="1472" spans="4:8" x14ac:dyDescent="0.2">
      <c r="D1472" s="87"/>
      <c r="E1472" s="251"/>
      <c r="F1472" s="251"/>
      <c r="G1472" s="251"/>
      <c r="H1472" s="251"/>
    </row>
    <row r="1473" spans="4:8" x14ac:dyDescent="0.2">
      <c r="D1473" s="87"/>
      <c r="E1473" s="251"/>
      <c r="F1473" s="251"/>
      <c r="G1473" s="251"/>
      <c r="H1473" s="251"/>
    </row>
    <row r="1474" spans="4:8" x14ac:dyDescent="0.2">
      <c r="D1474" s="87"/>
      <c r="E1474" s="251"/>
      <c r="F1474" s="251"/>
      <c r="G1474" s="251"/>
      <c r="H1474" s="251"/>
    </row>
    <row r="1475" spans="4:8" x14ac:dyDescent="0.2">
      <c r="D1475" s="87"/>
      <c r="E1475" s="251"/>
      <c r="F1475" s="251"/>
      <c r="G1475" s="251"/>
      <c r="H1475" s="251"/>
    </row>
    <row r="1476" spans="4:8" x14ac:dyDescent="0.2">
      <c r="D1476" s="87"/>
      <c r="E1476" s="251"/>
      <c r="F1476" s="251"/>
      <c r="G1476" s="251"/>
      <c r="H1476" s="251"/>
    </row>
    <row r="1477" spans="4:8" x14ac:dyDescent="0.2">
      <c r="D1477" s="87"/>
      <c r="E1477" s="251"/>
      <c r="F1477" s="251"/>
      <c r="G1477" s="251"/>
      <c r="H1477" s="251"/>
    </row>
    <row r="1478" spans="4:8" x14ac:dyDescent="0.2">
      <c r="D1478" s="87"/>
      <c r="E1478" s="251"/>
      <c r="F1478" s="251"/>
      <c r="G1478" s="251"/>
      <c r="H1478" s="251"/>
    </row>
    <row r="1479" spans="4:8" x14ac:dyDescent="0.2">
      <c r="D1479" s="87"/>
      <c r="E1479" s="251"/>
      <c r="F1479" s="251"/>
      <c r="G1479" s="251"/>
      <c r="H1479" s="251"/>
    </row>
    <row r="1480" spans="4:8" x14ac:dyDescent="0.2">
      <c r="D1480" s="87"/>
      <c r="E1480" s="251"/>
      <c r="F1480" s="251"/>
      <c r="G1480" s="251"/>
      <c r="H1480" s="251"/>
    </row>
    <row r="1481" spans="4:8" x14ac:dyDescent="0.2">
      <c r="D1481" s="87"/>
      <c r="E1481" s="251"/>
      <c r="F1481" s="251"/>
      <c r="G1481" s="251"/>
      <c r="H1481" s="251"/>
    </row>
    <row r="1482" spans="4:8" x14ac:dyDescent="0.2">
      <c r="D1482" s="87"/>
      <c r="E1482" s="251"/>
      <c r="F1482" s="251"/>
      <c r="G1482" s="251"/>
      <c r="H1482" s="251"/>
    </row>
    <row r="1483" spans="4:8" x14ac:dyDescent="0.2">
      <c r="D1483" s="87"/>
      <c r="E1483" s="251"/>
      <c r="F1483" s="251"/>
      <c r="G1483" s="251"/>
      <c r="H1483" s="251"/>
    </row>
    <row r="1484" spans="4:8" x14ac:dyDescent="0.2">
      <c r="D1484" s="87"/>
      <c r="E1484" s="251"/>
      <c r="F1484" s="251"/>
      <c r="G1484" s="251"/>
      <c r="H1484" s="251"/>
    </row>
    <row r="1485" spans="4:8" x14ac:dyDescent="0.2">
      <c r="D1485" s="87"/>
      <c r="E1485" s="251"/>
      <c r="F1485" s="251"/>
      <c r="G1485" s="251"/>
      <c r="H1485" s="251"/>
    </row>
    <row r="1486" spans="4:8" x14ac:dyDescent="0.2">
      <c r="D1486" s="87"/>
      <c r="E1486" s="251"/>
      <c r="F1486" s="251"/>
      <c r="G1486" s="251"/>
      <c r="H1486" s="251"/>
    </row>
    <row r="1487" spans="4:8" x14ac:dyDescent="0.2">
      <c r="D1487" s="87"/>
      <c r="E1487" s="251"/>
      <c r="F1487" s="251"/>
      <c r="G1487" s="251"/>
      <c r="H1487" s="251"/>
    </row>
    <row r="1488" spans="4:8" x14ac:dyDescent="0.2">
      <c r="D1488" s="87"/>
      <c r="E1488" s="251"/>
      <c r="F1488" s="251"/>
      <c r="G1488" s="251"/>
      <c r="H1488" s="251"/>
    </row>
    <row r="1489" spans="4:8" x14ac:dyDescent="0.2">
      <c r="D1489" s="87"/>
      <c r="E1489" s="251"/>
      <c r="F1489" s="251"/>
      <c r="G1489" s="251"/>
      <c r="H1489" s="251"/>
    </row>
    <row r="1490" spans="4:8" x14ac:dyDescent="0.2">
      <c r="D1490" s="87"/>
      <c r="E1490" s="251"/>
      <c r="F1490" s="251"/>
      <c r="G1490" s="251"/>
      <c r="H1490" s="251"/>
    </row>
    <row r="1491" spans="4:8" x14ac:dyDescent="0.2">
      <c r="D1491" s="87"/>
      <c r="E1491" s="251"/>
      <c r="F1491" s="251"/>
      <c r="G1491" s="251"/>
      <c r="H1491" s="251"/>
    </row>
    <row r="1492" spans="4:8" x14ac:dyDescent="0.2">
      <c r="D1492" s="87"/>
      <c r="E1492" s="251"/>
      <c r="F1492" s="251"/>
      <c r="G1492" s="251"/>
      <c r="H1492" s="251"/>
    </row>
    <row r="1493" spans="4:8" x14ac:dyDescent="0.2">
      <c r="D1493" s="87"/>
      <c r="E1493" s="251"/>
      <c r="F1493" s="251"/>
      <c r="G1493" s="251"/>
      <c r="H1493" s="251"/>
    </row>
    <row r="1494" spans="4:8" x14ac:dyDescent="0.2">
      <c r="D1494" s="87"/>
      <c r="E1494" s="251"/>
      <c r="F1494" s="251"/>
      <c r="G1494" s="251"/>
      <c r="H1494" s="251"/>
    </row>
    <row r="1495" spans="4:8" x14ac:dyDescent="0.2">
      <c r="D1495" s="87"/>
      <c r="E1495" s="251"/>
      <c r="F1495" s="251"/>
      <c r="G1495" s="251"/>
      <c r="H1495" s="251"/>
    </row>
    <row r="1496" spans="4:8" x14ac:dyDescent="0.2">
      <c r="D1496" s="87"/>
      <c r="E1496" s="251"/>
      <c r="F1496" s="251"/>
      <c r="G1496" s="251"/>
      <c r="H1496" s="251"/>
    </row>
    <row r="1497" spans="4:8" x14ac:dyDescent="0.2">
      <c r="D1497" s="87"/>
      <c r="E1497" s="251"/>
      <c r="F1497" s="251"/>
      <c r="G1497" s="251"/>
      <c r="H1497" s="251"/>
    </row>
    <row r="1498" spans="4:8" x14ac:dyDescent="0.2">
      <c r="D1498" s="87"/>
      <c r="E1498" s="251"/>
      <c r="F1498" s="251"/>
      <c r="G1498" s="251"/>
      <c r="H1498" s="251"/>
    </row>
    <row r="1499" spans="4:8" x14ac:dyDescent="0.2">
      <c r="D1499" s="87"/>
      <c r="E1499" s="251"/>
      <c r="F1499" s="251"/>
      <c r="G1499" s="251"/>
      <c r="H1499" s="251"/>
    </row>
    <row r="1500" spans="4:8" x14ac:dyDescent="0.2">
      <c r="D1500" s="87"/>
      <c r="E1500" s="251"/>
      <c r="F1500" s="251"/>
      <c r="G1500" s="251"/>
      <c r="H1500" s="251"/>
    </row>
    <row r="1501" spans="4:8" x14ac:dyDescent="0.2">
      <c r="D1501" s="87"/>
      <c r="E1501" s="251"/>
      <c r="F1501" s="251"/>
      <c r="G1501" s="251"/>
      <c r="H1501" s="251"/>
    </row>
    <row r="1502" spans="4:8" x14ac:dyDescent="0.2">
      <c r="D1502" s="87"/>
      <c r="E1502" s="251"/>
      <c r="F1502" s="251"/>
      <c r="G1502" s="251"/>
      <c r="H1502" s="251"/>
    </row>
    <row r="1503" spans="4:8" x14ac:dyDescent="0.2">
      <c r="D1503" s="87"/>
      <c r="E1503" s="251"/>
      <c r="F1503" s="251"/>
      <c r="G1503" s="251"/>
      <c r="H1503" s="251"/>
    </row>
    <row r="1504" spans="4:8" x14ac:dyDescent="0.2">
      <c r="D1504" s="87"/>
      <c r="E1504" s="251"/>
      <c r="F1504" s="251"/>
      <c r="G1504" s="251"/>
      <c r="H1504" s="251"/>
    </row>
    <row r="1505" spans="4:8" x14ac:dyDescent="0.2">
      <c r="D1505" s="87"/>
      <c r="E1505" s="251"/>
      <c r="F1505" s="251"/>
      <c r="G1505" s="251"/>
      <c r="H1505" s="251"/>
    </row>
    <row r="1506" spans="4:8" x14ac:dyDescent="0.2">
      <c r="D1506" s="87"/>
      <c r="E1506" s="251"/>
      <c r="F1506" s="251"/>
      <c r="G1506" s="251"/>
      <c r="H1506" s="251"/>
    </row>
    <row r="1507" spans="4:8" x14ac:dyDescent="0.2">
      <c r="D1507" s="87"/>
      <c r="E1507" s="251"/>
      <c r="F1507" s="251"/>
      <c r="G1507" s="251"/>
      <c r="H1507" s="251"/>
    </row>
    <row r="1508" spans="4:8" x14ac:dyDescent="0.2">
      <c r="D1508" s="87"/>
      <c r="E1508" s="251"/>
      <c r="F1508" s="251"/>
      <c r="G1508" s="251"/>
      <c r="H1508" s="251"/>
    </row>
    <row r="1509" spans="4:8" x14ac:dyDescent="0.2">
      <c r="D1509" s="87"/>
      <c r="E1509" s="251"/>
      <c r="F1509" s="251"/>
      <c r="G1509" s="251"/>
      <c r="H1509" s="251"/>
    </row>
    <row r="1510" spans="4:8" x14ac:dyDescent="0.2">
      <c r="D1510" s="87"/>
      <c r="E1510" s="251"/>
      <c r="F1510" s="251"/>
      <c r="G1510" s="251"/>
      <c r="H1510" s="251"/>
    </row>
    <row r="1511" spans="4:8" x14ac:dyDescent="0.2">
      <c r="D1511" s="87"/>
      <c r="E1511" s="251"/>
      <c r="F1511" s="251"/>
      <c r="G1511" s="251"/>
      <c r="H1511" s="251"/>
    </row>
    <row r="1512" spans="4:8" x14ac:dyDescent="0.2">
      <c r="D1512" s="87"/>
      <c r="E1512" s="251"/>
      <c r="F1512" s="251"/>
      <c r="G1512" s="251"/>
      <c r="H1512" s="251"/>
    </row>
    <row r="1513" spans="4:8" x14ac:dyDescent="0.2">
      <c r="D1513" s="87"/>
      <c r="E1513" s="251"/>
      <c r="F1513" s="251"/>
      <c r="G1513" s="251"/>
      <c r="H1513" s="251"/>
    </row>
    <row r="1514" spans="4:8" x14ac:dyDescent="0.2">
      <c r="D1514" s="87"/>
      <c r="E1514" s="251"/>
      <c r="F1514" s="251"/>
      <c r="G1514" s="251"/>
      <c r="H1514" s="251"/>
    </row>
    <row r="1515" spans="4:8" x14ac:dyDescent="0.2">
      <c r="D1515" s="87"/>
      <c r="E1515" s="251"/>
      <c r="F1515" s="251"/>
      <c r="G1515" s="251"/>
      <c r="H1515" s="251"/>
    </row>
    <row r="1516" spans="4:8" x14ac:dyDescent="0.2">
      <c r="D1516" s="87"/>
      <c r="E1516" s="251"/>
      <c r="F1516" s="251"/>
      <c r="G1516" s="251"/>
      <c r="H1516" s="251"/>
    </row>
    <row r="1517" spans="4:8" x14ac:dyDescent="0.2">
      <c r="D1517" s="87"/>
      <c r="E1517" s="251"/>
      <c r="F1517" s="251"/>
      <c r="G1517" s="251"/>
      <c r="H1517" s="251"/>
    </row>
    <row r="1518" spans="4:8" x14ac:dyDescent="0.2">
      <c r="D1518" s="87"/>
      <c r="E1518" s="251"/>
      <c r="F1518" s="251"/>
      <c r="G1518" s="251"/>
      <c r="H1518" s="251"/>
    </row>
    <row r="1519" spans="4:8" x14ac:dyDescent="0.2">
      <c r="D1519" s="87"/>
      <c r="E1519" s="251"/>
      <c r="F1519" s="251"/>
      <c r="G1519" s="251"/>
      <c r="H1519" s="251"/>
    </row>
    <row r="1520" spans="4:8" x14ac:dyDescent="0.2">
      <c r="D1520" s="87"/>
      <c r="E1520" s="251"/>
      <c r="F1520" s="251"/>
      <c r="G1520" s="251"/>
      <c r="H1520" s="251"/>
    </row>
    <row r="1521" spans="4:8" x14ac:dyDescent="0.2">
      <c r="D1521" s="87"/>
      <c r="E1521" s="251"/>
      <c r="F1521" s="251"/>
      <c r="G1521" s="251"/>
      <c r="H1521" s="251"/>
    </row>
    <row r="1522" spans="4:8" x14ac:dyDescent="0.2">
      <c r="D1522" s="87"/>
      <c r="E1522" s="251"/>
      <c r="F1522" s="251"/>
      <c r="G1522" s="251"/>
      <c r="H1522" s="251"/>
    </row>
    <row r="1523" spans="4:8" x14ac:dyDescent="0.2">
      <c r="D1523" s="87"/>
      <c r="E1523" s="251"/>
      <c r="F1523" s="251"/>
      <c r="G1523" s="251"/>
      <c r="H1523" s="251"/>
    </row>
    <row r="1524" spans="4:8" x14ac:dyDescent="0.2">
      <c r="D1524" s="87"/>
      <c r="E1524" s="251"/>
      <c r="F1524" s="251"/>
      <c r="G1524" s="251"/>
      <c r="H1524" s="251"/>
    </row>
    <row r="1525" spans="4:8" x14ac:dyDescent="0.2">
      <c r="D1525" s="87"/>
      <c r="E1525" s="251"/>
      <c r="F1525" s="251"/>
      <c r="G1525" s="251"/>
      <c r="H1525" s="251"/>
    </row>
    <row r="1526" spans="4:8" x14ac:dyDescent="0.2">
      <c r="D1526" s="87"/>
      <c r="E1526" s="251"/>
      <c r="F1526" s="251"/>
      <c r="G1526" s="251"/>
      <c r="H1526" s="251"/>
    </row>
    <row r="1527" spans="4:8" x14ac:dyDescent="0.2">
      <c r="D1527" s="87"/>
      <c r="E1527" s="251"/>
      <c r="F1527" s="251"/>
      <c r="G1527" s="251"/>
      <c r="H1527" s="251"/>
    </row>
    <row r="1528" spans="4:8" x14ac:dyDescent="0.2">
      <c r="D1528" s="87"/>
      <c r="E1528" s="251"/>
      <c r="F1528" s="251"/>
      <c r="G1528" s="251"/>
      <c r="H1528" s="251"/>
    </row>
    <row r="1529" spans="4:8" x14ac:dyDescent="0.2">
      <c r="D1529" s="87"/>
      <c r="E1529" s="251"/>
      <c r="F1529" s="251"/>
      <c r="G1529" s="251"/>
      <c r="H1529" s="251"/>
    </row>
    <row r="1530" spans="4:8" x14ac:dyDescent="0.2">
      <c r="D1530" s="87"/>
      <c r="E1530" s="251"/>
      <c r="F1530" s="251"/>
      <c r="G1530" s="251"/>
      <c r="H1530" s="251"/>
    </row>
    <row r="1531" spans="4:8" x14ac:dyDescent="0.2">
      <c r="D1531" s="87"/>
      <c r="E1531" s="251"/>
      <c r="F1531" s="251"/>
      <c r="G1531" s="251"/>
      <c r="H1531" s="251"/>
    </row>
    <row r="1532" spans="4:8" x14ac:dyDescent="0.2">
      <c r="D1532" s="87"/>
      <c r="E1532" s="251"/>
      <c r="F1532" s="251"/>
      <c r="G1532" s="251"/>
      <c r="H1532" s="251"/>
    </row>
    <row r="1533" spans="4:8" x14ac:dyDescent="0.2">
      <c r="D1533" s="87"/>
      <c r="E1533" s="251"/>
      <c r="F1533" s="251"/>
      <c r="G1533" s="251"/>
      <c r="H1533" s="251"/>
    </row>
    <row r="1534" spans="4:8" x14ac:dyDescent="0.2">
      <c r="D1534" s="87"/>
      <c r="E1534" s="251"/>
      <c r="F1534" s="251"/>
      <c r="G1534" s="251"/>
      <c r="H1534" s="251"/>
    </row>
    <row r="1535" spans="4:8" x14ac:dyDescent="0.2">
      <c r="D1535" s="87"/>
      <c r="E1535" s="251"/>
      <c r="F1535" s="251"/>
      <c r="G1535" s="251"/>
      <c r="H1535" s="251"/>
    </row>
    <row r="1536" spans="4:8" x14ac:dyDescent="0.2">
      <c r="D1536" s="87"/>
      <c r="E1536" s="251"/>
      <c r="F1536" s="251"/>
      <c r="G1536" s="251"/>
      <c r="H1536" s="251"/>
    </row>
    <row r="1537" spans="4:8" x14ac:dyDescent="0.2">
      <c r="D1537" s="87"/>
      <c r="E1537" s="251"/>
      <c r="F1537" s="251"/>
      <c r="G1537" s="251"/>
      <c r="H1537" s="251"/>
    </row>
    <row r="1538" spans="4:8" x14ac:dyDescent="0.2">
      <c r="D1538" s="87"/>
      <c r="E1538" s="251"/>
      <c r="F1538" s="251"/>
      <c r="G1538" s="251"/>
      <c r="H1538" s="251"/>
    </row>
    <row r="1539" spans="4:8" x14ac:dyDescent="0.2">
      <c r="D1539" s="87"/>
      <c r="E1539" s="251"/>
      <c r="F1539" s="251"/>
      <c r="G1539" s="251"/>
      <c r="H1539" s="251"/>
    </row>
    <row r="1540" spans="4:8" x14ac:dyDescent="0.2">
      <c r="D1540" s="87"/>
      <c r="E1540" s="251"/>
      <c r="F1540" s="251"/>
      <c r="G1540" s="251"/>
      <c r="H1540" s="251"/>
    </row>
    <row r="1541" spans="4:8" x14ac:dyDescent="0.2">
      <c r="D1541" s="87"/>
      <c r="E1541" s="251"/>
      <c r="F1541" s="251"/>
      <c r="G1541" s="251"/>
      <c r="H1541" s="251"/>
    </row>
    <row r="1542" spans="4:8" x14ac:dyDescent="0.2">
      <c r="D1542" s="87"/>
      <c r="E1542" s="251"/>
      <c r="F1542" s="251"/>
      <c r="G1542" s="251"/>
      <c r="H1542" s="251"/>
    </row>
    <row r="1543" spans="4:8" x14ac:dyDescent="0.2">
      <c r="D1543" s="87"/>
      <c r="E1543" s="251"/>
      <c r="F1543" s="251"/>
      <c r="G1543" s="251"/>
      <c r="H1543" s="251"/>
    </row>
    <row r="1544" spans="4:8" x14ac:dyDescent="0.2">
      <c r="D1544" s="87"/>
      <c r="E1544" s="251"/>
      <c r="F1544" s="251"/>
      <c r="G1544" s="251"/>
      <c r="H1544" s="251"/>
    </row>
    <row r="1545" spans="4:8" x14ac:dyDescent="0.2">
      <c r="D1545" s="87"/>
      <c r="E1545" s="251"/>
      <c r="F1545" s="251"/>
      <c r="G1545" s="251"/>
      <c r="H1545" s="251"/>
    </row>
    <row r="1546" spans="4:8" x14ac:dyDescent="0.2">
      <c r="D1546" s="87"/>
      <c r="E1546" s="251"/>
      <c r="F1546" s="251"/>
      <c r="G1546" s="251"/>
      <c r="H1546" s="251"/>
    </row>
    <row r="1547" spans="4:8" x14ac:dyDescent="0.2">
      <c r="D1547" s="87"/>
      <c r="E1547" s="251"/>
      <c r="F1547" s="251"/>
      <c r="G1547" s="251"/>
      <c r="H1547" s="251"/>
    </row>
    <row r="1548" spans="4:8" x14ac:dyDescent="0.2">
      <c r="D1548" s="87"/>
      <c r="E1548" s="251"/>
      <c r="F1548" s="251"/>
      <c r="G1548" s="251"/>
      <c r="H1548" s="251"/>
    </row>
    <row r="1549" spans="4:8" x14ac:dyDescent="0.2">
      <c r="D1549" s="87"/>
      <c r="E1549" s="251"/>
      <c r="F1549" s="251"/>
      <c r="G1549" s="251"/>
      <c r="H1549" s="251"/>
    </row>
    <row r="1550" spans="4:8" x14ac:dyDescent="0.2">
      <c r="D1550" s="87"/>
      <c r="E1550" s="251"/>
      <c r="F1550" s="251"/>
      <c r="G1550" s="251"/>
      <c r="H1550" s="251"/>
    </row>
    <row r="1551" spans="4:8" x14ac:dyDescent="0.2">
      <c r="D1551" s="87"/>
      <c r="E1551" s="251"/>
      <c r="F1551" s="251"/>
      <c r="G1551" s="251"/>
      <c r="H1551" s="251"/>
    </row>
    <row r="1552" spans="4:8" x14ac:dyDescent="0.2">
      <c r="D1552" s="87"/>
      <c r="E1552" s="251"/>
      <c r="F1552" s="251"/>
      <c r="G1552" s="251"/>
      <c r="H1552" s="251"/>
    </row>
    <row r="1553" spans="4:8" x14ac:dyDescent="0.2">
      <c r="D1553" s="87"/>
      <c r="E1553" s="251"/>
      <c r="F1553" s="251"/>
      <c r="G1553" s="251"/>
      <c r="H1553" s="251"/>
    </row>
    <row r="1554" spans="4:8" x14ac:dyDescent="0.2">
      <c r="D1554" s="87"/>
      <c r="E1554" s="251"/>
      <c r="F1554" s="251"/>
      <c r="G1554" s="251"/>
      <c r="H1554" s="251"/>
    </row>
    <row r="1555" spans="4:8" x14ac:dyDescent="0.2">
      <c r="D1555" s="87"/>
      <c r="E1555" s="251"/>
      <c r="F1555" s="251"/>
      <c r="G1555" s="251"/>
      <c r="H1555" s="251"/>
    </row>
    <row r="1556" spans="4:8" x14ac:dyDescent="0.2">
      <c r="D1556" s="87"/>
      <c r="E1556" s="251"/>
      <c r="F1556" s="251"/>
      <c r="G1556" s="251"/>
      <c r="H1556" s="251"/>
    </row>
    <row r="1557" spans="4:8" x14ac:dyDescent="0.2">
      <c r="D1557" s="87"/>
      <c r="E1557" s="251"/>
      <c r="F1557" s="251"/>
      <c r="G1557" s="251"/>
      <c r="H1557" s="251"/>
    </row>
    <row r="1558" spans="4:8" x14ac:dyDescent="0.2">
      <c r="D1558" s="87"/>
      <c r="E1558" s="251"/>
      <c r="F1558" s="251"/>
      <c r="G1558" s="251"/>
      <c r="H1558" s="251"/>
    </row>
    <row r="1559" spans="4:8" x14ac:dyDescent="0.2">
      <c r="D1559" s="87"/>
      <c r="E1559" s="251"/>
      <c r="F1559" s="251"/>
      <c r="G1559" s="251"/>
      <c r="H1559" s="251"/>
    </row>
    <row r="1560" spans="4:8" x14ac:dyDescent="0.2">
      <c r="D1560" s="87"/>
      <c r="E1560" s="251"/>
      <c r="F1560" s="251"/>
      <c r="G1560" s="251"/>
      <c r="H1560" s="251"/>
    </row>
    <row r="1561" spans="4:8" x14ac:dyDescent="0.2">
      <c r="D1561" s="87"/>
      <c r="E1561" s="251"/>
      <c r="F1561" s="251"/>
      <c r="G1561" s="251"/>
      <c r="H1561" s="251"/>
    </row>
    <row r="1562" spans="4:8" x14ac:dyDescent="0.2">
      <c r="D1562" s="87"/>
      <c r="E1562" s="251"/>
      <c r="F1562" s="251"/>
      <c r="G1562" s="251"/>
      <c r="H1562" s="251"/>
    </row>
    <row r="1563" spans="4:8" x14ac:dyDescent="0.2">
      <c r="D1563" s="87"/>
      <c r="E1563" s="251"/>
      <c r="F1563" s="251"/>
      <c r="G1563" s="251"/>
      <c r="H1563" s="251"/>
    </row>
    <row r="1564" spans="4:8" x14ac:dyDescent="0.2">
      <c r="D1564" s="87"/>
      <c r="E1564" s="251"/>
      <c r="F1564" s="251"/>
      <c r="G1564" s="251"/>
      <c r="H1564" s="251"/>
    </row>
    <row r="1565" spans="4:8" x14ac:dyDescent="0.2">
      <c r="D1565" s="87"/>
      <c r="E1565" s="251"/>
      <c r="F1565" s="251"/>
      <c r="G1565" s="251"/>
      <c r="H1565" s="251"/>
    </row>
    <row r="1566" spans="4:8" x14ac:dyDescent="0.2">
      <c r="D1566" s="87"/>
      <c r="E1566" s="251"/>
      <c r="F1566" s="251"/>
      <c r="G1566" s="251"/>
      <c r="H1566" s="251"/>
    </row>
    <row r="1567" spans="4:8" x14ac:dyDescent="0.2">
      <c r="D1567" s="87"/>
      <c r="E1567" s="251"/>
      <c r="F1567" s="251"/>
      <c r="G1567" s="251"/>
      <c r="H1567" s="251"/>
    </row>
    <row r="1568" spans="4:8" x14ac:dyDescent="0.2">
      <c r="D1568" s="87"/>
      <c r="E1568" s="251"/>
      <c r="F1568" s="251"/>
      <c r="G1568" s="251"/>
      <c r="H1568" s="251"/>
    </row>
    <row r="1569" spans="4:8" x14ac:dyDescent="0.2">
      <c r="D1569" s="87"/>
      <c r="E1569" s="251"/>
      <c r="F1569" s="251"/>
      <c r="G1569" s="251"/>
      <c r="H1569" s="251"/>
    </row>
    <row r="1570" spans="4:8" x14ac:dyDescent="0.2">
      <c r="D1570" s="87"/>
      <c r="E1570" s="251"/>
      <c r="F1570" s="251"/>
      <c r="G1570" s="251"/>
      <c r="H1570" s="251"/>
    </row>
    <row r="1571" spans="4:8" x14ac:dyDescent="0.2">
      <c r="D1571" s="87"/>
      <c r="E1571" s="251"/>
      <c r="F1571" s="251"/>
      <c r="G1571" s="251"/>
      <c r="H1571" s="251"/>
    </row>
    <row r="1572" spans="4:8" x14ac:dyDescent="0.2">
      <c r="D1572" s="87"/>
      <c r="E1572" s="251"/>
      <c r="F1572" s="251"/>
      <c r="G1572" s="251"/>
      <c r="H1572" s="251"/>
    </row>
    <row r="1573" spans="4:8" x14ac:dyDescent="0.2">
      <c r="D1573" s="87"/>
      <c r="E1573" s="251"/>
      <c r="F1573" s="251"/>
      <c r="G1573" s="251"/>
      <c r="H1573" s="251"/>
    </row>
    <row r="1574" spans="4:8" x14ac:dyDescent="0.2">
      <c r="D1574" s="87"/>
      <c r="E1574" s="251"/>
      <c r="F1574" s="251"/>
      <c r="G1574" s="251"/>
      <c r="H1574" s="251"/>
    </row>
    <row r="1575" spans="4:8" x14ac:dyDescent="0.2">
      <c r="D1575" s="87"/>
      <c r="E1575" s="251"/>
      <c r="F1575" s="251"/>
      <c r="G1575" s="251"/>
      <c r="H1575" s="251"/>
    </row>
    <row r="1576" spans="4:8" x14ac:dyDescent="0.2">
      <c r="D1576" s="87"/>
      <c r="E1576" s="251"/>
      <c r="F1576" s="251"/>
      <c r="G1576" s="251"/>
      <c r="H1576" s="251"/>
    </row>
    <row r="1577" spans="4:8" x14ac:dyDescent="0.2">
      <c r="D1577" s="87"/>
      <c r="E1577" s="251"/>
      <c r="F1577" s="251"/>
      <c r="G1577" s="251"/>
      <c r="H1577" s="251"/>
    </row>
    <row r="1578" spans="4:8" x14ac:dyDescent="0.2">
      <c r="D1578" s="87"/>
      <c r="E1578" s="251"/>
      <c r="F1578" s="251"/>
      <c r="G1578" s="251"/>
      <c r="H1578" s="251"/>
    </row>
    <row r="1579" spans="4:8" x14ac:dyDescent="0.2">
      <c r="D1579" s="87"/>
      <c r="E1579" s="251"/>
      <c r="F1579" s="251"/>
      <c r="G1579" s="251"/>
      <c r="H1579" s="251"/>
    </row>
    <row r="1580" spans="4:8" x14ac:dyDescent="0.2">
      <c r="D1580" s="87"/>
      <c r="E1580" s="251"/>
      <c r="F1580" s="251"/>
      <c r="G1580" s="251"/>
      <c r="H1580" s="251"/>
    </row>
    <row r="1581" spans="4:8" x14ac:dyDescent="0.2">
      <c r="D1581" s="87"/>
      <c r="E1581" s="251"/>
      <c r="F1581" s="251"/>
      <c r="G1581" s="251"/>
      <c r="H1581" s="251"/>
    </row>
    <row r="1582" spans="4:8" x14ac:dyDescent="0.2">
      <c r="D1582" s="87"/>
      <c r="E1582" s="251"/>
      <c r="F1582" s="251"/>
      <c r="G1582" s="251"/>
      <c r="H1582" s="251"/>
    </row>
    <row r="1583" spans="4:8" x14ac:dyDescent="0.2">
      <c r="D1583" s="87"/>
      <c r="E1583" s="251"/>
      <c r="F1583" s="251"/>
      <c r="G1583" s="251"/>
      <c r="H1583" s="251"/>
    </row>
    <row r="1584" spans="4:8" x14ac:dyDescent="0.2">
      <c r="D1584" s="87"/>
      <c r="E1584" s="251"/>
      <c r="F1584" s="251"/>
      <c r="G1584" s="251"/>
      <c r="H1584" s="251"/>
    </row>
    <row r="1585" spans="4:8" x14ac:dyDescent="0.2">
      <c r="D1585" s="87"/>
      <c r="E1585" s="251"/>
      <c r="F1585" s="251"/>
      <c r="G1585" s="251"/>
      <c r="H1585" s="251"/>
    </row>
    <row r="1586" spans="4:8" x14ac:dyDescent="0.2">
      <c r="D1586" s="87"/>
      <c r="E1586" s="251"/>
      <c r="F1586" s="251"/>
      <c r="G1586" s="251"/>
      <c r="H1586" s="251"/>
    </row>
    <row r="1587" spans="4:8" x14ac:dyDescent="0.2">
      <c r="D1587" s="87"/>
      <c r="E1587" s="251"/>
      <c r="F1587" s="251"/>
      <c r="G1587" s="251"/>
      <c r="H1587" s="251"/>
    </row>
    <row r="1588" spans="4:8" x14ac:dyDescent="0.2">
      <c r="D1588" s="87"/>
      <c r="E1588" s="251"/>
      <c r="F1588" s="251"/>
      <c r="G1588" s="251"/>
      <c r="H1588" s="251"/>
    </row>
    <row r="1589" spans="4:8" x14ac:dyDescent="0.2">
      <c r="D1589" s="87"/>
      <c r="E1589" s="251"/>
      <c r="F1589" s="251"/>
      <c r="G1589" s="251"/>
      <c r="H1589" s="251"/>
    </row>
    <row r="1590" spans="4:8" x14ac:dyDescent="0.2">
      <c r="D1590" s="87"/>
      <c r="E1590" s="251"/>
      <c r="F1590" s="251"/>
      <c r="G1590" s="251"/>
      <c r="H1590" s="251"/>
    </row>
    <row r="1591" spans="4:8" x14ac:dyDescent="0.2">
      <c r="D1591" s="87"/>
      <c r="E1591" s="251"/>
      <c r="F1591" s="251"/>
      <c r="G1591" s="251"/>
      <c r="H1591" s="251"/>
    </row>
    <row r="1592" spans="4:8" x14ac:dyDescent="0.2">
      <c r="D1592" s="87"/>
      <c r="E1592" s="251"/>
      <c r="F1592" s="251"/>
      <c r="G1592" s="251"/>
      <c r="H1592" s="251"/>
    </row>
    <row r="1593" spans="4:8" x14ac:dyDescent="0.2">
      <c r="D1593" s="87"/>
      <c r="E1593" s="251"/>
      <c r="F1593" s="251"/>
      <c r="G1593" s="251"/>
      <c r="H1593" s="251"/>
    </row>
    <row r="1594" spans="4:8" x14ac:dyDescent="0.2">
      <c r="D1594" s="87"/>
      <c r="E1594" s="251"/>
      <c r="F1594" s="251"/>
      <c r="G1594" s="251"/>
      <c r="H1594" s="251"/>
    </row>
    <row r="1595" spans="4:8" x14ac:dyDescent="0.2">
      <c r="D1595" s="87"/>
      <c r="E1595" s="251"/>
      <c r="F1595" s="251"/>
      <c r="G1595" s="251"/>
      <c r="H1595" s="251"/>
    </row>
    <row r="1596" spans="4:8" x14ac:dyDescent="0.2">
      <c r="D1596" s="87"/>
      <c r="E1596" s="251"/>
      <c r="F1596" s="251"/>
      <c r="G1596" s="251"/>
      <c r="H1596" s="251"/>
    </row>
    <row r="1597" spans="4:8" x14ac:dyDescent="0.2">
      <c r="D1597" s="87"/>
      <c r="E1597" s="251"/>
      <c r="F1597" s="251"/>
      <c r="G1597" s="251"/>
      <c r="H1597" s="251"/>
    </row>
    <row r="1598" spans="4:8" x14ac:dyDescent="0.2">
      <c r="D1598" s="87"/>
      <c r="E1598" s="251"/>
      <c r="F1598" s="251"/>
      <c r="G1598" s="251"/>
      <c r="H1598" s="251"/>
    </row>
    <row r="1599" spans="4:8" x14ac:dyDescent="0.2">
      <c r="D1599" s="87"/>
      <c r="E1599" s="251"/>
      <c r="F1599" s="251"/>
      <c r="G1599" s="251"/>
      <c r="H1599" s="251"/>
    </row>
    <row r="1600" spans="4:8" x14ac:dyDescent="0.2">
      <c r="D1600" s="87"/>
      <c r="E1600" s="251"/>
      <c r="F1600" s="251"/>
      <c r="G1600" s="251"/>
      <c r="H1600" s="251"/>
    </row>
    <row r="1601" spans="4:8" x14ac:dyDescent="0.2">
      <c r="D1601" s="87"/>
      <c r="E1601" s="251"/>
      <c r="F1601" s="251"/>
      <c r="G1601" s="251"/>
      <c r="H1601" s="251"/>
    </row>
    <row r="1602" spans="4:8" x14ac:dyDescent="0.2">
      <c r="D1602" s="87"/>
      <c r="E1602" s="251"/>
      <c r="F1602" s="251"/>
      <c r="G1602" s="251"/>
      <c r="H1602" s="251"/>
    </row>
    <row r="1603" spans="4:8" x14ac:dyDescent="0.2">
      <c r="D1603" s="87"/>
      <c r="E1603" s="251"/>
      <c r="F1603" s="251"/>
      <c r="G1603" s="251"/>
      <c r="H1603" s="251"/>
    </row>
    <row r="1604" spans="4:8" x14ac:dyDescent="0.2">
      <c r="D1604" s="87"/>
      <c r="E1604" s="251"/>
      <c r="F1604" s="251"/>
      <c r="G1604" s="251"/>
      <c r="H1604" s="251"/>
    </row>
    <row r="1605" spans="4:8" x14ac:dyDescent="0.2">
      <c r="D1605" s="87"/>
      <c r="E1605" s="251"/>
      <c r="F1605" s="251"/>
      <c r="G1605" s="251"/>
      <c r="H1605" s="251"/>
    </row>
    <row r="1606" spans="4:8" x14ac:dyDescent="0.2">
      <c r="D1606" s="87"/>
      <c r="E1606" s="251"/>
      <c r="F1606" s="251"/>
      <c r="G1606" s="251"/>
      <c r="H1606" s="251"/>
    </row>
    <row r="1607" spans="4:8" x14ac:dyDescent="0.2">
      <c r="D1607" s="87"/>
      <c r="E1607" s="251"/>
      <c r="F1607" s="251"/>
      <c r="G1607" s="251"/>
      <c r="H1607" s="251"/>
    </row>
    <row r="1608" spans="4:8" x14ac:dyDescent="0.2">
      <c r="D1608" s="87"/>
      <c r="E1608" s="251"/>
      <c r="F1608" s="251"/>
      <c r="G1608" s="251"/>
      <c r="H1608" s="251"/>
    </row>
    <row r="1609" spans="4:8" x14ac:dyDescent="0.2">
      <c r="D1609" s="87"/>
      <c r="E1609" s="251"/>
      <c r="F1609" s="251"/>
      <c r="G1609" s="251"/>
      <c r="H1609" s="251"/>
    </row>
    <row r="1610" spans="4:8" x14ac:dyDescent="0.2">
      <c r="D1610" s="87"/>
      <c r="E1610" s="251"/>
      <c r="F1610" s="251"/>
      <c r="G1610" s="251"/>
      <c r="H1610" s="251"/>
    </row>
    <row r="1611" spans="4:8" x14ac:dyDescent="0.2">
      <c r="D1611" s="87"/>
      <c r="E1611" s="251"/>
      <c r="F1611" s="251"/>
      <c r="G1611" s="251"/>
      <c r="H1611" s="251"/>
    </row>
    <row r="1612" spans="4:8" x14ac:dyDescent="0.2">
      <c r="D1612" s="87"/>
      <c r="E1612" s="251"/>
      <c r="F1612" s="251"/>
      <c r="G1612" s="251"/>
      <c r="H1612" s="251"/>
    </row>
    <row r="1613" spans="4:8" x14ac:dyDescent="0.2">
      <c r="D1613" s="87"/>
      <c r="E1613" s="251"/>
      <c r="F1613" s="251"/>
      <c r="G1613" s="251"/>
      <c r="H1613" s="251"/>
    </row>
    <row r="1614" spans="4:8" x14ac:dyDescent="0.2">
      <c r="D1614" s="87"/>
      <c r="E1614" s="251"/>
      <c r="F1614" s="251"/>
      <c r="G1614" s="251"/>
      <c r="H1614" s="251"/>
    </row>
    <row r="1615" spans="4:8" x14ac:dyDescent="0.2">
      <c r="D1615" s="87"/>
      <c r="E1615" s="251"/>
      <c r="F1615" s="251"/>
      <c r="G1615" s="251"/>
      <c r="H1615" s="251"/>
    </row>
    <row r="1616" spans="4:8" x14ac:dyDescent="0.2">
      <c r="D1616" s="87"/>
      <c r="E1616" s="251"/>
      <c r="F1616" s="251"/>
      <c r="G1616" s="251"/>
      <c r="H1616" s="251"/>
    </row>
    <row r="1617" spans="4:8" x14ac:dyDescent="0.2">
      <c r="D1617" s="87"/>
      <c r="E1617" s="251"/>
      <c r="F1617" s="251"/>
      <c r="G1617" s="251"/>
      <c r="H1617" s="251"/>
    </row>
    <row r="1618" spans="4:8" x14ac:dyDescent="0.2">
      <c r="D1618" s="87"/>
      <c r="E1618" s="251"/>
      <c r="F1618" s="251"/>
      <c r="G1618" s="251"/>
      <c r="H1618" s="251"/>
    </row>
    <row r="1619" spans="4:8" x14ac:dyDescent="0.2">
      <c r="D1619" s="87"/>
      <c r="E1619" s="251"/>
      <c r="F1619" s="251"/>
      <c r="G1619" s="251"/>
      <c r="H1619" s="251"/>
    </row>
    <row r="1620" spans="4:8" x14ac:dyDescent="0.2">
      <c r="D1620" s="87"/>
      <c r="E1620" s="251"/>
      <c r="F1620" s="251"/>
      <c r="G1620" s="251"/>
      <c r="H1620" s="251"/>
    </row>
    <row r="1621" spans="4:8" x14ac:dyDescent="0.2">
      <c r="D1621" s="87"/>
      <c r="E1621" s="251"/>
      <c r="F1621" s="251"/>
      <c r="G1621" s="251"/>
      <c r="H1621" s="251"/>
    </row>
    <row r="1622" spans="4:8" x14ac:dyDescent="0.2">
      <c r="D1622" s="87"/>
      <c r="E1622" s="251"/>
      <c r="F1622" s="251"/>
      <c r="G1622" s="251"/>
      <c r="H1622" s="251"/>
    </row>
    <row r="1623" spans="4:8" x14ac:dyDescent="0.2">
      <c r="D1623" s="87"/>
      <c r="E1623" s="251"/>
      <c r="F1623" s="251"/>
      <c r="G1623" s="251"/>
      <c r="H1623" s="251"/>
    </row>
    <row r="1624" spans="4:8" x14ac:dyDescent="0.2">
      <c r="D1624" s="87"/>
      <c r="E1624" s="251"/>
      <c r="F1624" s="251"/>
      <c r="G1624" s="251"/>
      <c r="H1624" s="251"/>
    </row>
    <row r="1625" spans="4:8" x14ac:dyDescent="0.2">
      <c r="D1625" s="87"/>
      <c r="E1625" s="251"/>
      <c r="F1625" s="251"/>
      <c r="G1625" s="251"/>
      <c r="H1625" s="251"/>
    </row>
    <row r="1626" spans="4:8" x14ac:dyDescent="0.2">
      <c r="D1626" s="87"/>
      <c r="E1626" s="251"/>
      <c r="F1626" s="251"/>
      <c r="G1626" s="251"/>
      <c r="H1626" s="251"/>
    </row>
    <row r="1627" spans="4:8" x14ac:dyDescent="0.2">
      <c r="D1627" s="87"/>
      <c r="E1627" s="251"/>
      <c r="F1627" s="251"/>
      <c r="G1627" s="251"/>
      <c r="H1627" s="251"/>
    </row>
    <row r="1628" spans="4:8" x14ac:dyDescent="0.2">
      <c r="D1628" s="87"/>
      <c r="E1628" s="251"/>
      <c r="F1628" s="251"/>
      <c r="G1628" s="251"/>
      <c r="H1628" s="251"/>
    </row>
    <row r="1629" spans="4:8" x14ac:dyDescent="0.2">
      <c r="D1629" s="87"/>
      <c r="E1629" s="251"/>
      <c r="F1629" s="251"/>
      <c r="G1629" s="251"/>
      <c r="H1629" s="251"/>
    </row>
    <row r="1630" spans="4:8" x14ac:dyDescent="0.2">
      <c r="D1630" s="87"/>
      <c r="E1630" s="251"/>
      <c r="F1630" s="251"/>
      <c r="G1630" s="251"/>
      <c r="H1630" s="251"/>
    </row>
    <row r="1631" spans="4:8" x14ac:dyDescent="0.2">
      <c r="D1631" s="87"/>
      <c r="E1631" s="251"/>
      <c r="F1631" s="251"/>
      <c r="G1631" s="251"/>
      <c r="H1631" s="251"/>
    </row>
    <row r="1632" spans="4:8" x14ac:dyDescent="0.2">
      <c r="D1632" s="87"/>
      <c r="E1632" s="251"/>
      <c r="F1632" s="251"/>
      <c r="G1632" s="251"/>
      <c r="H1632" s="251"/>
    </row>
    <row r="1633" spans="4:8" x14ac:dyDescent="0.2">
      <c r="D1633" s="87"/>
      <c r="E1633" s="251"/>
      <c r="F1633" s="251"/>
      <c r="G1633" s="251"/>
      <c r="H1633" s="251"/>
    </row>
    <row r="1634" spans="4:8" x14ac:dyDescent="0.2">
      <c r="D1634" s="87"/>
      <c r="E1634" s="251"/>
      <c r="F1634" s="251"/>
      <c r="G1634" s="251"/>
      <c r="H1634" s="251"/>
    </row>
    <row r="1635" spans="4:8" x14ac:dyDescent="0.2">
      <c r="D1635" s="87"/>
      <c r="E1635" s="251"/>
      <c r="F1635" s="251"/>
      <c r="G1635" s="251"/>
      <c r="H1635" s="251"/>
    </row>
    <row r="1636" spans="4:8" x14ac:dyDescent="0.2">
      <c r="D1636" s="87"/>
      <c r="E1636" s="251"/>
      <c r="F1636" s="251"/>
      <c r="G1636" s="251"/>
      <c r="H1636" s="251"/>
    </row>
    <row r="1637" spans="4:8" x14ac:dyDescent="0.2">
      <c r="D1637" s="87"/>
      <c r="E1637" s="251"/>
      <c r="F1637" s="251"/>
      <c r="G1637" s="251"/>
      <c r="H1637" s="251"/>
    </row>
    <row r="1638" spans="4:8" x14ac:dyDescent="0.2">
      <c r="D1638" s="87"/>
      <c r="E1638" s="251"/>
      <c r="F1638" s="251"/>
      <c r="G1638" s="251"/>
      <c r="H1638" s="251"/>
    </row>
    <row r="1639" spans="4:8" x14ac:dyDescent="0.2">
      <c r="D1639" s="87"/>
      <c r="E1639" s="251"/>
      <c r="F1639" s="251"/>
      <c r="G1639" s="251"/>
      <c r="H1639" s="251"/>
    </row>
    <row r="1640" spans="4:8" x14ac:dyDescent="0.2">
      <c r="D1640" s="87"/>
      <c r="E1640" s="251"/>
      <c r="F1640" s="251"/>
      <c r="G1640" s="251"/>
      <c r="H1640" s="251"/>
    </row>
    <row r="1641" spans="4:8" x14ac:dyDescent="0.2">
      <c r="D1641" s="87"/>
      <c r="E1641" s="251"/>
      <c r="F1641" s="251"/>
      <c r="G1641" s="251"/>
      <c r="H1641" s="251"/>
    </row>
    <row r="1642" spans="4:8" x14ac:dyDescent="0.2">
      <c r="D1642" s="87"/>
      <c r="E1642" s="251"/>
      <c r="F1642" s="251"/>
      <c r="G1642" s="251"/>
      <c r="H1642" s="251"/>
    </row>
    <row r="1643" spans="4:8" x14ac:dyDescent="0.2">
      <c r="D1643" s="87"/>
      <c r="E1643" s="251"/>
      <c r="F1643" s="251"/>
      <c r="G1643" s="251"/>
      <c r="H1643" s="251"/>
    </row>
    <row r="1644" spans="4:8" x14ac:dyDescent="0.2">
      <c r="D1644" s="87"/>
      <c r="E1644" s="251"/>
      <c r="F1644" s="251"/>
      <c r="G1644" s="251"/>
      <c r="H1644" s="251"/>
    </row>
    <row r="1645" spans="4:8" x14ac:dyDescent="0.2">
      <c r="D1645" s="87"/>
      <c r="E1645" s="251"/>
      <c r="F1645" s="251"/>
      <c r="G1645" s="251"/>
      <c r="H1645" s="251"/>
    </row>
    <row r="1646" spans="4:8" x14ac:dyDescent="0.2">
      <c r="D1646" s="87"/>
      <c r="E1646" s="251"/>
      <c r="F1646" s="251"/>
      <c r="G1646" s="251"/>
      <c r="H1646" s="251"/>
    </row>
    <row r="1647" spans="4:8" x14ac:dyDescent="0.2">
      <c r="D1647" s="87"/>
      <c r="E1647" s="251"/>
      <c r="F1647" s="251"/>
      <c r="G1647" s="251"/>
      <c r="H1647" s="251"/>
    </row>
    <row r="1648" spans="4:8" x14ac:dyDescent="0.2">
      <c r="D1648" s="87"/>
      <c r="E1648" s="251"/>
      <c r="F1648" s="251"/>
      <c r="G1648" s="251"/>
      <c r="H1648" s="251"/>
    </row>
    <row r="1649" spans="4:8" x14ac:dyDescent="0.2">
      <c r="D1649" s="87"/>
      <c r="E1649" s="251"/>
      <c r="F1649" s="251"/>
      <c r="G1649" s="251"/>
      <c r="H1649" s="251"/>
    </row>
    <row r="1650" spans="4:8" x14ac:dyDescent="0.2">
      <c r="D1650" s="87"/>
      <c r="E1650" s="251"/>
      <c r="F1650" s="251"/>
      <c r="G1650" s="251"/>
      <c r="H1650" s="251"/>
    </row>
    <row r="1651" spans="4:8" x14ac:dyDescent="0.2">
      <c r="D1651" s="87"/>
      <c r="E1651" s="251"/>
      <c r="F1651" s="251"/>
      <c r="G1651" s="251"/>
      <c r="H1651" s="251"/>
    </row>
    <row r="1652" spans="4:8" x14ac:dyDescent="0.2">
      <c r="D1652" s="87"/>
      <c r="E1652" s="251"/>
      <c r="F1652" s="251"/>
      <c r="G1652" s="251"/>
      <c r="H1652" s="251"/>
    </row>
    <row r="1653" spans="4:8" x14ac:dyDescent="0.2">
      <c r="D1653" s="87"/>
      <c r="E1653" s="251"/>
      <c r="F1653" s="251"/>
      <c r="G1653" s="251"/>
      <c r="H1653" s="251"/>
    </row>
    <row r="1654" spans="4:8" x14ac:dyDescent="0.2">
      <c r="D1654" s="87"/>
      <c r="E1654" s="251"/>
      <c r="F1654" s="251"/>
      <c r="G1654" s="251"/>
      <c r="H1654" s="251"/>
    </row>
    <row r="1655" spans="4:8" x14ac:dyDescent="0.2">
      <c r="D1655" s="87"/>
      <c r="E1655" s="251"/>
      <c r="F1655" s="251"/>
      <c r="G1655" s="251"/>
      <c r="H1655" s="251"/>
    </row>
    <row r="1656" spans="4:8" x14ac:dyDescent="0.2">
      <c r="D1656" s="87"/>
      <c r="E1656" s="251"/>
      <c r="F1656" s="251"/>
      <c r="G1656" s="251"/>
      <c r="H1656" s="251"/>
    </row>
    <row r="1657" spans="4:8" x14ac:dyDescent="0.2">
      <c r="D1657" s="87"/>
      <c r="E1657" s="251"/>
      <c r="F1657" s="251"/>
      <c r="G1657" s="251"/>
      <c r="H1657" s="251"/>
    </row>
    <row r="1658" spans="4:8" x14ac:dyDescent="0.2">
      <c r="D1658" s="87"/>
      <c r="E1658" s="251"/>
      <c r="F1658" s="251"/>
      <c r="G1658" s="251"/>
      <c r="H1658" s="251"/>
    </row>
    <row r="1659" spans="4:8" x14ac:dyDescent="0.2">
      <c r="D1659" s="87"/>
      <c r="E1659" s="251"/>
      <c r="F1659" s="251"/>
      <c r="G1659" s="251"/>
      <c r="H1659" s="251"/>
    </row>
    <row r="1660" spans="4:8" x14ac:dyDescent="0.2">
      <c r="D1660" s="87"/>
      <c r="E1660" s="251"/>
      <c r="F1660" s="251"/>
      <c r="G1660" s="251"/>
      <c r="H1660" s="251"/>
    </row>
    <row r="1661" spans="4:8" x14ac:dyDescent="0.2">
      <c r="D1661" s="87"/>
      <c r="E1661" s="251"/>
      <c r="F1661" s="251"/>
      <c r="G1661" s="251"/>
      <c r="H1661" s="251"/>
    </row>
    <row r="1662" spans="4:8" x14ac:dyDescent="0.2">
      <c r="D1662" s="87"/>
      <c r="E1662" s="251"/>
      <c r="F1662" s="251"/>
      <c r="G1662" s="251"/>
      <c r="H1662" s="251"/>
    </row>
    <row r="1663" spans="4:8" x14ac:dyDescent="0.2">
      <c r="D1663" s="87"/>
      <c r="E1663" s="251"/>
      <c r="F1663" s="251"/>
      <c r="G1663" s="251"/>
      <c r="H1663" s="251"/>
    </row>
    <row r="1664" spans="4:8" x14ac:dyDescent="0.2">
      <c r="D1664" s="87"/>
      <c r="E1664" s="251"/>
      <c r="F1664" s="251"/>
      <c r="G1664" s="251"/>
      <c r="H1664" s="251"/>
    </row>
    <row r="1665" spans="4:8" x14ac:dyDescent="0.2">
      <c r="D1665" s="87"/>
      <c r="E1665" s="251"/>
      <c r="F1665" s="251"/>
      <c r="G1665" s="251"/>
      <c r="H1665" s="251"/>
    </row>
    <row r="1666" spans="4:8" x14ac:dyDescent="0.2">
      <c r="D1666" s="87"/>
      <c r="E1666" s="251"/>
      <c r="F1666" s="251"/>
      <c r="G1666" s="251"/>
      <c r="H1666" s="251"/>
    </row>
    <row r="1667" spans="4:8" x14ac:dyDescent="0.2">
      <c r="D1667" s="87"/>
      <c r="E1667" s="251"/>
      <c r="F1667" s="251"/>
      <c r="G1667" s="251"/>
      <c r="H1667" s="251"/>
    </row>
    <row r="1668" spans="4:8" x14ac:dyDescent="0.2">
      <c r="D1668" s="87"/>
      <c r="E1668" s="251"/>
      <c r="F1668" s="251"/>
      <c r="G1668" s="251"/>
      <c r="H1668" s="251"/>
    </row>
    <row r="1669" spans="4:8" x14ac:dyDescent="0.2">
      <c r="D1669" s="87"/>
      <c r="E1669" s="251"/>
      <c r="F1669" s="251"/>
      <c r="G1669" s="251"/>
      <c r="H1669" s="251"/>
    </row>
    <row r="1670" spans="4:8" x14ac:dyDescent="0.2">
      <c r="D1670" s="87"/>
      <c r="E1670" s="251"/>
      <c r="F1670" s="251"/>
      <c r="G1670" s="251"/>
      <c r="H1670" s="251"/>
    </row>
    <row r="1671" spans="4:8" x14ac:dyDescent="0.2">
      <c r="D1671" s="87"/>
      <c r="E1671" s="251"/>
      <c r="F1671" s="251"/>
      <c r="G1671" s="251"/>
      <c r="H1671" s="251"/>
    </row>
    <row r="1672" spans="4:8" x14ac:dyDescent="0.2">
      <c r="D1672" s="87"/>
      <c r="E1672" s="251"/>
      <c r="F1672" s="251"/>
      <c r="G1672" s="251"/>
      <c r="H1672" s="251"/>
    </row>
    <row r="1673" spans="4:8" x14ac:dyDescent="0.2">
      <c r="D1673" s="87"/>
      <c r="E1673" s="251"/>
      <c r="F1673" s="251"/>
      <c r="G1673" s="251"/>
      <c r="H1673" s="251"/>
    </row>
    <row r="1674" spans="4:8" x14ac:dyDescent="0.2">
      <c r="D1674" s="87"/>
      <c r="E1674" s="251"/>
      <c r="F1674" s="251"/>
      <c r="G1674" s="251"/>
      <c r="H1674" s="251"/>
    </row>
    <row r="1675" spans="4:8" x14ac:dyDescent="0.2">
      <c r="D1675" s="87"/>
      <c r="E1675" s="251"/>
      <c r="F1675" s="251"/>
      <c r="G1675" s="251"/>
      <c r="H1675" s="251"/>
    </row>
    <row r="1676" spans="4:8" x14ac:dyDescent="0.2">
      <c r="D1676" s="87"/>
      <c r="E1676" s="251"/>
      <c r="F1676" s="251"/>
      <c r="G1676" s="251"/>
      <c r="H1676" s="251"/>
    </row>
    <row r="1677" spans="4:8" x14ac:dyDescent="0.2">
      <c r="D1677" s="87"/>
      <c r="E1677" s="251"/>
      <c r="F1677" s="251"/>
      <c r="G1677" s="251"/>
      <c r="H1677" s="251"/>
    </row>
    <row r="1678" spans="4:8" x14ac:dyDescent="0.2">
      <c r="D1678" s="87"/>
      <c r="E1678" s="251"/>
      <c r="F1678" s="251"/>
      <c r="G1678" s="251"/>
      <c r="H1678" s="251"/>
    </row>
    <row r="1679" spans="4:8" x14ac:dyDescent="0.2">
      <c r="D1679" s="87"/>
      <c r="E1679" s="251"/>
      <c r="F1679" s="251"/>
      <c r="G1679" s="251"/>
      <c r="H1679" s="251"/>
    </row>
    <row r="1680" spans="4:8" x14ac:dyDescent="0.2">
      <c r="D1680" s="87"/>
      <c r="E1680" s="251"/>
      <c r="F1680" s="251"/>
      <c r="G1680" s="251"/>
      <c r="H1680" s="251"/>
    </row>
    <row r="1681" spans="4:8" x14ac:dyDescent="0.2">
      <c r="D1681" s="87"/>
      <c r="E1681" s="251"/>
      <c r="F1681" s="251"/>
      <c r="G1681" s="251"/>
      <c r="H1681" s="251"/>
    </row>
    <row r="1682" spans="4:8" x14ac:dyDescent="0.2">
      <c r="D1682" s="87"/>
      <c r="E1682" s="251"/>
      <c r="F1682" s="251"/>
      <c r="G1682" s="251"/>
      <c r="H1682" s="251"/>
    </row>
    <row r="1683" spans="4:8" x14ac:dyDescent="0.2">
      <c r="D1683" s="87"/>
      <c r="E1683" s="251"/>
      <c r="F1683" s="251"/>
      <c r="G1683" s="251"/>
      <c r="H1683" s="251"/>
    </row>
    <row r="1684" spans="4:8" x14ac:dyDescent="0.2">
      <c r="D1684" s="87"/>
      <c r="E1684" s="251"/>
      <c r="F1684" s="251"/>
      <c r="G1684" s="251"/>
      <c r="H1684" s="251"/>
    </row>
    <row r="1685" spans="4:8" x14ac:dyDescent="0.2">
      <c r="D1685" s="87"/>
      <c r="E1685" s="251"/>
      <c r="F1685" s="251"/>
      <c r="G1685" s="251"/>
      <c r="H1685" s="251"/>
    </row>
    <row r="1686" spans="4:8" x14ac:dyDescent="0.2">
      <c r="D1686" s="87"/>
      <c r="E1686" s="251"/>
      <c r="F1686" s="251"/>
      <c r="G1686" s="251"/>
      <c r="H1686" s="251"/>
    </row>
    <row r="1687" spans="4:8" x14ac:dyDescent="0.2">
      <c r="D1687" s="87"/>
      <c r="E1687" s="251"/>
      <c r="F1687" s="251"/>
      <c r="G1687" s="251"/>
      <c r="H1687" s="251"/>
    </row>
    <row r="1688" spans="4:8" x14ac:dyDescent="0.2">
      <c r="D1688" s="87"/>
      <c r="E1688" s="251"/>
      <c r="F1688" s="251"/>
      <c r="G1688" s="251"/>
      <c r="H1688" s="251"/>
    </row>
    <row r="1689" spans="4:8" x14ac:dyDescent="0.2">
      <c r="D1689" s="87"/>
      <c r="E1689" s="251"/>
      <c r="F1689" s="251"/>
      <c r="G1689" s="251"/>
      <c r="H1689" s="251"/>
    </row>
    <row r="1690" spans="4:8" x14ac:dyDescent="0.2">
      <c r="D1690" s="87"/>
      <c r="E1690" s="251"/>
      <c r="F1690" s="251"/>
      <c r="G1690" s="251"/>
      <c r="H1690" s="251"/>
    </row>
    <row r="1691" spans="4:8" x14ac:dyDescent="0.2">
      <c r="D1691" s="87"/>
      <c r="E1691" s="251"/>
      <c r="F1691" s="251"/>
      <c r="G1691" s="251"/>
      <c r="H1691" s="251"/>
    </row>
    <row r="1692" spans="4:8" x14ac:dyDescent="0.2">
      <c r="D1692" s="87"/>
      <c r="E1692" s="251"/>
      <c r="F1692" s="251"/>
      <c r="G1692" s="251"/>
      <c r="H1692" s="251"/>
    </row>
    <row r="1693" spans="4:8" x14ac:dyDescent="0.2">
      <c r="D1693" s="87"/>
      <c r="E1693" s="251"/>
      <c r="F1693" s="251"/>
      <c r="G1693" s="251"/>
      <c r="H1693" s="251"/>
    </row>
    <row r="1694" spans="4:8" x14ac:dyDescent="0.2">
      <c r="D1694" s="87"/>
      <c r="E1694" s="251"/>
      <c r="F1694" s="251"/>
      <c r="G1694" s="251"/>
      <c r="H1694" s="251"/>
    </row>
    <row r="1695" spans="4:8" x14ac:dyDescent="0.2">
      <c r="D1695" s="87"/>
      <c r="E1695" s="251"/>
      <c r="F1695" s="251"/>
      <c r="G1695" s="251"/>
      <c r="H1695" s="251"/>
    </row>
    <row r="1696" spans="4:8" x14ac:dyDescent="0.2">
      <c r="D1696" s="87"/>
      <c r="E1696" s="251"/>
      <c r="F1696" s="251"/>
      <c r="G1696" s="251"/>
      <c r="H1696" s="251"/>
    </row>
    <row r="1697" spans="4:8" x14ac:dyDescent="0.2">
      <c r="D1697" s="87"/>
      <c r="E1697" s="251"/>
      <c r="F1697" s="251"/>
      <c r="G1697" s="251"/>
      <c r="H1697" s="251"/>
    </row>
    <row r="1698" spans="4:8" x14ac:dyDescent="0.2">
      <c r="D1698" s="87"/>
      <c r="E1698" s="251"/>
      <c r="F1698" s="251"/>
      <c r="G1698" s="251"/>
      <c r="H1698" s="251"/>
    </row>
    <row r="1699" spans="4:8" x14ac:dyDescent="0.2">
      <c r="D1699" s="87"/>
      <c r="E1699" s="251"/>
      <c r="F1699" s="251"/>
      <c r="G1699" s="251"/>
      <c r="H1699" s="251"/>
    </row>
    <row r="1700" spans="4:8" x14ac:dyDescent="0.2">
      <c r="D1700" s="87"/>
      <c r="E1700" s="251"/>
      <c r="F1700" s="251"/>
      <c r="G1700" s="251"/>
      <c r="H1700" s="251"/>
    </row>
    <row r="1701" spans="4:8" x14ac:dyDescent="0.2">
      <c r="D1701" s="87"/>
      <c r="E1701" s="251"/>
      <c r="F1701" s="251"/>
      <c r="G1701" s="251"/>
      <c r="H1701" s="251"/>
    </row>
    <row r="1702" spans="4:8" x14ac:dyDescent="0.2">
      <c r="D1702" s="87"/>
      <c r="E1702" s="251"/>
      <c r="F1702" s="251"/>
      <c r="G1702" s="251"/>
      <c r="H1702" s="251"/>
    </row>
    <row r="1703" spans="4:8" x14ac:dyDescent="0.2">
      <c r="D1703" s="87"/>
      <c r="E1703" s="251"/>
      <c r="F1703" s="251"/>
      <c r="G1703" s="251"/>
      <c r="H1703" s="251"/>
    </row>
    <row r="1704" spans="4:8" x14ac:dyDescent="0.2">
      <c r="D1704" s="87"/>
      <c r="E1704" s="251"/>
      <c r="F1704" s="251"/>
      <c r="G1704" s="251"/>
      <c r="H1704" s="251"/>
    </row>
    <row r="1705" spans="4:8" x14ac:dyDescent="0.2">
      <c r="D1705" s="87"/>
      <c r="E1705" s="251"/>
      <c r="F1705" s="251"/>
      <c r="G1705" s="251"/>
      <c r="H1705" s="251"/>
    </row>
    <row r="1706" spans="4:8" x14ac:dyDescent="0.2">
      <c r="D1706" s="87"/>
      <c r="E1706" s="251"/>
      <c r="F1706" s="251"/>
      <c r="G1706" s="251"/>
      <c r="H1706" s="251"/>
    </row>
    <row r="1707" spans="4:8" x14ac:dyDescent="0.2">
      <c r="D1707" s="87"/>
      <c r="E1707" s="251"/>
      <c r="F1707" s="251"/>
      <c r="G1707" s="251"/>
      <c r="H1707" s="251"/>
    </row>
    <row r="1708" spans="4:8" x14ac:dyDescent="0.2">
      <c r="D1708" s="87"/>
      <c r="E1708" s="251"/>
      <c r="F1708" s="251"/>
      <c r="G1708" s="251"/>
      <c r="H1708" s="251"/>
    </row>
    <row r="1709" spans="4:8" x14ac:dyDescent="0.2">
      <c r="D1709" s="87"/>
      <c r="E1709" s="251"/>
      <c r="F1709" s="251"/>
      <c r="G1709" s="251"/>
      <c r="H1709" s="251"/>
    </row>
    <row r="1710" spans="4:8" x14ac:dyDescent="0.2">
      <c r="D1710" s="87"/>
      <c r="E1710" s="251"/>
      <c r="F1710" s="251"/>
      <c r="G1710" s="251"/>
      <c r="H1710" s="251"/>
    </row>
    <row r="1711" spans="4:8" x14ac:dyDescent="0.2">
      <c r="D1711" s="87"/>
      <c r="E1711" s="251"/>
      <c r="F1711" s="251"/>
      <c r="G1711" s="251"/>
      <c r="H1711" s="251"/>
    </row>
    <row r="1712" spans="4:8" x14ac:dyDescent="0.2">
      <c r="D1712" s="87"/>
      <c r="E1712" s="251"/>
      <c r="F1712" s="251"/>
      <c r="G1712" s="251"/>
      <c r="H1712" s="251"/>
    </row>
    <row r="1713" spans="4:8" x14ac:dyDescent="0.2">
      <c r="D1713" s="87"/>
      <c r="E1713" s="251"/>
      <c r="F1713" s="251"/>
      <c r="G1713" s="251"/>
      <c r="H1713" s="251"/>
    </row>
    <row r="1714" spans="4:8" x14ac:dyDescent="0.2">
      <c r="D1714" s="87"/>
      <c r="E1714" s="251"/>
      <c r="F1714" s="251"/>
      <c r="G1714" s="251"/>
      <c r="H1714" s="251"/>
    </row>
    <row r="1715" spans="4:8" x14ac:dyDescent="0.2">
      <c r="D1715" s="87"/>
      <c r="E1715" s="251"/>
      <c r="F1715" s="251"/>
      <c r="G1715" s="251"/>
      <c r="H1715" s="251"/>
    </row>
    <row r="1716" spans="4:8" x14ac:dyDescent="0.2">
      <c r="D1716" s="87"/>
      <c r="E1716" s="251"/>
      <c r="F1716" s="251"/>
      <c r="G1716" s="251"/>
      <c r="H1716" s="251"/>
    </row>
    <row r="1717" spans="4:8" x14ac:dyDescent="0.2">
      <c r="D1717" s="87"/>
      <c r="E1717" s="251"/>
      <c r="F1717" s="251"/>
      <c r="G1717" s="251"/>
      <c r="H1717" s="251"/>
    </row>
    <row r="1718" spans="4:8" x14ac:dyDescent="0.2">
      <c r="D1718" s="87"/>
      <c r="E1718" s="251"/>
      <c r="F1718" s="251"/>
      <c r="G1718" s="251"/>
      <c r="H1718" s="251"/>
    </row>
    <row r="1719" spans="4:8" x14ac:dyDescent="0.2">
      <c r="D1719" s="87"/>
      <c r="E1719" s="251"/>
      <c r="F1719" s="251"/>
      <c r="G1719" s="251"/>
      <c r="H1719" s="251"/>
    </row>
    <row r="1720" spans="4:8" x14ac:dyDescent="0.2">
      <c r="D1720" s="87"/>
      <c r="E1720" s="251"/>
      <c r="F1720" s="251"/>
      <c r="G1720" s="251"/>
      <c r="H1720" s="251"/>
    </row>
    <row r="1721" spans="4:8" x14ac:dyDescent="0.2">
      <c r="D1721" s="87"/>
      <c r="E1721" s="251"/>
      <c r="F1721" s="251"/>
      <c r="G1721" s="251"/>
      <c r="H1721" s="251"/>
    </row>
    <row r="1722" spans="4:8" x14ac:dyDescent="0.2">
      <c r="D1722" s="87"/>
      <c r="E1722" s="251"/>
      <c r="F1722" s="251"/>
      <c r="G1722" s="251"/>
      <c r="H1722" s="251"/>
    </row>
    <row r="1723" spans="4:8" x14ac:dyDescent="0.2">
      <c r="D1723" s="87"/>
      <c r="E1723" s="251"/>
      <c r="F1723" s="251"/>
      <c r="G1723" s="251"/>
      <c r="H1723" s="251"/>
    </row>
    <row r="1724" spans="4:8" x14ac:dyDescent="0.2">
      <c r="D1724" s="87"/>
      <c r="E1724" s="251"/>
      <c r="F1724" s="251"/>
      <c r="G1724" s="251"/>
      <c r="H1724" s="251"/>
    </row>
    <row r="1725" spans="4:8" x14ac:dyDescent="0.2">
      <c r="D1725" s="87"/>
      <c r="E1725" s="251"/>
      <c r="F1725" s="251"/>
      <c r="G1725" s="251"/>
      <c r="H1725" s="251"/>
    </row>
    <row r="1726" spans="4:8" x14ac:dyDescent="0.2">
      <c r="D1726" s="87"/>
      <c r="E1726" s="251"/>
      <c r="F1726" s="251"/>
      <c r="G1726" s="251"/>
      <c r="H1726" s="251"/>
    </row>
    <row r="1727" spans="4:8" x14ac:dyDescent="0.2">
      <c r="D1727" s="87"/>
      <c r="E1727" s="251"/>
      <c r="F1727" s="251"/>
      <c r="G1727" s="251"/>
      <c r="H1727" s="251"/>
    </row>
    <row r="1728" spans="4:8" x14ac:dyDescent="0.2">
      <c r="D1728" s="87"/>
      <c r="E1728" s="251"/>
      <c r="F1728" s="251"/>
      <c r="G1728" s="251"/>
      <c r="H1728" s="251"/>
    </row>
    <row r="1729" spans="4:8" x14ac:dyDescent="0.2">
      <c r="D1729" s="87"/>
      <c r="E1729" s="251"/>
      <c r="F1729" s="251"/>
      <c r="G1729" s="251"/>
      <c r="H1729" s="251"/>
    </row>
    <row r="1730" spans="4:8" x14ac:dyDescent="0.2">
      <c r="D1730" s="87"/>
      <c r="E1730" s="251"/>
      <c r="F1730" s="251"/>
      <c r="G1730" s="251"/>
      <c r="H1730" s="251"/>
    </row>
    <row r="1731" spans="4:8" x14ac:dyDescent="0.2">
      <c r="D1731" s="87"/>
      <c r="E1731" s="251"/>
      <c r="F1731" s="251"/>
      <c r="G1731" s="251"/>
      <c r="H1731" s="251"/>
    </row>
    <row r="1732" spans="4:8" x14ac:dyDescent="0.2">
      <c r="D1732" s="87"/>
      <c r="E1732" s="251"/>
      <c r="F1732" s="251"/>
      <c r="G1732" s="251"/>
      <c r="H1732" s="251"/>
    </row>
    <row r="1733" spans="4:8" x14ac:dyDescent="0.2">
      <c r="D1733" s="87"/>
      <c r="E1733" s="251"/>
      <c r="F1733" s="251"/>
      <c r="G1733" s="251"/>
      <c r="H1733" s="251"/>
    </row>
    <row r="1734" spans="4:8" x14ac:dyDescent="0.2">
      <c r="D1734" s="87"/>
      <c r="E1734" s="251"/>
      <c r="F1734" s="251"/>
      <c r="G1734" s="251"/>
      <c r="H1734" s="251"/>
    </row>
    <row r="1735" spans="4:8" x14ac:dyDescent="0.2">
      <c r="D1735" s="87"/>
      <c r="E1735" s="251"/>
      <c r="F1735" s="251"/>
      <c r="G1735" s="251"/>
      <c r="H1735" s="251"/>
    </row>
    <row r="1736" spans="4:8" x14ac:dyDescent="0.2">
      <c r="D1736" s="87"/>
      <c r="E1736" s="251"/>
      <c r="F1736" s="251"/>
      <c r="G1736" s="251"/>
      <c r="H1736" s="251"/>
    </row>
    <row r="1737" spans="4:8" x14ac:dyDescent="0.2">
      <c r="D1737" s="87"/>
      <c r="E1737" s="251"/>
      <c r="F1737" s="251"/>
      <c r="G1737" s="251"/>
      <c r="H1737" s="251"/>
    </row>
    <row r="1738" spans="4:8" x14ac:dyDescent="0.2">
      <c r="D1738" s="87"/>
      <c r="E1738" s="251"/>
      <c r="F1738" s="251"/>
      <c r="G1738" s="251"/>
      <c r="H1738" s="251"/>
    </row>
    <row r="1739" spans="4:8" x14ac:dyDescent="0.2">
      <c r="D1739" s="87"/>
      <c r="E1739" s="251"/>
      <c r="F1739" s="251"/>
      <c r="G1739" s="251"/>
      <c r="H1739" s="251"/>
    </row>
    <row r="1740" spans="4:8" x14ac:dyDescent="0.2">
      <c r="D1740" s="87"/>
      <c r="E1740" s="251"/>
      <c r="F1740" s="251"/>
      <c r="G1740" s="251"/>
      <c r="H1740" s="251"/>
    </row>
    <row r="1741" spans="4:8" x14ac:dyDescent="0.2">
      <c r="D1741" s="87"/>
      <c r="E1741" s="251"/>
      <c r="F1741" s="251"/>
      <c r="G1741" s="251"/>
      <c r="H1741" s="251"/>
    </row>
    <row r="1742" spans="4:8" x14ac:dyDescent="0.2">
      <c r="D1742" s="87"/>
      <c r="E1742" s="251"/>
      <c r="F1742" s="251"/>
      <c r="G1742" s="251"/>
      <c r="H1742" s="251"/>
    </row>
    <row r="1743" spans="4:8" x14ac:dyDescent="0.2">
      <c r="D1743" s="87"/>
      <c r="E1743" s="251"/>
      <c r="F1743" s="251"/>
      <c r="G1743" s="251"/>
      <c r="H1743" s="251"/>
    </row>
    <row r="1744" spans="4:8" x14ac:dyDescent="0.2">
      <c r="D1744" s="87"/>
      <c r="E1744" s="251"/>
      <c r="F1744" s="251"/>
      <c r="G1744" s="251"/>
      <c r="H1744" s="251"/>
    </row>
    <row r="1745" spans="4:8" x14ac:dyDescent="0.2">
      <c r="D1745" s="87"/>
      <c r="E1745" s="251"/>
      <c r="F1745" s="251"/>
      <c r="G1745" s="251"/>
      <c r="H1745" s="251"/>
    </row>
    <row r="1746" spans="4:8" x14ac:dyDescent="0.2">
      <c r="D1746" s="87"/>
      <c r="E1746" s="251"/>
      <c r="F1746" s="251"/>
      <c r="G1746" s="251"/>
      <c r="H1746" s="251"/>
    </row>
    <row r="1747" spans="4:8" x14ac:dyDescent="0.2">
      <c r="D1747" s="87"/>
      <c r="E1747" s="251"/>
      <c r="F1747" s="251"/>
      <c r="G1747" s="251"/>
      <c r="H1747" s="251"/>
    </row>
    <row r="1748" spans="4:8" x14ac:dyDescent="0.2">
      <c r="D1748" s="87"/>
      <c r="E1748" s="251"/>
      <c r="F1748" s="251"/>
      <c r="G1748" s="251"/>
      <c r="H1748" s="251"/>
    </row>
    <row r="1749" spans="4:8" x14ac:dyDescent="0.2">
      <c r="D1749" s="87"/>
      <c r="E1749" s="251"/>
      <c r="F1749" s="251"/>
      <c r="G1749" s="251"/>
      <c r="H1749" s="251"/>
    </row>
    <row r="1750" spans="4:8" x14ac:dyDescent="0.2">
      <c r="D1750" s="87"/>
      <c r="E1750" s="251"/>
      <c r="F1750" s="251"/>
      <c r="G1750" s="251"/>
      <c r="H1750" s="251"/>
    </row>
    <row r="1751" spans="4:8" x14ac:dyDescent="0.2">
      <c r="D1751" s="87"/>
      <c r="E1751" s="251"/>
      <c r="F1751" s="251"/>
      <c r="G1751" s="251"/>
      <c r="H1751" s="251"/>
    </row>
    <row r="1752" spans="4:8" x14ac:dyDescent="0.2">
      <c r="D1752" s="87"/>
      <c r="E1752" s="251"/>
      <c r="F1752" s="251"/>
      <c r="G1752" s="251"/>
      <c r="H1752" s="251"/>
    </row>
    <row r="1753" spans="4:8" x14ac:dyDescent="0.2">
      <c r="D1753" s="87"/>
      <c r="E1753" s="251"/>
      <c r="F1753" s="251"/>
      <c r="G1753" s="251"/>
      <c r="H1753" s="251"/>
    </row>
    <row r="1754" spans="4:8" x14ac:dyDescent="0.2">
      <c r="D1754" s="87"/>
      <c r="E1754" s="251"/>
      <c r="F1754" s="251"/>
      <c r="G1754" s="251"/>
      <c r="H1754" s="251"/>
    </row>
    <row r="1755" spans="4:8" x14ac:dyDescent="0.2">
      <c r="D1755" s="87"/>
      <c r="E1755" s="251"/>
      <c r="F1755" s="251"/>
      <c r="G1755" s="251"/>
      <c r="H1755" s="251"/>
    </row>
    <row r="1756" spans="4:8" x14ac:dyDescent="0.2">
      <c r="D1756" s="87"/>
      <c r="E1756" s="251"/>
      <c r="F1756" s="251"/>
      <c r="G1756" s="251"/>
      <c r="H1756" s="251"/>
    </row>
    <row r="1757" spans="4:8" x14ac:dyDescent="0.2">
      <c r="D1757" s="87"/>
      <c r="E1757" s="251"/>
      <c r="F1757" s="251"/>
      <c r="G1757" s="251"/>
      <c r="H1757" s="251"/>
    </row>
    <row r="1758" spans="4:8" x14ac:dyDescent="0.2">
      <c r="D1758" s="87"/>
      <c r="E1758" s="251"/>
      <c r="F1758" s="251"/>
      <c r="G1758" s="251"/>
      <c r="H1758" s="251"/>
    </row>
    <row r="1759" spans="4:8" x14ac:dyDescent="0.2">
      <c r="D1759" s="87"/>
      <c r="E1759" s="251"/>
      <c r="F1759" s="251"/>
      <c r="G1759" s="251"/>
      <c r="H1759" s="251"/>
    </row>
    <row r="1760" spans="4:8" x14ac:dyDescent="0.2">
      <c r="D1760" s="87"/>
      <c r="E1760" s="251"/>
      <c r="F1760" s="251"/>
      <c r="G1760" s="251"/>
      <c r="H1760" s="251"/>
    </row>
    <row r="1761" spans="4:8" x14ac:dyDescent="0.2">
      <c r="D1761" s="87"/>
      <c r="E1761" s="251"/>
      <c r="F1761" s="251"/>
      <c r="G1761" s="251"/>
      <c r="H1761" s="251"/>
    </row>
    <row r="1762" spans="4:8" x14ac:dyDescent="0.2">
      <c r="D1762" s="87"/>
      <c r="E1762" s="251"/>
      <c r="F1762" s="251"/>
      <c r="G1762" s="251"/>
      <c r="H1762" s="251"/>
    </row>
    <row r="1763" spans="4:8" x14ac:dyDescent="0.2">
      <c r="D1763" s="87"/>
      <c r="E1763" s="251"/>
      <c r="F1763" s="251"/>
      <c r="G1763" s="251"/>
      <c r="H1763" s="251"/>
    </row>
    <row r="1764" spans="4:8" x14ac:dyDescent="0.2">
      <c r="D1764" s="87"/>
      <c r="E1764" s="251"/>
      <c r="F1764" s="251"/>
      <c r="G1764" s="251"/>
      <c r="H1764" s="251"/>
    </row>
    <row r="1765" spans="4:8" x14ac:dyDescent="0.2">
      <c r="D1765" s="87"/>
      <c r="E1765" s="251"/>
      <c r="F1765" s="251"/>
      <c r="G1765" s="251"/>
      <c r="H1765" s="251"/>
    </row>
    <row r="1766" spans="4:8" x14ac:dyDescent="0.2">
      <c r="D1766" s="87"/>
      <c r="E1766" s="251"/>
      <c r="F1766" s="251"/>
      <c r="G1766" s="251"/>
      <c r="H1766" s="251"/>
    </row>
    <row r="1767" spans="4:8" x14ac:dyDescent="0.2">
      <c r="D1767" s="87"/>
      <c r="E1767" s="251"/>
      <c r="F1767" s="251"/>
      <c r="G1767" s="251"/>
      <c r="H1767" s="251"/>
    </row>
    <row r="1768" spans="4:8" x14ac:dyDescent="0.2">
      <c r="D1768" s="87"/>
      <c r="E1768" s="251"/>
      <c r="F1768" s="251"/>
      <c r="G1768" s="251"/>
      <c r="H1768" s="251"/>
    </row>
    <row r="1769" spans="4:8" x14ac:dyDescent="0.2">
      <c r="D1769" s="87"/>
      <c r="E1769" s="251"/>
      <c r="F1769" s="251"/>
      <c r="G1769" s="251"/>
      <c r="H1769" s="251"/>
    </row>
    <row r="1770" spans="4:8" x14ac:dyDescent="0.2">
      <c r="D1770" s="87"/>
      <c r="E1770" s="251"/>
      <c r="F1770" s="251"/>
      <c r="G1770" s="251"/>
      <c r="H1770" s="251"/>
    </row>
    <row r="1771" spans="4:8" x14ac:dyDescent="0.2">
      <c r="D1771" s="87"/>
      <c r="E1771" s="251"/>
      <c r="F1771" s="251"/>
      <c r="G1771" s="251"/>
      <c r="H1771" s="251"/>
    </row>
    <row r="1772" spans="4:8" x14ac:dyDescent="0.2">
      <c r="D1772" s="87"/>
      <c r="E1772" s="251"/>
      <c r="F1772" s="251"/>
      <c r="G1772" s="251"/>
      <c r="H1772" s="251"/>
    </row>
    <row r="1773" spans="4:8" x14ac:dyDescent="0.2">
      <c r="D1773" s="87"/>
      <c r="E1773" s="251"/>
      <c r="F1773" s="251"/>
      <c r="G1773" s="251"/>
      <c r="H1773" s="251"/>
    </row>
    <row r="1774" spans="4:8" x14ac:dyDescent="0.2">
      <c r="D1774" s="87"/>
      <c r="E1774" s="251"/>
      <c r="F1774" s="251"/>
      <c r="G1774" s="251"/>
      <c r="H1774" s="251"/>
    </row>
    <row r="1775" spans="4:8" x14ac:dyDescent="0.2">
      <c r="D1775" s="87"/>
      <c r="E1775" s="251"/>
      <c r="F1775" s="251"/>
      <c r="G1775" s="251"/>
      <c r="H1775" s="251"/>
    </row>
    <row r="1776" spans="4:8" x14ac:dyDescent="0.2">
      <c r="D1776" s="87"/>
      <c r="E1776" s="251"/>
      <c r="F1776" s="251"/>
      <c r="G1776" s="251"/>
      <c r="H1776" s="251"/>
    </row>
    <row r="1777" spans="4:8" x14ac:dyDescent="0.2">
      <c r="D1777" s="87"/>
      <c r="E1777" s="251"/>
      <c r="F1777" s="251"/>
      <c r="G1777" s="251"/>
      <c r="H1777" s="251"/>
    </row>
    <row r="1778" spans="4:8" x14ac:dyDescent="0.2">
      <c r="D1778" s="87"/>
      <c r="E1778" s="251"/>
      <c r="F1778" s="251"/>
      <c r="G1778" s="251"/>
      <c r="H1778" s="251"/>
    </row>
    <row r="1779" spans="4:8" x14ac:dyDescent="0.2">
      <c r="D1779" s="87"/>
      <c r="E1779" s="251"/>
      <c r="F1779" s="251"/>
      <c r="G1779" s="251"/>
      <c r="H1779" s="251"/>
    </row>
    <row r="1780" spans="4:8" x14ac:dyDescent="0.2">
      <c r="D1780" s="87"/>
      <c r="E1780" s="251"/>
      <c r="F1780" s="251"/>
      <c r="G1780" s="251"/>
      <c r="H1780" s="251"/>
    </row>
    <row r="1781" spans="4:8" x14ac:dyDescent="0.2">
      <c r="D1781" s="87"/>
      <c r="E1781" s="251"/>
      <c r="F1781" s="251"/>
      <c r="G1781" s="251"/>
      <c r="H1781" s="251"/>
    </row>
    <row r="1782" spans="4:8" x14ac:dyDescent="0.2">
      <c r="D1782" s="87"/>
      <c r="E1782" s="251"/>
      <c r="F1782" s="251"/>
      <c r="G1782" s="251"/>
      <c r="H1782" s="251"/>
    </row>
    <row r="1783" spans="4:8" x14ac:dyDescent="0.2">
      <c r="D1783" s="87"/>
      <c r="E1783" s="251"/>
      <c r="F1783" s="251"/>
      <c r="G1783" s="251"/>
      <c r="H1783" s="251"/>
    </row>
    <row r="1784" spans="4:8" x14ac:dyDescent="0.2">
      <c r="D1784" s="87"/>
      <c r="E1784" s="251"/>
      <c r="F1784" s="251"/>
      <c r="G1784" s="251"/>
      <c r="H1784" s="251"/>
    </row>
    <row r="1785" spans="4:8" x14ac:dyDescent="0.2">
      <c r="D1785" s="87"/>
      <c r="E1785" s="251"/>
      <c r="F1785" s="251"/>
      <c r="G1785" s="251"/>
      <c r="H1785" s="251"/>
    </row>
    <row r="1786" spans="4:8" x14ac:dyDescent="0.2">
      <c r="D1786" s="87"/>
      <c r="E1786" s="251"/>
      <c r="F1786" s="251"/>
      <c r="G1786" s="251"/>
      <c r="H1786" s="251"/>
    </row>
    <row r="1787" spans="4:8" x14ac:dyDescent="0.2">
      <c r="D1787" s="87"/>
      <c r="E1787" s="251"/>
      <c r="F1787" s="251"/>
      <c r="G1787" s="251"/>
      <c r="H1787" s="251"/>
    </row>
    <row r="1788" spans="4:8" x14ac:dyDescent="0.2">
      <c r="D1788" s="87"/>
      <c r="E1788" s="251"/>
      <c r="F1788" s="251"/>
      <c r="G1788" s="251"/>
      <c r="H1788" s="251"/>
    </row>
    <row r="1789" spans="4:8" x14ac:dyDescent="0.2">
      <c r="D1789" s="87"/>
      <c r="E1789" s="251"/>
      <c r="F1789" s="251"/>
      <c r="G1789" s="251"/>
      <c r="H1789" s="251"/>
    </row>
    <row r="1790" spans="4:8" x14ac:dyDescent="0.2">
      <c r="D1790" s="87"/>
      <c r="E1790" s="251"/>
      <c r="F1790" s="251"/>
      <c r="G1790" s="251"/>
      <c r="H1790" s="251"/>
    </row>
    <row r="1791" spans="4:8" x14ac:dyDescent="0.2">
      <c r="D1791" s="87"/>
      <c r="E1791" s="251"/>
      <c r="F1791" s="251"/>
      <c r="G1791" s="251"/>
      <c r="H1791" s="251"/>
    </row>
    <row r="1792" spans="4:8" x14ac:dyDescent="0.2">
      <c r="D1792" s="87"/>
      <c r="E1792" s="251"/>
      <c r="F1792" s="251"/>
      <c r="G1792" s="251"/>
      <c r="H1792" s="251"/>
    </row>
    <row r="1793" spans="4:8" x14ac:dyDescent="0.2">
      <c r="D1793" s="87"/>
      <c r="E1793" s="251"/>
      <c r="F1793" s="251"/>
      <c r="G1793" s="251"/>
      <c r="H1793" s="251"/>
    </row>
    <row r="1794" spans="4:8" x14ac:dyDescent="0.2">
      <c r="D1794" s="87"/>
      <c r="E1794" s="251"/>
      <c r="F1794" s="251"/>
      <c r="G1794" s="251"/>
      <c r="H1794" s="251"/>
    </row>
    <row r="1795" spans="4:8" x14ac:dyDescent="0.2">
      <c r="D1795" s="87"/>
      <c r="E1795" s="251"/>
      <c r="F1795" s="251"/>
      <c r="G1795" s="251"/>
      <c r="H1795" s="251"/>
    </row>
    <row r="1796" spans="4:8" x14ac:dyDescent="0.2">
      <c r="D1796" s="87"/>
      <c r="E1796" s="251"/>
      <c r="F1796" s="251"/>
      <c r="G1796" s="251"/>
      <c r="H1796" s="251"/>
    </row>
    <row r="1797" spans="4:8" x14ac:dyDescent="0.2">
      <c r="D1797" s="87"/>
      <c r="E1797" s="251"/>
      <c r="F1797" s="251"/>
      <c r="G1797" s="251"/>
      <c r="H1797" s="251"/>
    </row>
    <row r="1798" spans="4:8" x14ac:dyDescent="0.2">
      <c r="D1798" s="87"/>
      <c r="E1798" s="251"/>
      <c r="F1798" s="251"/>
      <c r="G1798" s="251"/>
      <c r="H1798" s="251"/>
    </row>
    <row r="1799" spans="4:8" x14ac:dyDescent="0.2">
      <c r="D1799" s="87"/>
      <c r="E1799" s="251"/>
      <c r="F1799" s="251"/>
      <c r="G1799" s="251"/>
      <c r="H1799" s="251"/>
    </row>
    <row r="1800" spans="4:8" x14ac:dyDescent="0.2">
      <c r="D1800" s="87"/>
      <c r="E1800" s="251"/>
      <c r="F1800" s="251"/>
      <c r="G1800" s="251"/>
      <c r="H1800" s="251"/>
    </row>
    <row r="1801" spans="4:8" x14ac:dyDescent="0.2">
      <c r="D1801" s="87"/>
      <c r="E1801" s="251"/>
      <c r="F1801" s="251"/>
      <c r="G1801" s="251"/>
      <c r="H1801" s="251"/>
    </row>
    <row r="1802" spans="4:8" x14ac:dyDescent="0.2">
      <c r="D1802" s="87"/>
      <c r="E1802" s="251"/>
      <c r="F1802" s="251"/>
      <c r="G1802" s="251"/>
      <c r="H1802" s="251"/>
    </row>
    <row r="1803" spans="4:8" x14ac:dyDescent="0.2">
      <c r="D1803" s="87"/>
      <c r="E1803" s="251"/>
      <c r="F1803" s="251"/>
      <c r="G1803" s="251"/>
      <c r="H1803" s="251"/>
    </row>
    <row r="1804" spans="4:8" x14ac:dyDescent="0.2">
      <c r="D1804" s="87"/>
      <c r="E1804" s="251"/>
      <c r="F1804" s="251"/>
      <c r="G1804" s="251"/>
      <c r="H1804" s="251"/>
    </row>
    <row r="1805" spans="4:8" x14ac:dyDescent="0.2">
      <c r="D1805" s="87"/>
      <c r="E1805" s="251"/>
      <c r="F1805" s="251"/>
      <c r="G1805" s="251"/>
      <c r="H1805" s="251"/>
    </row>
    <row r="1806" spans="4:8" x14ac:dyDescent="0.2">
      <c r="D1806" s="87"/>
      <c r="E1806" s="251"/>
      <c r="F1806" s="251"/>
      <c r="G1806" s="251"/>
      <c r="H1806" s="251"/>
    </row>
    <row r="1807" spans="4:8" x14ac:dyDescent="0.2">
      <c r="D1807" s="87"/>
      <c r="E1807" s="251"/>
      <c r="F1807" s="251"/>
      <c r="G1807" s="251"/>
      <c r="H1807" s="251"/>
    </row>
    <row r="1808" spans="4:8" x14ac:dyDescent="0.2">
      <c r="D1808" s="87"/>
      <c r="E1808" s="251"/>
      <c r="F1808" s="251"/>
      <c r="G1808" s="251"/>
      <c r="H1808" s="251"/>
    </row>
    <row r="1809" spans="4:8" x14ac:dyDescent="0.2">
      <c r="D1809" s="87"/>
      <c r="E1809" s="251"/>
      <c r="F1809" s="251"/>
      <c r="G1809" s="251"/>
      <c r="H1809" s="251"/>
    </row>
    <row r="1810" spans="4:8" x14ac:dyDescent="0.2">
      <c r="D1810" s="87"/>
      <c r="E1810" s="251"/>
      <c r="F1810" s="251"/>
      <c r="G1810" s="251"/>
      <c r="H1810" s="251"/>
    </row>
    <row r="1811" spans="4:8" x14ac:dyDescent="0.2">
      <c r="D1811" s="87"/>
      <c r="E1811" s="251"/>
      <c r="F1811" s="251"/>
      <c r="G1811" s="251"/>
      <c r="H1811" s="251"/>
    </row>
    <row r="1812" spans="4:8" x14ac:dyDescent="0.2">
      <c r="D1812" s="87"/>
      <c r="E1812" s="251"/>
      <c r="F1812" s="251"/>
      <c r="G1812" s="251"/>
      <c r="H1812" s="251"/>
    </row>
    <row r="1813" spans="4:8" x14ac:dyDescent="0.2">
      <c r="D1813" s="87"/>
      <c r="E1813" s="251"/>
      <c r="F1813" s="251"/>
      <c r="G1813" s="251"/>
      <c r="H1813" s="251"/>
    </row>
    <row r="1814" spans="4:8" x14ac:dyDescent="0.2">
      <c r="D1814" s="87"/>
      <c r="E1814" s="251"/>
      <c r="F1814" s="251"/>
      <c r="G1814" s="251"/>
      <c r="H1814" s="251"/>
    </row>
    <row r="1815" spans="4:8" x14ac:dyDescent="0.2">
      <c r="D1815" s="87"/>
      <c r="E1815" s="251"/>
      <c r="F1815" s="251"/>
      <c r="G1815" s="251"/>
      <c r="H1815" s="251"/>
    </row>
    <row r="1816" spans="4:8" x14ac:dyDescent="0.2">
      <c r="D1816" s="87"/>
      <c r="E1816" s="251"/>
      <c r="F1816" s="251"/>
      <c r="G1816" s="251"/>
      <c r="H1816" s="251"/>
    </row>
    <row r="1817" spans="4:8" x14ac:dyDescent="0.2">
      <c r="D1817" s="87"/>
      <c r="E1817" s="251"/>
      <c r="F1817" s="251"/>
      <c r="G1817" s="251"/>
      <c r="H1817" s="251"/>
    </row>
    <row r="1818" spans="4:8" x14ac:dyDescent="0.2">
      <c r="D1818" s="87"/>
      <c r="E1818" s="251"/>
      <c r="F1818" s="251"/>
      <c r="G1818" s="251"/>
      <c r="H1818" s="251"/>
    </row>
    <row r="1819" spans="4:8" x14ac:dyDescent="0.2">
      <c r="D1819" s="87"/>
      <c r="E1819" s="251"/>
      <c r="F1819" s="251"/>
      <c r="G1819" s="251"/>
      <c r="H1819" s="251"/>
    </row>
    <row r="1820" spans="4:8" x14ac:dyDescent="0.2">
      <c r="D1820" s="87"/>
      <c r="E1820" s="251"/>
      <c r="F1820" s="251"/>
      <c r="G1820" s="251"/>
      <c r="H1820" s="251"/>
    </row>
    <row r="1821" spans="4:8" x14ac:dyDescent="0.2">
      <c r="D1821" s="87"/>
      <c r="E1821" s="251"/>
      <c r="F1821" s="251"/>
      <c r="G1821" s="251"/>
      <c r="H1821" s="251"/>
    </row>
    <row r="1822" spans="4:8" x14ac:dyDescent="0.2">
      <c r="D1822" s="87"/>
      <c r="E1822" s="251"/>
      <c r="F1822" s="251"/>
      <c r="G1822" s="251"/>
      <c r="H1822" s="251"/>
    </row>
    <row r="1823" spans="4:8" x14ac:dyDescent="0.2">
      <c r="D1823" s="87"/>
      <c r="E1823" s="251"/>
      <c r="F1823" s="251"/>
      <c r="G1823" s="251"/>
      <c r="H1823" s="251"/>
    </row>
    <row r="1824" spans="4:8" x14ac:dyDescent="0.2">
      <c r="D1824" s="87"/>
      <c r="E1824" s="251"/>
      <c r="F1824" s="251"/>
      <c r="G1824" s="251"/>
      <c r="H1824" s="251"/>
    </row>
    <row r="1825" spans="4:8" x14ac:dyDescent="0.2">
      <c r="D1825" s="87"/>
      <c r="E1825" s="251"/>
      <c r="F1825" s="251"/>
      <c r="G1825" s="251"/>
      <c r="H1825" s="251"/>
    </row>
    <row r="1826" spans="4:8" x14ac:dyDescent="0.2">
      <c r="D1826" s="87"/>
      <c r="E1826" s="251"/>
      <c r="F1826" s="251"/>
      <c r="G1826" s="251"/>
      <c r="H1826" s="251"/>
    </row>
    <row r="1827" spans="4:8" x14ac:dyDescent="0.2">
      <c r="D1827" s="87"/>
      <c r="E1827" s="251"/>
      <c r="F1827" s="251"/>
      <c r="G1827" s="251"/>
      <c r="H1827" s="251"/>
    </row>
    <row r="1828" spans="4:8" x14ac:dyDescent="0.2">
      <c r="D1828" s="87"/>
      <c r="E1828" s="251"/>
      <c r="F1828" s="251"/>
      <c r="G1828" s="251"/>
      <c r="H1828" s="251"/>
    </row>
    <row r="1829" spans="4:8" x14ac:dyDescent="0.2">
      <c r="D1829" s="87"/>
      <c r="E1829" s="251"/>
      <c r="F1829" s="251"/>
      <c r="G1829" s="251"/>
      <c r="H1829" s="251"/>
    </row>
    <row r="1830" spans="4:8" x14ac:dyDescent="0.2">
      <c r="D1830" s="87"/>
      <c r="E1830" s="251"/>
      <c r="F1830" s="251"/>
      <c r="G1830" s="251"/>
      <c r="H1830" s="251"/>
    </row>
    <row r="1831" spans="4:8" x14ac:dyDescent="0.2">
      <c r="D1831" s="87"/>
      <c r="E1831" s="251"/>
      <c r="F1831" s="251"/>
      <c r="G1831" s="251"/>
      <c r="H1831" s="251"/>
    </row>
    <row r="1832" spans="4:8" x14ac:dyDescent="0.2">
      <c r="D1832" s="87"/>
      <c r="E1832" s="251"/>
      <c r="F1832" s="251"/>
      <c r="G1832" s="251"/>
      <c r="H1832" s="251"/>
    </row>
    <row r="1833" spans="4:8" x14ac:dyDescent="0.2">
      <c r="D1833" s="87"/>
      <c r="E1833" s="251"/>
      <c r="F1833" s="251"/>
      <c r="G1833" s="251"/>
      <c r="H1833" s="251"/>
    </row>
    <row r="1834" spans="4:8" x14ac:dyDescent="0.2">
      <c r="D1834" s="87"/>
      <c r="E1834" s="251"/>
      <c r="F1834" s="251"/>
      <c r="G1834" s="251"/>
      <c r="H1834" s="251"/>
    </row>
    <row r="1835" spans="4:8" x14ac:dyDescent="0.2">
      <c r="D1835" s="87"/>
      <c r="E1835" s="251"/>
      <c r="F1835" s="251"/>
      <c r="G1835" s="251"/>
      <c r="H1835" s="251"/>
    </row>
    <row r="1836" spans="4:8" x14ac:dyDescent="0.2">
      <c r="D1836" s="87"/>
      <c r="E1836" s="251"/>
      <c r="F1836" s="251"/>
      <c r="G1836" s="251"/>
      <c r="H1836" s="251"/>
    </row>
    <row r="1837" spans="4:8" x14ac:dyDescent="0.2">
      <c r="D1837" s="87"/>
      <c r="E1837" s="251"/>
      <c r="F1837" s="251"/>
      <c r="G1837" s="251"/>
      <c r="H1837" s="251"/>
    </row>
    <row r="1838" spans="4:8" x14ac:dyDescent="0.2">
      <c r="D1838" s="87"/>
      <c r="E1838" s="251"/>
      <c r="F1838" s="251"/>
      <c r="G1838" s="251"/>
      <c r="H1838" s="251"/>
    </row>
    <row r="1839" spans="4:8" x14ac:dyDescent="0.2">
      <c r="D1839" s="87"/>
      <c r="E1839" s="251"/>
      <c r="F1839" s="251"/>
      <c r="G1839" s="251"/>
      <c r="H1839" s="251"/>
    </row>
    <row r="1840" spans="4:8" x14ac:dyDescent="0.2">
      <c r="D1840" s="87"/>
      <c r="E1840" s="251"/>
      <c r="F1840" s="251"/>
      <c r="G1840" s="251"/>
      <c r="H1840" s="251"/>
    </row>
    <row r="1841" spans="4:8" x14ac:dyDescent="0.2">
      <c r="D1841" s="87"/>
      <c r="E1841" s="251"/>
      <c r="F1841" s="251"/>
      <c r="G1841" s="251"/>
      <c r="H1841" s="251"/>
    </row>
    <row r="1842" spans="4:8" x14ac:dyDescent="0.2">
      <c r="D1842" s="87"/>
      <c r="E1842" s="251"/>
      <c r="F1842" s="251"/>
      <c r="G1842" s="251"/>
      <c r="H1842" s="251"/>
    </row>
    <row r="1843" spans="4:8" x14ac:dyDescent="0.2">
      <c r="D1843" s="87"/>
      <c r="E1843" s="251"/>
      <c r="F1843" s="251"/>
      <c r="G1843" s="251"/>
      <c r="H1843" s="251"/>
    </row>
    <row r="1844" spans="4:8" x14ac:dyDescent="0.2">
      <c r="D1844" s="87"/>
      <c r="E1844" s="251"/>
      <c r="F1844" s="251"/>
      <c r="G1844" s="251"/>
      <c r="H1844" s="251"/>
    </row>
    <row r="1845" spans="4:8" x14ac:dyDescent="0.2">
      <c r="D1845" s="87"/>
      <c r="E1845" s="251"/>
      <c r="F1845" s="251"/>
      <c r="G1845" s="251"/>
      <c r="H1845" s="251"/>
    </row>
    <row r="1846" spans="4:8" x14ac:dyDescent="0.2">
      <c r="D1846" s="87"/>
      <c r="E1846" s="251"/>
      <c r="F1846" s="251"/>
      <c r="G1846" s="251"/>
      <c r="H1846" s="251"/>
    </row>
    <row r="1847" spans="4:8" x14ac:dyDescent="0.2">
      <c r="D1847" s="87"/>
      <c r="E1847" s="251"/>
      <c r="F1847" s="251"/>
      <c r="G1847" s="251"/>
      <c r="H1847" s="251"/>
    </row>
    <row r="1848" spans="4:8" x14ac:dyDescent="0.2">
      <c r="D1848" s="87"/>
      <c r="E1848" s="251"/>
      <c r="F1848" s="251"/>
      <c r="G1848" s="251"/>
      <c r="H1848" s="251"/>
    </row>
    <row r="1849" spans="4:8" x14ac:dyDescent="0.2">
      <c r="D1849" s="87"/>
      <c r="E1849" s="251"/>
      <c r="F1849" s="251"/>
      <c r="G1849" s="251"/>
      <c r="H1849" s="251"/>
    </row>
    <row r="1850" spans="4:8" x14ac:dyDescent="0.2">
      <c r="D1850" s="87"/>
      <c r="E1850" s="251"/>
      <c r="F1850" s="251"/>
      <c r="G1850" s="251"/>
      <c r="H1850" s="251"/>
    </row>
    <row r="1851" spans="4:8" x14ac:dyDescent="0.2">
      <c r="D1851" s="87"/>
      <c r="E1851" s="251"/>
      <c r="F1851" s="251"/>
      <c r="G1851" s="251"/>
      <c r="H1851" s="251"/>
    </row>
    <row r="1852" spans="4:8" x14ac:dyDescent="0.2">
      <c r="D1852" s="87"/>
      <c r="E1852" s="251"/>
      <c r="F1852" s="251"/>
      <c r="G1852" s="251"/>
      <c r="H1852" s="251"/>
    </row>
    <row r="1853" spans="4:8" x14ac:dyDescent="0.2">
      <c r="D1853" s="87"/>
      <c r="E1853" s="251"/>
      <c r="F1853" s="251"/>
      <c r="G1853" s="251"/>
      <c r="H1853" s="251"/>
    </row>
    <row r="1854" spans="4:8" x14ac:dyDescent="0.2">
      <c r="D1854" s="87"/>
      <c r="E1854" s="251"/>
      <c r="F1854" s="251"/>
      <c r="G1854" s="251"/>
      <c r="H1854" s="251"/>
    </row>
    <row r="1855" spans="4:8" x14ac:dyDescent="0.2">
      <c r="D1855" s="87"/>
      <c r="E1855" s="251"/>
      <c r="F1855" s="251"/>
      <c r="G1855" s="251"/>
      <c r="H1855" s="251"/>
    </row>
    <row r="1856" spans="4:8" x14ac:dyDescent="0.2">
      <c r="D1856" s="87"/>
      <c r="E1856" s="251"/>
      <c r="F1856" s="251"/>
      <c r="G1856" s="251"/>
      <c r="H1856" s="251"/>
    </row>
    <row r="1857" spans="4:8" x14ac:dyDescent="0.2">
      <c r="D1857" s="87"/>
      <c r="E1857" s="251"/>
      <c r="F1857" s="251"/>
      <c r="G1857" s="251"/>
      <c r="H1857" s="251"/>
    </row>
    <row r="1858" spans="4:8" x14ac:dyDescent="0.2">
      <c r="D1858" s="87"/>
      <c r="E1858" s="251"/>
      <c r="F1858" s="251"/>
      <c r="G1858" s="251"/>
      <c r="H1858" s="251"/>
    </row>
    <row r="1859" spans="4:8" x14ac:dyDescent="0.2">
      <c r="D1859" s="87"/>
      <c r="E1859" s="251"/>
      <c r="F1859" s="251"/>
      <c r="G1859" s="251"/>
      <c r="H1859" s="251"/>
    </row>
    <row r="1860" spans="4:8" x14ac:dyDescent="0.2">
      <c r="D1860" s="87"/>
      <c r="E1860" s="251"/>
      <c r="F1860" s="251"/>
      <c r="G1860" s="251"/>
      <c r="H1860" s="251"/>
    </row>
    <row r="1861" spans="4:8" x14ac:dyDescent="0.2">
      <c r="D1861" s="87"/>
      <c r="E1861" s="251"/>
      <c r="F1861" s="251"/>
      <c r="G1861" s="251"/>
      <c r="H1861" s="251"/>
    </row>
    <row r="1862" spans="4:8" x14ac:dyDescent="0.2">
      <c r="D1862" s="87"/>
      <c r="E1862" s="251"/>
      <c r="F1862" s="251"/>
      <c r="G1862" s="251"/>
      <c r="H1862" s="251"/>
    </row>
    <row r="1863" spans="4:8" x14ac:dyDescent="0.2">
      <c r="D1863" s="87"/>
      <c r="E1863" s="251"/>
      <c r="F1863" s="251"/>
      <c r="G1863" s="251"/>
      <c r="H1863" s="251"/>
    </row>
    <row r="1864" spans="4:8" x14ac:dyDescent="0.2">
      <c r="D1864" s="87"/>
      <c r="E1864" s="251"/>
      <c r="F1864" s="251"/>
      <c r="G1864" s="251"/>
      <c r="H1864" s="251"/>
    </row>
    <row r="1865" spans="4:8" x14ac:dyDescent="0.2">
      <c r="D1865" s="87"/>
      <c r="E1865" s="251"/>
      <c r="F1865" s="251"/>
      <c r="G1865" s="251"/>
      <c r="H1865" s="251"/>
    </row>
    <row r="1866" spans="4:8" x14ac:dyDescent="0.2">
      <c r="D1866" s="87"/>
      <c r="E1866" s="251"/>
      <c r="F1866" s="251"/>
      <c r="G1866" s="251"/>
      <c r="H1866" s="251"/>
    </row>
    <row r="1867" spans="4:8" x14ac:dyDescent="0.2">
      <c r="D1867" s="87"/>
      <c r="E1867" s="251"/>
      <c r="F1867" s="251"/>
      <c r="G1867" s="251"/>
      <c r="H1867" s="251"/>
    </row>
    <row r="1868" spans="4:8" x14ac:dyDescent="0.2">
      <c r="D1868" s="87"/>
      <c r="E1868" s="251"/>
      <c r="F1868" s="251"/>
      <c r="G1868" s="251"/>
      <c r="H1868" s="251"/>
    </row>
    <row r="1869" spans="4:8" x14ac:dyDescent="0.2">
      <c r="D1869" s="87"/>
      <c r="E1869" s="251"/>
      <c r="F1869" s="251"/>
      <c r="G1869" s="251"/>
      <c r="H1869" s="251"/>
    </row>
    <row r="1870" spans="4:8" x14ac:dyDescent="0.2">
      <c r="D1870" s="87"/>
      <c r="E1870" s="251"/>
      <c r="F1870" s="251"/>
      <c r="G1870" s="251"/>
      <c r="H1870" s="251"/>
    </row>
    <row r="1871" spans="4:8" x14ac:dyDescent="0.2">
      <c r="D1871" s="87"/>
      <c r="E1871" s="251"/>
      <c r="F1871" s="251"/>
      <c r="G1871" s="251"/>
      <c r="H1871" s="251"/>
    </row>
    <row r="1872" spans="4:8" x14ac:dyDescent="0.2">
      <c r="D1872" s="87"/>
      <c r="E1872" s="251"/>
      <c r="F1872" s="251"/>
      <c r="G1872" s="251"/>
      <c r="H1872" s="251"/>
    </row>
    <row r="1873" spans="4:8" x14ac:dyDescent="0.2">
      <c r="D1873" s="87"/>
      <c r="E1873" s="251"/>
      <c r="F1873" s="251"/>
      <c r="G1873" s="251"/>
      <c r="H1873" s="251"/>
    </row>
    <row r="1874" spans="4:8" x14ac:dyDescent="0.2">
      <c r="D1874" s="87"/>
      <c r="E1874" s="251"/>
      <c r="F1874" s="251"/>
      <c r="G1874" s="251"/>
      <c r="H1874" s="251"/>
    </row>
    <row r="1875" spans="4:8" x14ac:dyDescent="0.2">
      <c r="D1875" s="87"/>
      <c r="E1875" s="251"/>
      <c r="F1875" s="251"/>
      <c r="G1875" s="251"/>
      <c r="H1875" s="251"/>
    </row>
    <row r="1876" spans="4:8" x14ac:dyDescent="0.2">
      <c r="D1876" s="87"/>
      <c r="E1876" s="251"/>
      <c r="F1876" s="251"/>
      <c r="G1876" s="251"/>
      <c r="H1876" s="251"/>
    </row>
    <row r="1877" spans="4:8" x14ac:dyDescent="0.2">
      <c r="D1877" s="87"/>
      <c r="E1877" s="251"/>
      <c r="F1877" s="251"/>
      <c r="G1877" s="251"/>
      <c r="H1877" s="251"/>
    </row>
    <row r="1878" spans="4:8" x14ac:dyDescent="0.2">
      <c r="D1878" s="87"/>
      <c r="E1878" s="251"/>
      <c r="F1878" s="251"/>
      <c r="G1878" s="251"/>
      <c r="H1878" s="251"/>
    </row>
    <row r="1879" spans="4:8" x14ac:dyDescent="0.2">
      <c r="D1879" s="87"/>
      <c r="E1879" s="251"/>
      <c r="F1879" s="251"/>
      <c r="G1879" s="251"/>
      <c r="H1879" s="251"/>
    </row>
    <row r="1880" spans="4:8" x14ac:dyDescent="0.2">
      <c r="D1880" s="87"/>
      <c r="E1880" s="251"/>
      <c r="F1880" s="251"/>
      <c r="G1880" s="251"/>
      <c r="H1880" s="251"/>
    </row>
    <row r="1881" spans="4:8" x14ac:dyDescent="0.2">
      <c r="D1881" s="87"/>
      <c r="E1881" s="251"/>
      <c r="F1881" s="251"/>
      <c r="G1881" s="251"/>
      <c r="H1881" s="251"/>
    </row>
    <row r="1882" spans="4:8" x14ac:dyDescent="0.2">
      <c r="D1882" s="87"/>
      <c r="E1882" s="251"/>
      <c r="F1882" s="251"/>
      <c r="G1882" s="251"/>
      <c r="H1882" s="251"/>
    </row>
    <row r="1883" spans="4:8" x14ac:dyDescent="0.2">
      <c r="D1883" s="87"/>
      <c r="E1883" s="251"/>
      <c r="F1883" s="251"/>
      <c r="G1883" s="251"/>
      <c r="H1883" s="251"/>
    </row>
    <row r="1884" spans="4:8" x14ac:dyDescent="0.2">
      <c r="D1884" s="87"/>
      <c r="E1884" s="251"/>
      <c r="F1884" s="251"/>
      <c r="G1884" s="251"/>
      <c r="H1884" s="251"/>
    </row>
    <row r="1885" spans="4:8" x14ac:dyDescent="0.2">
      <c r="D1885" s="87"/>
      <c r="E1885" s="251"/>
      <c r="F1885" s="251"/>
      <c r="G1885" s="251"/>
      <c r="H1885" s="251"/>
    </row>
    <row r="1886" spans="4:8" x14ac:dyDescent="0.2">
      <c r="D1886" s="87"/>
      <c r="E1886" s="251"/>
      <c r="F1886" s="251"/>
      <c r="G1886" s="251"/>
      <c r="H1886" s="251"/>
    </row>
    <row r="1887" spans="4:8" x14ac:dyDescent="0.2">
      <c r="D1887" s="87"/>
      <c r="E1887" s="251"/>
      <c r="F1887" s="251"/>
      <c r="G1887" s="251"/>
      <c r="H1887" s="251"/>
    </row>
    <row r="1888" spans="4:8" x14ac:dyDescent="0.2">
      <c r="D1888" s="87"/>
      <c r="E1888" s="251"/>
      <c r="F1888" s="251"/>
      <c r="G1888" s="251"/>
      <c r="H1888" s="251"/>
    </row>
    <row r="1889" spans="4:8" x14ac:dyDescent="0.2">
      <c r="D1889" s="87"/>
      <c r="E1889" s="251"/>
      <c r="F1889" s="251"/>
      <c r="G1889" s="251"/>
      <c r="H1889" s="251"/>
    </row>
    <row r="1890" spans="4:8" x14ac:dyDescent="0.2">
      <c r="D1890" s="87"/>
      <c r="E1890" s="251"/>
      <c r="F1890" s="251"/>
      <c r="G1890" s="251"/>
      <c r="H1890" s="251"/>
    </row>
    <row r="1891" spans="4:8" x14ac:dyDescent="0.2">
      <c r="D1891" s="87"/>
      <c r="E1891" s="251"/>
      <c r="F1891" s="251"/>
      <c r="G1891" s="251"/>
      <c r="H1891" s="251"/>
    </row>
    <row r="1892" spans="4:8" x14ac:dyDescent="0.2">
      <c r="D1892" s="87"/>
      <c r="E1892" s="251"/>
      <c r="F1892" s="251"/>
      <c r="G1892" s="251"/>
      <c r="H1892" s="251"/>
    </row>
    <row r="1893" spans="4:8" x14ac:dyDescent="0.2">
      <c r="D1893" s="87"/>
      <c r="E1893" s="251"/>
      <c r="F1893" s="251"/>
      <c r="G1893" s="251"/>
      <c r="H1893" s="251"/>
    </row>
    <row r="1894" spans="4:8" x14ac:dyDescent="0.2">
      <c r="D1894" s="87"/>
      <c r="E1894" s="251"/>
      <c r="F1894" s="251"/>
      <c r="G1894" s="251"/>
      <c r="H1894" s="251"/>
    </row>
    <row r="1895" spans="4:8" x14ac:dyDescent="0.2">
      <c r="D1895" s="87"/>
      <c r="E1895" s="251"/>
      <c r="F1895" s="251"/>
      <c r="G1895" s="251"/>
      <c r="H1895" s="251"/>
    </row>
    <row r="1896" spans="4:8" x14ac:dyDescent="0.2">
      <c r="D1896" s="87"/>
      <c r="E1896" s="251"/>
      <c r="F1896" s="251"/>
      <c r="G1896" s="251"/>
      <c r="H1896" s="251"/>
    </row>
    <row r="1897" spans="4:8" x14ac:dyDescent="0.2">
      <c r="D1897" s="87"/>
      <c r="E1897" s="251"/>
      <c r="F1897" s="251"/>
      <c r="G1897" s="251"/>
      <c r="H1897" s="251"/>
    </row>
    <row r="1898" spans="4:8" x14ac:dyDescent="0.2">
      <c r="D1898" s="87"/>
      <c r="E1898" s="251"/>
      <c r="F1898" s="251"/>
      <c r="G1898" s="251"/>
      <c r="H1898" s="251"/>
    </row>
    <row r="1899" spans="4:8" x14ac:dyDescent="0.2">
      <c r="D1899" s="87"/>
      <c r="E1899" s="251"/>
      <c r="F1899" s="251"/>
      <c r="G1899" s="251"/>
      <c r="H1899" s="251"/>
    </row>
    <row r="1900" spans="4:8" x14ac:dyDescent="0.2">
      <c r="D1900" s="87"/>
      <c r="E1900" s="251"/>
      <c r="F1900" s="251"/>
      <c r="G1900" s="251"/>
      <c r="H1900" s="251"/>
    </row>
    <row r="1901" spans="4:8" x14ac:dyDescent="0.2">
      <c r="D1901" s="87"/>
      <c r="E1901" s="251"/>
      <c r="F1901" s="251"/>
      <c r="G1901" s="251"/>
      <c r="H1901" s="251"/>
    </row>
    <row r="1902" spans="4:8" x14ac:dyDescent="0.2">
      <c r="D1902" s="87"/>
      <c r="E1902" s="251"/>
      <c r="F1902" s="251"/>
      <c r="G1902" s="251"/>
      <c r="H1902" s="251"/>
    </row>
    <row r="1903" spans="4:8" x14ac:dyDescent="0.2">
      <c r="D1903" s="87"/>
      <c r="E1903" s="251"/>
      <c r="F1903" s="251"/>
      <c r="G1903" s="251"/>
      <c r="H1903" s="251"/>
    </row>
    <row r="1904" spans="4:8" x14ac:dyDescent="0.2">
      <c r="D1904" s="87"/>
      <c r="E1904" s="251"/>
      <c r="F1904" s="251"/>
      <c r="G1904" s="251"/>
      <c r="H1904" s="251"/>
    </row>
    <row r="1905" spans="4:8" x14ac:dyDescent="0.2">
      <c r="D1905" s="87"/>
      <c r="E1905" s="251"/>
      <c r="F1905" s="251"/>
      <c r="G1905" s="251"/>
      <c r="H1905" s="251"/>
    </row>
    <row r="1906" spans="4:8" x14ac:dyDescent="0.2">
      <c r="D1906" s="87"/>
      <c r="E1906" s="251"/>
      <c r="F1906" s="251"/>
      <c r="G1906" s="251"/>
      <c r="H1906" s="251"/>
    </row>
    <row r="1907" spans="4:8" x14ac:dyDescent="0.2">
      <c r="D1907" s="87"/>
      <c r="E1907" s="251"/>
      <c r="F1907" s="251"/>
      <c r="G1907" s="251"/>
      <c r="H1907" s="251"/>
    </row>
    <row r="1908" spans="4:8" x14ac:dyDescent="0.2">
      <c r="D1908" s="87"/>
      <c r="E1908" s="251"/>
      <c r="F1908" s="251"/>
      <c r="G1908" s="251"/>
      <c r="H1908" s="251"/>
    </row>
    <row r="1909" spans="4:8" x14ac:dyDescent="0.2">
      <c r="D1909" s="87"/>
      <c r="E1909" s="251"/>
      <c r="F1909" s="251"/>
      <c r="G1909" s="251"/>
      <c r="H1909" s="251"/>
    </row>
    <row r="1910" spans="4:8" x14ac:dyDescent="0.2">
      <c r="D1910" s="87"/>
      <c r="E1910" s="251"/>
      <c r="F1910" s="251"/>
      <c r="G1910" s="251"/>
      <c r="H1910" s="251"/>
    </row>
    <row r="1911" spans="4:8" x14ac:dyDescent="0.2">
      <c r="D1911" s="87"/>
      <c r="E1911" s="251"/>
      <c r="F1911" s="251"/>
      <c r="G1911" s="251"/>
      <c r="H1911" s="251"/>
    </row>
    <row r="1912" spans="4:8" x14ac:dyDescent="0.2">
      <c r="D1912" s="87"/>
      <c r="E1912" s="251"/>
      <c r="F1912" s="251"/>
      <c r="G1912" s="251"/>
      <c r="H1912" s="251"/>
    </row>
    <row r="1913" spans="4:8" x14ac:dyDescent="0.2">
      <c r="D1913" s="87"/>
      <c r="E1913" s="251"/>
      <c r="F1913" s="251"/>
      <c r="G1913" s="251"/>
      <c r="H1913" s="251"/>
    </row>
    <row r="1914" spans="4:8" x14ac:dyDescent="0.2">
      <c r="D1914" s="87"/>
      <c r="E1914" s="251"/>
      <c r="F1914" s="251"/>
      <c r="G1914" s="251"/>
      <c r="H1914" s="251"/>
    </row>
    <row r="1915" spans="4:8" x14ac:dyDescent="0.2">
      <c r="D1915" s="87"/>
      <c r="E1915" s="251"/>
      <c r="F1915" s="251"/>
      <c r="G1915" s="251"/>
      <c r="H1915" s="251"/>
    </row>
    <row r="1916" spans="4:8" x14ac:dyDescent="0.2">
      <c r="D1916" s="87"/>
      <c r="E1916" s="251"/>
      <c r="F1916" s="251"/>
      <c r="G1916" s="251"/>
      <c r="H1916" s="251"/>
    </row>
    <row r="1917" spans="4:8" x14ac:dyDescent="0.2">
      <c r="D1917" s="87"/>
      <c r="E1917" s="251"/>
      <c r="F1917" s="251"/>
      <c r="G1917" s="251"/>
      <c r="H1917" s="251"/>
    </row>
    <row r="1918" spans="4:8" x14ac:dyDescent="0.2">
      <c r="D1918" s="87"/>
      <c r="E1918" s="251"/>
      <c r="F1918" s="251"/>
      <c r="G1918" s="251"/>
      <c r="H1918" s="251"/>
    </row>
    <row r="1919" spans="4:8" x14ac:dyDescent="0.2">
      <c r="D1919" s="87"/>
      <c r="E1919" s="251"/>
      <c r="F1919" s="251"/>
      <c r="G1919" s="251"/>
      <c r="H1919" s="251"/>
    </row>
    <row r="1920" spans="4:8" x14ac:dyDescent="0.2">
      <c r="D1920" s="87"/>
      <c r="E1920" s="251"/>
      <c r="F1920" s="251"/>
      <c r="G1920" s="251"/>
      <c r="H1920" s="251"/>
    </row>
    <row r="1921" spans="4:8" x14ac:dyDescent="0.2">
      <c r="D1921" s="87"/>
      <c r="E1921" s="251"/>
      <c r="F1921" s="251"/>
      <c r="G1921" s="251"/>
      <c r="H1921" s="251"/>
    </row>
    <row r="1922" spans="4:8" x14ac:dyDescent="0.2">
      <c r="D1922" s="87"/>
      <c r="E1922" s="251"/>
      <c r="F1922" s="251"/>
      <c r="G1922" s="251"/>
      <c r="H1922" s="251"/>
    </row>
    <row r="1923" spans="4:8" x14ac:dyDescent="0.2">
      <c r="D1923" s="87"/>
      <c r="E1923" s="251"/>
      <c r="F1923" s="251"/>
      <c r="G1923" s="251"/>
      <c r="H1923" s="251"/>
    </row>
    <row r="1924" spans="4:8" x14ac:dyDescent="0.2">
      <c r="D1924" s="87"/>
      <c r="E1924" s="251"/>
      <c r="F1924" s="251"/>
      <c r="G1924" s="251"/>
      <c r="H1924" s="251"/>
    </row>
    <row r="1925" spans="4:8" x14ac:dyDescent="0.2">
      <c r="D1925" s="87"/>
      <c r="E1925" s="251"/>
      <c r="F1925" s="251"/>
      <c r="G1925" s="251"/>
      <c r="H1925" s="251"/>
    </row>
    <row r="1926" spans="4:8" x14ac:dyDescent="0.2">
      <c r="D1926" s="87"/>
      <c r="E1926" s="251"/>
      <c r="F1926" s="251"/>
      <c r="G1926" s="251"/>
      <c r="H1926" s="251"/>
    </row>
    <row r="1927" spans="4:8" x14ac:dyDescent="0.2">
      <c r="D1927" s="87"/>
      <c r="E1927" s="251"/>
      <c r="F1927" s="251"/>
      <c r="G1927" s="251"/>
      <c r="H1927" s="251"/>
    </row>
    <row r="1928" spans="4:8" x14ac:dyDescent="0.2">
      <c r="D1928" s="87"/>
      <c r="E1928" s="251"/>
      <c r="F1928" s="251"/>
      <c r="G1928" s="251"/>
      <c r="H1928" s="251"/>
    </row>
    <row r="1929" spans="4:8" x14ac:dyDescent="0.2">
      <c r="D1929" s="87"/>
      <c r="E1929" s="251"/>
      <c r="F1929" s="251"/>
      <c r="G1929" s="251"/>
      <c r="H1929" s="251"/>
    </row>
    <row r="1930" spans="4:8" x14ac:dyDescent="0.2">
      <c r="D1930" s="87"/>
      <c r="E1930" s="251"/>
      <c r="F1930" s="251"/>
      <c r="G1930" s="251"/>
      <c r="H1930" s="251"/>
    </row>
    <row r="1931" spans="4:8" x14ac:dyDescent="0.2">
      <c r="D1931" s="87"/>
      <c r="E1931" s="251"/>
      <c r="F1931" s="251"/>
      <c r="G1931" s="251"/>
      <c r="H1931" s="251"/>
    </row>
    <row r="1932" spans="4:8" x14ac:dyDescent="0.2">
      <c r="D1932" s="87"/>
      <c r="E1932" s="251"/>
      <c r="F1932" s="251"/>
      <c r="G1932" s="251"/>
      <c r="H1932" s="251"/>
    </row>
    <row r="1933" spans="4:8" x14ac:dyDescent="0.2">
      <c r="D1933" s="87"/>
      <c r="E1933" s="251"/>
      <c r="F1933" s="251"/>
      <c r="G1933" s="251"/>
      <c r="H1933" s="251"/>
    </row>
    <row r="1934" spans="4:8" x14ac:dyDescent="0.2">
      <c r="D1934" s="87"/>
      <c r="E1934" s="251"/>
      <c r="F1934" s="251"/>
      <c r="G1934" s="251"/>
      <c r="H1934" s="251"/>
    </row>
  </sheetData>
  <sheetProtection password="CC45" sheet="1" objects="1" scenarios="1" formatCells="0"/>
  <mergeCells count="68">
    <mergeCell ref="A42:A43"/>
    <mergeCell ref="B42:B43"/>
    <mergeCell ref="C42:C43"/>
    <mergeCell ref="A1:D1"/>
    <mergeCell ref="A3:A4"/>
    <mergeCell ref="B3:C3"/>
    <mergeCell ref="A26:A27"/>
    <mergeCell ref="A12:A13"/>
    <mergeCell ref="A20:A21"/>
    <mergeCell ref="A22:A23"/>
    <mergeCell ref="A34:A35"/>
    <mergeCell ref="B34:B35"/>
    <mergeCell ref="C34:C35"/>
    <mergeCell ref="A36:A37"/>
    <mergeCell ref="B36:B37"/>
    <mergeCell ref="C36:C37"/>
    <mergeCell ref="AL3:AO3"/>
    <mergeCell ref="D3:D4"/>
    <mergeCell ref="B26:B27"/>
    <mergeCell ref="C26:C27"/>
    <mergeCell ref="B12:B13"/>
    <mergeCell ref="C12:C13"/>
    <mergeCell ref="B20:B21"/>
    <mergeCell ref="C20:C21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4:A15"/>
    <mergeCell ref="B14:B15"/>
    <mergeCell ref="C14:C15"/>
    <mergeCell ref="A16:A17"/>
    <mergeCell ref="B16:B17"/>
    <mergeCell ref="C16:C17"/>
    <mergeCell ref="A24:A25"/>
    <mergeCell ref="B24:B25"/>
    <mergeCell ref="C24:C25"/>
    <mergeCell ref="A28:A29"/>
    <mergeCell ref="B28:B29"/>
    <mergeCell ref="C28:C29"/>
    <mergeCell ref="A18:A19"/>
    <mergeCell ref="B18:B19"/>
    <mergeCell ref="C18:C19"/>
    <mergeCell ref="B22:B23"/>
    <mergeCell ref="C22:C23"/>
    <mergeCell ref="A30:A31"/>
    <mergeCell ref="B30:B31"/>
    <mergeCell ref="C30:C31"/>
    <mergeCell ref="A32:A33"/>
    <mergeCell ref="B32:B33"/>
    <mergeCell ref="C32:C33"/>
    <mergeCell ref="B38:B39"/>
    <mergeCell ref="C38:C39"/>
    <mergeCell ref="A40:A41"/>
    <mergeCell ref="B40:B41"/>
    <mergeCell ref="C40:C41"/>
    <mergeCell ref="A38:A39"/>
    <mergeCell ref="A44:A45"/>
    <mergeCell ref="B44:B45"/>
    <mergeCell ref="C44:C45"/>
    <mergeCell ref="A46:A47"/>
    <mergeCell ref="B46:B47"/>
    <mergeCell ref="C46:C47"/>
  </mergeCells>
  <phoneticPr fontId="5" type="noConversion"/>
  <conditionalFormatting sqref="AQ6:AQ47">
    <cfRule type="cellIs" dxfId="33" priority="119" operator="greaterThan">
      <formula>0</formula>
    </cfRule>
    <cfRule type="cellIs" dxfId="32" priority="120" operator="lessThan">
      <formula>0</formula>
    </cfRule>
  </conditionalFormatting>
  <conditionalFormatting sqref="AK29">
    <cfRule type="cellIs" dxfId="31" priority="76" stopIfTrue="1" operator="greaterThan">
      <formula>$AV$4</formula>
    </cfRule>
  </conditionalFormatting>
  <pageMargins left="0.47244094488188981" right="0.43307086614173229" top="0.33" bottom="0.16" header="0.31496062992125984" footer="0.19"/>
  <pageSetup paperSize="8" scale="77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478B1BCC-23A4-4088-B2A5-C8BEB490F801}">
            <xm:f>'ТЕ ТРОГАТЬ 2'!E$7="П"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" id="{9072A055-E619-49D5-8A4D-561AB358D5CF}">
            <xm:f>'ТЕ ТРОГАТЬ 2'!E$7="ПП"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23" id="{8E385440-8CBA-4504-894B-6A46F5DDB985}">
            <xm:f>'ТЕ ТРОГАТЬ 2'!E$7="ПВ"</xm:f>
            <x14:dxf>
              <fill>
                <patternFill>
                  <bgColor theme="9"/>
                </patternFill>
              </fill>
            </x14:dxf>
          </x14:cfRule>
          <x14:cfRule type="expression" priority="61" id="{ED853CA7-93B7-4344-BB5C-AA1A2A6B1F02}">
            <xm:f>'ТЕ ТРОГАТЬ 2'!E$6="B"</xm:f>
            <x14:dxf>
              <fill>
                <patternFill>
                  <bgColor rgb="FFFFFF00"/>
                </patternFill>
              </fill>
            </x14:dxf>
          </x14:cfRule>
          <xm:sqref>E4:S47 U4:AJ47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workbookViewId="0">
      <selection activeCell="J34" sqref="J34"/>
    </sheetView>
  </sheetViews>
  <sheetFormatPr defaultRowHeight="12.75" x14ac:dyDescent="0.2"/>
  <cols>
    <col min="1" max="1" width="18" customWidth="1"/>
    <col min="2" max="4" width="17" customWidth="1"/>
    <col min="5" max="35" width="4.7109375" style="398" customWidth="1"/>
    <col min="36" max="36" width="19.42578125" customWidth="1"/>
  </cols>
  <sheetData>
    <row r="1" spans="1:36" ht="12.75" customHeight="1" x14ac:dyDescent="0.2">
      <c r="A1" s="450" t="s">
        <v>43</v>
      </c>
      <c r="B1" s="450" t="s">
        <v>224</v>
      </c>
      <c r="C1" s="463" t="s">
        <v>238</v>
      </c>
      <c r="D1" s="463"/>
      <c r="E1" s="451" t="s">
        <v>44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3" t="s">
        <v>241</v>
      </c>
    </row>
    <row r="2" spans="1:36" x14ac:dyDescent="0.2">
      <c r="A2" s="450"/>
      <c r="B2" s="450"/>
      <c r="C2" s="464"/>
      <c r="D2" s="464"/>
      <c r="E2" s="455">
        <v>1</v>
      </c>
      <c r="F2" s="456">
        <v>2</v>
      </c>
      <c r="G2" s="456">
        <v>3</v>
      </c>
      <c r="H2" s="455">
        <v>4</v>
      </c>
      <c r="I2" s="457">
        <v>5</v>
      </c>
      <c r="J2" s="457">
        <v>6</v>
      </c>
      <c r="K2" s="449">
        <v>7</v>
      </c>
      <c r="L2" s="458">
        <v>8</v>
      </c>
      <c r="M2" s="459">
        <v>9</v>
      </c>
      <c r="N2" s="459">
        <v>10</v>
      </c>
      <c r="O2" s="449">
        <v>11</v>
      </c>
      <c r="P2" s="449">
        <v>12</v>
      </c>
      <c r="Q2" s="449">
        <v>13</v>
      </c>
      <c r="R2" s="449">
        <v>14</v>
      </c>
      <c r="S2" s="449">
        <v>15</v>
      </c>
      <c r="T2" s="459">
        <v>16</v>
      </c>
      <c r="U2" s="459">
        <v>17</v>
      </c>
      <c r="V2" s="449">
        <v>18</v>
      </c>
      <c r="W2" s="449">
        <v>19</v>
      </c>
      <c r="X2" s="449">
        <v>20</v>
      </c>
      <c r="Y2" s="449">
        <v>21</v>
      </c>
      <c r="Z2" s="449">
        <v>22</v>
      </c>
      <c r="AA2" s="459">
        <v>23</v>
      </c>
      <c r="AB2" s="459">
        <v>24</v>
      </c>
      <c r="AC2" s="449">
        <v>25</v>
      </c>
      <c r="AD2" s="449">
        <v>26</v>
      </c>
      <c r="AE2" s="449">
        <v>27</v>
      </c>
      <c r="AF2" s="462">
        <v>28</v>
      </c>
      <c r="AG2" s="462">
        <v>29</v>
      </c>
      <c r="AH2" s="459">
        <v>30</v>
      </c>
      <c r="AI2" s="459">
        <v>31</v>
      </c>
      <c r="AJ2" s="453"/>
    </row>
    <row r="3" spans="1:36" ht="13.5" thickBot="1" x14ac:dyDescent="0.25">
      <c r="A3" s="450"/>
      <c r="B3" s="450"/>
      <c r="C3" s="465"/>
      <c r="D3" s="465"/>
      <c r="E3" s="455"/>
      <c r="F3" s="456"/>
      <c r="G3" s="456"/>
      <c r="H3" s="455"/>
      <c r="I3" s="457"/>
      <c r="J3" s="457"/>
      <c r="K3" s="449"/>
      <c r="L3" s="458"/>
      <c r="M3" s="459"/>
      <c r="N3" s="459"/>
      <c r="O3" s="449"/>
      <c r="P3" s="449"/>
      <c r="Q3" s="449"/>
      <c r="R3" s="449"/>
      <c r="S3" s="449"/>
      <c r="T3" s="459"/>
      <c r="U3" s="459"/>
      <c r="V3" s="449"/>
      <c r="W3" s="449"/>
      <c r="X3" s="449"/>
      <c r="Y3" s="449"/>
      <c r="Z3" s="449"/>
      <c r="AA3" s="459"/>
      <c r="AB3" s="459"/>
      <c r="AC3" s="449"/>
      <c r="AD3" s="449"/>
      <c r="AE3" s="449"/>
      <c r="AF3" s="449"/>
      <c r="AG3" s="449"/>
      <c r="AH3" s="459"/>
      <c r="AI3" s="459"/>
      <c r="AJ3" s="454"/>
    </row>
    <row r="4" spans="1:36" ht="13.5" thickBot="1" x14ac:dyDescent="0.25">
      <c r="A4" s="392">
        <v>1</v>
      </c>
      <c r="B4" s="392">
        <v>2</v>
      </c>
      <c r="C4" s="392">
        <v>3</v>
      </c>
      <c r="D4" s="392">
        <v>4</v>
      </c>
      <c r="E4" s="395">
        <v>5</v>
      </c>
      <c r="F4" s="399">
        <v>6</v>
      </c>
      <c r="G4" s="399">
        <v>7</v>
      </c>
      <c r="H4" s="395">
        <v>8</v>
      </c>
      <c r="I4" s="395">
        <v>9</v>
      </c>
      <c r="J4" s="395">
        <v>10</v>
      </c>
      <c r="K4" s="395">
        <v>11</v>
      </c>
      <c r="L4" s="395">
        <v>12</v>
      </c>
      <c r="M4" s="399">
        <v>13</v>
      </c>
      <c r="N4" s="399">
        <v>14</v>
      </c>
      <c r="O4" s="395">
        <v>15</v>
      </c>
      <c r="P4" s="395">
        <v>16</v>
      </c>
      <c r="Q4" s="395">
        <v>17</v>
      </c>
      <c r="R4" s="395">
        <v>18</v>
      </c>
      <c r="S4" s="395">
        <v>19</v>
      </c>
      <c r="T4" s="399">
        <v>20</v>
      </c>
      <c r="U4" s="399">
        <v>21</v>
      </c>
      <c r="V4" s="395">
        <v>22</v>
      </c>
      <c r="W4" s="395">
        <v>23</v>
      </c>
      <c r="X4" s="395">
        <v>24</v>
      </c>
      <c r="Y4" s="395">
        <v>25</v>
      </c>
      <c r="Z4" s="395">
        <v>26</v>
      </c>
      <c r="AA4" s="399">
        <v>27</v>
      </c>
      <c r="AB4" s="399">
        <v>28</v>
      </c>
      <c r="AC4" s="395">
        <v>29</v>
      </c>
      <c r="AD4" s="395">
        <v>30</v>
      </c>
      <c r="AE4" s="395">
        <v>31</v>
      </c>
      <c r="AF4" s="395">
        <v>32</v>
      </c>
      <c r="AG4" s="395">
        <v>33</v>
      </c>
      <c r="AH4" s="399">
        <v>34</v>
      </c>
      <c r="AI4" s="399">
        <v>35</v>
      </c>
      <c r="AJ4" s="392">
        <v>36</v>
      </c>
    </row>
    <row r="5" spans="1:36" ht="15" x14ac:dyDescent="0.2">
      <c r="A5" s="460" t="s">
        <v>225</v>
      </c>
      <c r="B5" s="389" t="s">
        <v>226</v>
      </c>
      <c r="C5" s="466">
        <v>171.6</v>
      </c>
      <c r="D5" s="394" t="s">
        <v>239</v>
      </c>
      <c r="E5" s="396" t="s">
        <v>228</v>
      </c>
      <c r="F5" s="400"/>
      <c r="G5" s="400"/>
      <c r="H5" s="396" t="s">
        <v>228</v>
      </c>
      <c r="I5" s="396" t="s">
        <v>228</v>
      </c>
      <c r="J5" s="396" t="s">
        <v>228</v>
      </c>
      <c r="K5" s="396" t="s">
        <v>228</v>
      </c>
      <c r="L5" s="396" t="s">
        <v>228</v>
      </c>
      <c r="M5" s="400"/>
      <c r="N5" s="400"/>
      <c r="O5" s="396" t="s">
        <v>228</v>
      </c>
      <c r="P5" s="396" t="s">
        <v>228</v>
      </c>
      <c r="Q5" s="396" t="s">
        <v>228</v>
      </c>
      <c r="R5" s="396" t="s">
        <v>228</v>
      </c>
      <c r="S5" s="396" t="s">
        <v>228</v>
      </c>
      <c r="T5" s="400"/>
      <c r="U5" s="400"/>
      <c r="V5" s="396" t="s">
        <v>228</v>
      </c>
      <c r="W5" s="396" t="s">
        <v>228</v>
      </c>
      <c r="X5" s="396" t="s">
        <v>18</v>
      </c>
      <c r="Y5" s="396" t="s">
        <v>18</v>
      </c>
      <c r="Z5" s="396" t="s">
        <v>18</v>
      </c>
      <c r="AA5" s="400" t="s">
        <v>18</v>
      </c>
      <c r="AB5" s="400" t="s">
        <v>18</v>
      </c>
      <c r="AC5" s="396" t="s">
        <v>18</v>
      </c>
      <c r="AD5" s="396" t="s">
        <v>18</v>
      </c>
      <c r="AE5" s="396" t="s">
        <v>18</v>
      </c>
      <c r="AF5" s="396" t="s">
        <v>18</v>
      </c>
      <c r="AG5" s="396" t="s">
        <v>18</v>
      </c>
      <c r="AH5" s="400" t="s">
        <v>18</v>
      </c>
      <c r="AI5" s="400"/>
      <c r="AJ5" s="468"/>
    </row>
    <row r="6" spans="1:36" ht="13.5" thickBot="1" x14ac:dyDescent="0.25">
      <c r="A6" s="461"/>
      <c r="B6" s="390" t="s">
        <v>227</v>
      </c>
      <c r="C6" s="467"/>
      <c r="D6" s="393" t="s">
        <v>240</v>
      </c>
      <c r="E6" s="397" t="s">
        <v>229</v>
      </c>
      <c r="F6" s="401"/>
      <c r="G6" s="401"/>
      <c r="H6" s="397" t="s">
        <v>229</v>
      </c>
      <c r="I6" s="397" t="s">
        <v>229</v>
      </c>
      <c r="J6" s="397" t="s">
        <v>229</v>
      </c>
      <c r="K6" s="397" t="s">
        <v>229</v>
      </c>
      <c r="L6" s="397" t="s">
        <v>229</v>
      </c>
      <c r="M6" s="401"/>
      <c r="N6" s="401"/>
      <c r="O6" s="397" t="s">
        <v>229</v>
      </c>
      <c r="P6" s="397" t="s">
        <v>229</v>
      </c>
      <c r="Q6" s="397" t="s">
        <v>229</v>
      </c>
      <c r="R6" s="397" t="s">
        <v>229</v>
      </c>
      <c r="S6" s="397" t="s">
        <v>229</v>
      </c>
      <c r="T6" s="401"/>
      <c r="U6" s="401"/>
      <c r="V6" s="397" t="s">
        <v>229</v>
      </c>
      <c r="W6" s="397" t="s">
        <v>229</v>
      </c>
      <c r="X6" s="397"/>
      <c r="Y6" s="397"/>
      <c r="Z6" s="397"/>
      <c r="AA6" s="401"/>
      <c r="AB6" s="401"/>
      <c r="AC6" s="397"/>
      <c r="AD6" s="397"/>
      <c r="AE6" s="397"/>
      <c r="AF6" s="397"/>
      <c r="AG6" s="397"/>
      <c r="AH6" s="401"/>
      <c r="AI6" s="401"/>
      <c r="AJ6" s="469"/>
    </row>
    <row r="7" spans="1:36" x14ac:dyDescent="0.2">
      <c r="A7" s="460" t="s">
        <v>230</v>
      </c>
      <c r="B7" s="391" t="s">
        <v>202</v>
      </c>
      <c r="C7" s="466">
        <v>171.6</v>
      </c>
      <c r="D7" s="394" t="s">
        <v>239</v>
      </c>
      <c r="E7" s="396" t="s">
        <v>242</v>
      </c>
      <c r="F7" s="400" t="s">
        <v>243</v>
      </c>
      <c r="G7" s="400"/>
      <c r="H7" s="396"/>
      <c r="I7" s="396" t="s">
        <v>242</v>
      </c>
      <c r="J7" s="396" t="s">
        <v>243</v>
      </c>
      <c r="K7" s="396"/>
      <c r="L7" s="396"/>
      <c r="M7" s="400" t="s">
        <v>242</v>
      </c>
      <c r="N7" s="400" t="s">
        <v>243</v>
      </c>
      <c r="O7" s="396"/>
      <c r="P7" s="396"/>
      <c r="Q7" s="396" t="s">
        <v>242</v>
      </c>
      <c r="R7" s="396" t="s">
        <v>243</v>
      </c>
      <c r="S7" s="396"/>
      <c r="T7" s="400"/>
      <c r="U7" s="400" t="s">
        <v>242</v>
      </c>
      <c r="V7" s="396" t="s">
        <v>243</v>
      </c>
      <c r="W7" s="396"/>
      <c r="X7" s="396"/>
      <c r="Y7" s="396" t="s">
        <v>242</v>
      </c>
      <c r="Z7" s="396" t="s">
        <v>243</v>
      </c>
      <c r="AA7" s="400"/>
      <c r="AB7" s="400"/>
      <c r="AC7" s="396" t="s">
        <v>242</v>
      </c>
      <c r="AD7" s="396" t="s">
        <v>243</v>
      </c>
      <c r="AE7" s="396"/>
      <c r="AF7" s="396"/>
      <c r="AG7" s="396" t="s">
        <v>242</v>
      </c>
      <c r="AH7" s="400" t="s">
        <v>243</v>
      </c>
      <c r="AI7" s="400"/>
      <c r="AJ7" s="468"/>
    </row>
    <row r="8" spans="1:36" ht="13.5" thickBot="1" x14ac:dyDescent="0.25">
      <c r="A8" s="461"/>
      <c r="B8" s="390">
        <v>1</v>
      </c>
      <c r="C8" s="467"/>
      <c r="D8" s="393" t="s">
        <v>240</v>
      </c>
      <c r="E8" s="397" t="s">
        <v>244</v>
      </c>
      <c r="F8" s="401" t="s">
        <v>242</v>
      </c>
      <c r="G8" s="401"/>
      <c r="H8" s="397"/>
      <c r="I8" s="397" t="s">
        <v>244</v>
      </c>
      <c r="J8" s="397" t="s">
        <v>242</v>
      </c>
      <c r="K8" s="397"/>
      <c r="L8" s="397"/>
      <c r="M8" s="401" t="s">
        <v>244</v>
      </c>
      <c r="N8" s="401" t="s">
        <v>242</v>
      </c>
      <c r="O8" s="397"/>
      <c r="P8" s="397"/>
      <c r="Q8" s="397" t="s">
        <v>244</v>
      </c>
      <c r="R8" s="397" t="s">
        <v>242</v>
      </c>
      <c r="S8" s="397"/>
      <c r="T8" s="401"/>
      <c r="U8" s="401" t="s">
        <v>244</v>
      </c>
      <c r="V8" s="397" t="s">
        <v>242</v>
      </c>
      <c r="W8" s="397"/>
      <c r="X8" s="397"/>
      <c r="Y8" s="397" t="s">
        <v>244</v>
      </c>
      <c r="Z8" s="397" t="s">
        <v>242</v>
      </c>
      <c r="AA8" s="401"/>
      <c r="AB8" s="401"/>
      <c r="AC8" s="397" t="s">
        <v>244</v>
      </c>
      <c r="AD8" s="397" t="s">
        <v>242</v>
      </c>
      <c r="AE8" s="397"/>
      <c r="AF8" s="397"/>
      <c r="AG8" s="397" t="s">
        <v>244</v>
      </c>
      <c r="AH8" s="401" t="s">
        <v>242</v>
      </c>
      <c r="AI8" s="401"/>
      <c r="AJ8" s="469"/>
    </row>
    <row r="9" spans="1:36" x14ac:dyDescent="0.2">
      <c r="A9" s="460" t="s">
        <v>231</v>
      </c>
      <c r="B9" s="391" t="s">
        <v>202</v>
      </c>
      <c r="C9" s="466">
        <v>171.6</v>
      </c>
      <c r="D9" s="394" t="s">
        <v>239</v>
      </c>
      <c r="E9" s="396"/>
      <c r="F9" s="400"/>
      <c r="G9" s="400"/>
      <c r="H9" s="396"/>
      <c r="I9" s="396"/>
      <c r="J9" s="396"/>
      <c r="K9" s="396"/>
      <c r="L9" s="396"/>
      <c r="M9" s="400"/>
      <c r="N9" s="400"/>
      <c r="O9" s="396"/>
      <c r="P9" s="396"/>
      <c r="Q9" s="396"/>
      <c r="R9" s="396"/>
      <c r="S9" s="396"/>
      <c r="T9" s="400"/>
      <c r="U9" s="400"/>
      <c r="V9" s="396"/>
      <c r="W9" s="396"/>
      <c r="X9" s="396"/>
      <c r="Y9" s="396"/>
      <c r="Z9" s="396"/>
      <c r="AA9" s="400"/>
      <c r="AB9" s="400"/>
      <c r="AC9" s="396"/>
      <c r="AD9" s="396"/>
      <c r="AE9" s="396"/>
      <c r="AF9" s="396"/>
      <c r="AG9" s="396"/>
      <c r="AH9" s="400"/>
      <c r="AI9" s="400"/>
      <c r="AJ9" s="468"/>
    </row>
    <row r="10" spans="1:36" ht="13.5" thickBot="1" x14ac:dyDescent="0.25">
      <c r="A10" s="461"/>
      <c r="B10" s="390">
        <v>1</v>
      </c>
      <c r="C10" s="467"/>
      <c r="D10" s="393" t="s">
        <v>240</v>
      </c>
      <c r="E10" s="397"/>
      <c r="F10" s="401"/>
      <c r="G10" s="401"/>
      <c r="H10" s="397"/>
      <c r="I10" s="397"/>
      <c r="J10" s="397"/>
      <c r="K10" s="397"/>
      <c r="L10" s="397"/>
      <c r="M10" s="401"/>
      <c r="N10" s="401"/>
      <c r="O10" s="397"/>
      <c r="P10" s="397"/>
      <c r="Q10" s="397"/>
      <c r="R10" s="397"/>
      <c r="S10" s="397"/>
      <c r="T10" s="401"/>
      <c r="U10" s="401"/>
      <c r="V10" s="397"/>
      <c r="W10" s="397"/>
      <c r="X10" s="397"/>
      <c r="Y10" s="397"/>
      <c r="Z10" s="397"/>
      <c r="AA10" s="401"/>
      <c r="AB10" s="401"/>
      <c r="AC10" s="397"/>
      <c r="AD10" s="397"/>
      <c r="AE10" s="397"/>
      <c r="AF10" s="397"/>
      <c r="AG10" s="397"/>
      <c r="AH10" s="401"/>
      <c r="AI10" s="401"/>
      <c r="AJ10" s="469"/>
    </row>
    <row r="11" spans="1:36" x14ac:dyDescent="0.2">
      <c r="A11" s="460" t="s">
        <v>232</v>
      </c>
      <c r="B11" s="391" t="s">
        <v>233</v>
      </c>
      <c r="C11" s="466">
        <v>171.6</v>
      </c>
      <c r="D11" s="394" t="s">
        <v>239</v>
      </c>
      <c r="E11" s="396"/>
      <c r="F11" s="400"/>
      <c r="G11" s="400"/>
      <c r="H11" s="396"/>
      <c r="I11" s="396"/>
      <c r="J11" s="396"/>
      <c r="K11" s="396"/>
      <c r="L11" s="396"/>
      <c r="M11" s="400"/>
      <c r="N11" s="400"/>
      <c r="O11" s="396"/>
      <c r="P11" s="396"/>
      <c r="Q11" s="396"/>
      <c r="R11" s="396"/>
      <c r="S11" s="396"/>
      <c r="T11" s="400"/>
      <c r="U11" s="400"/>
      <c r="V11" s="396"/>
      <c r="W11" s="396"/>
      <c r="X11" s="396"/>
      <c r="Y11" s="396"/>
      <c r="Z11" s="396"/>
      <c r="AA11" s="400"/>
      <c r="AB11" s="400"/>
      <c r="AC11" s="396"/>
      <c r="AD11" s="396"/>
      <c r="AE11" s="396"/>
      <c r="AF11" s="396"/>
      <c r="AG11" s="396"/>
      <c r="AH11" s="400"/>
      <c r="AI11" s="400"/>
      <c r="AJ11" s="468"/>
    </row>
    <row r="12" spans="1:36" ht="13.5" thickBot="1" x14ac:dyDescent="0.25">
      <c r="A12" s="461"/>
      <c r="B12" s="390">
        <v>1</v>
      </c>
      <c r="C12" s="467"/>
      <c r="D12" s="393" t="s">
        <v>240</v>
      </c>
      <c r="E12" s="397"/>
      <c r="F12" s="401"/>
      <c r="G12" s="401"/>
      <c r="H12" s="397"/>
      <c r="I12" s="397"/>
      <c r="J12" s="397"/>
      <c r="K12" s="397"/>
      <c r="L12" s="397"/>
      <c r="M12" s="401"/>
      <c r="N12" s="401"/>
      <c r="O12" s="397"/>
      <c r="P12" s="397"/>
      <c r="Q12" s="397"/>
      <c r="R12" s="397"/>
      <c r="S12" s="397"/>
      <c r="T12" s="401"/>
      <c r="U12" s="401"/>
      <c r="V12" s="397"/>
      <c r="W12" s="397"/>
      <c r="X12" s="397"/>
      <c r="Y12" s="397"/>
      <c r="Z12" s="397"/>
      <c r="AA12" s="401"/>
      <c r="AB12" s="401"/>
      <c r="AC12" s="397"/>
      <c r="AD12" s="397"/>
      <c r="AE12" s="397"/>
      <c r="AF12" s="397"/>
      <c r="AG12" s="397"/>
      <c r="AH12" s="401"/>
      <c r="AI12" s="401"/>
      <c r="AJ12" s="469"/>
    </row>
    <row r="13" spans="1:36" x14ac:dyDescent="0.2">
      <c r="A13" s="460" t="s">
        <v>210</v>
      </c>
      <c r="B13" s="391" t="s">
        <v>234</v>
      </c>
      <c r="C13" s="466">
        <v>171.6</v>
      </c>
      <c r="D13" s="394" t="s">
        <v>239</v>
      </c>
      <c r="E13" s="396"/>
      <c r="F13" s="400"/>
      <c r="G13" s="400"/>
      <c r="H13" s="396"/>
      <c r="I13" s="396"/>
      <c r="J13" s="396"/>
      <c r="K13" s="396"/>
      <c r="L13" s="396"/>
      <c r="M13" s="400"/>
      <c r="N13" s="400"/>
      <c r="O13" s="396"/>
      <c r="P13" s="396"/>
      <c r="Q13" s="396"/>
      <c r="R13" s="396"/>
      <c r="S13" s="396"/>
      <c r="T13" s="400"/>
      <c r="U13" s="400"/>
      <c r="V13" s="396"/>
      <c r="W13" s="396"/>
      <c r="X13" s="396"/>
      <c r="Y13" s="396"/>
      <c r="Z13" s="396"/>
      <c r="AA13" s="400"/>
      <c r="AB13" s="400"/>
      <c r="AC13" s="396"/>
      <c r="AD13" s="396"/>
      <c r="AE13" s="396"/>
      <c r="AF13" s="396"/>
      <c r="AG13" s="396"/>
      <c r="AH13" s="400"/>
      <c r="AI13" s="400"/>
      <c r="AJ13" s="468"/>
    </row>
    <row r="14" spans="1:36" ht="13.5" thickBot="1" x14ac:dyDescent="0.25">
      <c r="A14" s="461"/>
      <c r="B14" s="390" t="s">
        <v>227</v>
      </c>
      <c r="C14" s="467"/>
      <c r="D14" s="393" t="s">
        <v>240</v>
      </c>
      <c r="E14" s="397"/>
      <c r="F14" s="401"/>
      <c r="G14" s="401"/>
      <c r="H14" s="397"/>
      <c r="I14" s="397"/>
      <c r="J14" s="397"/>
      <c r="K14" s="397"/>
      <c r="L14" s="397"/>
      <c r="M14" s="401"/>
      <c r="N14" s="401"/>
      <c r="O14" s="397"/>
      <c r="P14" s="397"/>
      <c r="Q14" s="397"/>
      <c r="R14" s="397"/>
      <c r="S14" s="397"/>
      <c r="T14" s="401"/>
      <c r="U14" s="401"/>
      <c r="V14" s="397"/>
      <c r="W14" s="397"/>
      <c r="X14" s="397"/>
      <c r="Y14" s="397"/>
      <c r="Z14" s="397"/>
      <c r="AA14" s="401"/>
      <c r="AB14" s="401"/>
      <c r="AC14" s="397"/>
      <c r="AD14" s="397"/>
      <c r="AE14" s="397"/>
      <c r="AF14" s="397"/>
      <c r="AG14" s="397"/>
      <c r="AH14" s="401"/>
      <c r="AI14" s="401"/>
      <c r="AJ14" s="469"/>
    </row>
    <row r="15" spans="1:36" x14ac:dyDescent="0.2">
      <c r="A15" s="460" t="s">
        <v>235</v>
      </c>
      <c r="B15" s="391" t="s">
        <v>234</v>
      </c>
      <c r="C15" s="466">
        <v>171.6</v>
      </c>
      <c r="D15" s="394" t="s">
        <v>239</v>
      </c>
      <c r="E15" s="396"/>
      <c r="F15" s="400"/>
      <c r="G15" s="400"/>
      <c r="H15" s="396"/>
      <c r="I15" s="396"/>
      <c r="J15" s="396"/>
      <c r="K15" s="396"/>
      <c r="L15" s="396"/>
      <c r="M15" s="400"/>
      <c r="N15" s="400"/>
      <c r="O15" s="396"/>
      <c r="P15" s="396"/>
      <c r="Q15" s="396"/>
      <c r="R15" s="396"/>
      <c r="S15" s="396"/>
      <c r="T15" s="400"/>
      <c r="U15" s="400"/>
      <c r="V15" s="396"/>
      <c r="W15" s="396"/>
      <c r="X15" s="396"/>
      <c r="Y15" s="396"/>
      <c r="Z15" s="396"/>
      <c r="AA15" s="400"/>
      <c r="AB15" s="400"/>
      <c r="AC15" s="396"/>
      <c r="AD15" s="396"/>
      <c r="AE15" s="396"/>
      <c r="AF15" s="396"/>
      <c r="AG15" s="396"/>
      <c r="AH15" s="400"/>
      <c r="AI15" s="400"/>
      <c r="AJ15" s="468"/>
    </row>
    <row r="16" spans="1:36" ht="13.5" thickBot="1" x14ac:dyDescent="0.25">
      <c r="A16" s="461"/>
      <c r="B16" s="390" t="s">
        <v>227</v>
      </c>
      <c r="C16" s="467"/>
      <c r="D16" s="393" t="s">
        <v>240</v>
      </c>
      <c r="E16" s="397"/>
      <c r="F16" s="401"/>
      <c r="G16" s="401"/>
      <c r="H16" s="397"/>
      <c r="I16" s="397"/>
      <c r="J16" s="397"/>
      <c r="K16" s="397"/>
      <c r="L16" s="397"/>
      <c r="M16" s="401"/>
      <c r="N16" s="401"/>
      <c r="O16" s="397"/>
      <c r="P16" s="397"/>
      <c r="Q16" s="397"/>
      <c r="R16" s="397"/>
      <c r="S16" s="397"/>
      <c r="T16" s="401"/>
      <c r="U16" s="401"/>
      <c r="V16" s="397"/>
      <c r="W16" s="397"/>
      <c r="X16" s="397"/>
      <c r="Y16" s="397"/>
      <c r="Z16" s="397"/>
      <c r="AA16" s="401"/>
      <c r="AB16" s="401"/>
      <c r="AC16" s="397"/>
      <c r="AD16" s="397"/>
      <c r="AE16" s="397"/>
      <c r="AF16" s="397"/>
      <c r="AG16" s="397"/>
      <c r="AH16" s="401"/>
      <c r="AI16" s="401"/>
      <c r="AJ16" s="469"/>
    </row>
    <row r="17" spans="1:36" x14ac:dyDescent="0.2">
      <c r="A17" s="460" t="s">
        <v>236</v>
      </c>
      <c r="B17" s="391" t="s">
        <v>237</v>
      </c>
      <c r="C17" s="466">
        <v>171.6</v>
      </c>
      <c r="D17" s="394" t="s">
        <v>239</v>
      </c>
      <c r="E17" s="396"/>
      <c r="F17" s="400"/>
      <c r="G17" s="400"/>
      <c r="H17" s="396"/>
      <c r="I17" s="396"/>
      <c r="J17" s="396"/>
      <c r="K17" s="396"/>
      <c r="L17" s="396"/>
      <c r="M17" s="400"/>
      <c r="N17" s="400"/>
      <c r="O17" s="396"/>
      <c r="P17" s="396"/>
      <c r="Q17" s="396"/>
      <c r="R17" s="396"/>
      <c r="S17" s="396"/>
      <c r="T17" s="400"/>
      <c r="U17" s="400"/>
      <c r="V17" s="396"/>
      <c r="W17" s="396"/>
      <c r="X17" s="396"/>
      <c r="Y17" s="396"/>
      <c r="Z17" s="396"/>
      <c r="AA17" s="400"/>
      <c r="AB17" s="400"/>
      <c r="AC17" s="396"/>
      <c r="AD17" s="396"/>
      <c r="AE17" s="396"/>
      <c r="AF17" s="396"/>
      <c r="AG17" s="396"/>
      <c r="AH17" s="400"/>
      <c r="AI17" s="400"/>
      <c r="AJ17" s="468"/>
    </row>
    <row r="18" spans="1:36" ht="13.5" thickBot="1" x14ac:dyDescent="0.25">
      <c r="A18" s="461"/>
      <c r="B18" s="390" t="s">
        <v>227</v>
      </c>
      <c r="C18" s="467"/>
      <c r="D18" s="393" t="s">
        <v>240</v>
      </c>
      <c r="E18" s="397"/>
      <c r="F18" s="401"/>
      <c r="G18" s="401"/>
      <c r="H18" s="397"/>
      <c r="I18" s="397"/>
      <c r="J18" s="397"/>
      <c r="K18" s="397"/>
      <c r="L18" s="397"/>
      <c r="M18" s="401"/>
      <c r="N18" s="401"/>
      <c r="O18" s="397"/>
      <c r="P18" s="397"/>
      <c r="Q18" s="397"/>
      <c r="R18" s="397"/>
      <c r="S18" s="397"/>
      <c r="T18" s="401"/>
      <c r="U18" s="401"/>
      <c r="V18" s="397"/>
      <c r="W18" s="397"/>
      <c r="X18" s="397"/>
      <c r="Y18" s="397"/>
      <c r="Z18" s="397"/>
      <c r="AA18" s="401"/>
      <c r="AB18" s="401"/>
      <c r="AC18" s="397"/>
      <c r="AD18" s="397"/>
      <c r="AE18" s="397"/>
      <c r="AF18" s="397"/>
      <c r="AG18" s="397"/>
      <c r="AH18" s="401"/>
      <c r="AI18" s="401"/>
      <c r="AJ18" s="469"/>
    </row>
  </sheetData>
  <mergeCells count="58">
    <mergeCell ref="AJ15:AJ16"/>
    <mergeCell ref="AJ17:AJ18"/>
    <mergeCell ref="AJ5:AJ6"/>
    <mergeCell ref="AJ7:AJ8"/>
    <mergeCell ref="AJ9:AJ10"/>
    <mergeCell ref="AJ11:AJ12"/>
    <mergeCell ref="AJ13:AJ14"/>
    <mergeCell ref="A15:A16"/>
    <mergeCell ref="A17:A18"/>
    <mergeCell ref="C1:C3"/>
    <mergeCell ref="D1:D3"/>
    <mergeCell ref="C5:C6"/>
    <mergeCell ref="C7:C8"/>
    <mergeCell ref="C9:C10"/>
    <mergeCell ref="C11:C12"/>
    <mergeCell ref="C13:C14"/>
    <mergeCell ref="C15:C16"/>
    <mergeCell ref="A13:A14"/>
    <mergeCell ref="C17:C18"/>
    <mergeCell ref="AI2:AI3"/>
    <mergeCell ref="A5:A6"/>
    <mergeCell ref="A7:A8"/>
    <mergeCell ref="A9:A10"/>
    <mergeCell ref="A11:A12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P2:P3"/>
    <mergeCell ref="A1:A3"/>
    <mergeCell ref="B1:B3"/>
    <mergeCell ref="E1:AI1"/>
    <mergeCell ref="AJ1:AJ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0.59999389629810485"/>
  </sheetPr>
  <dimension ref="A1:BD1944"/>
  <sheetViews>
    <sheetView zoomScale="70" zoomScaleNormal="70" workbookViewId="0">
      <selection activeCell="H30" sqref="H30"/>
    </sheetView>
  </sheetViews>
  <sheetFormatPr defaultRowHeight="12.75" x14ac:dyDescent="0.2"/>
  <cols>
    <col min="1" max="1" width="23.85546875" style="122" customWidth="1"/>
    <col min="2" max="2" width="10.7109375" style="122" customWidth="1"/>
    <col min="3" max="3" width="10.85546875" style="122" customWidth="1"/>
    <col min="4" max="4" width="20.85546875" style="122" customWidth="1"/>
    <col min="5" max="12" width="4.7109375" style="164" customWidth="1"/>
    <col min="13" max="13" width="4.85546875" style="164" customWidth="1"/>
    <col min="14" max="19" width="4.7109375" style="164" customWidth="1"/>
    <col min="20" max="20" width="9.140625" style="122"/>
    <col min="21" max="36" width="4.7109375" style="164" customWidth="1"/>
    <col min="37" max="37" width="9.140625" style="122"/>
    <col min="38" max="38" width="6.7109375" style="122" customWidth="1"/>
    <col min="39" max="40" width="8.140625" style="122" customWidth="1"/>
    <col min="41" max="41" width="8.7109375" style="122" customWidth="1"/>
    <col min="42" max="42" width="2.85546875" style="122" customWidth="1"/>
    <col min="43" max="43" width="9.140625" style="122"/>
    <col min="44" max="44" width="9.7109375" style="122" bestFit="1" customWidth="1"/>
    <col min="45" max="47" width="9.140625" style="122"/>
    <col min="48" max="49" width="7.7109375" style="122" customWidth="1"/>
    <col min="50" max="51" width="9.140625" style="122"/>
    <col min="52" max="52" width="7.140625" style="122" bestFit="1" customWidth="1"/>
    <col min="53" max="54" width="9.140625" style="122"/>
    <col min="55" max="55" width="10.85546875" style="122" customWidth="1"/>
    <col min="56" max="56" width="7.7109375" style="122" customWidth="1"/>
    <col min="57" max="16384" width="9.140625" style="122"/>
  </cols>
  <sheetData>
    <row r="1" spans="1:56" s="39" customFormat="1" x14ac:dyDescent="0.2">
      <c r="A1" s="445" t="s">
        <v>140</v>
      </c>
      <c r="B1" s="445"/>
      <c r="C1" s="445"/>
      <c r="D1" s="445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</row>
    <row r="2" spans="1:56" s="39" customFormat="1" ht="13.5" thickBot="1" x14ac:dyDescent="0.25">
      <c r="A2" s="308" t="s">
        <v>141</v>
      </c>
      <c r="B2" s="172">
        <f>'Сводный медики '!V1</f>
        <v>44440</v>
      </c>
      <c r="C2" s="305" t="s">
        <v>142</v>
      </c>
      <c r="D2" s="172">
        <f>'Сводный медики '!V2</f>
        <v>44469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1:56" ht="13.5" thickBot="1" x14ac:dyDescent="0.25">
      <c r="A3" s="446" t="s">
        <v>43</v>
      </c>
      <c r="B3" s="448" t="s">
        <v>58</v>
      </c>
      <c r="C3" s="448"/>
      <c r="D3" s="442" t="s">
        <v>67</v>
      </c>
      <c r="E3" s="225" t="s">
        <v>44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161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161"/>
      <c r="AL3" s="440" t="s">
        <v>71</v>
      </c>
      <c r="AM3" s="440"/>
      <c r="AN3" s="440"/>
      <c r="AO3" s="441"/>
      <c r="AV3" s="165" t="s">
        <v>72</v>
      </c>
      <c r="AX3" s="166">
        <v>0.25</v>
      </c>
      <c r="AY3" s="166">
        <v>0.5</v>
      </c>
      <c r="AZ3" s="166">
        <v>0.75</v>
      </c>
      <c r="BA3" s="122">
        <v>1.5</v>
      </c>
    </row>
    <row r="4" spans="1:56" ht="62.25" customHeight="1" x14ac:dyDescent="0.2">
      <c r="A4" s="447"/>
      <c r="B4" s="306" t="s">
        <v>45</v>
      </c>
      <c r="C4" s="227" t="s">
        <v>63</v>
      </c>
      <c r="D4" s="443"/>
      <c r="E4" s="228">
        <f>B2</f>
        <v>44440</v>
      </c>
      <c r="F4" s="228">
        <f t="shared" ref="F4:S4" si="0">E4+1</f>
        <v>44441</v>
      </c>
      <c r="G4" s="228">
        <f t="shared" si="0"/>
        <v>44442</v>
      </c>
      <c r="H4" s="228">
        <f t="shared" si="0"/>
        <v>44443</v>
      </c>
      <c r="I4" s="228">
        <f t="shared" si="0"/>
        <v>44444</v>
      </c>
      <c r="J4" s="228">
        <f t="shared" si="0"/>
        <v>44445</v>
      </c>
      <c r="K4" s="228">
        <f t="shared" si="0"/>
        <v>44446</v>
      </c>
      <c r="L4" s="228">
        <f t="shared" si="0"/>
        <v>44447</v>
      </c>
      <c r="M4" s="228">
        <f t="shared" si="0"/>
        <v>44448</v>
      </c>
      <c r="N4" s="228">
        <f t="shared" si="0"/>
        <v>44449</v>
      </c>
      <c r="O4" s="228">
        <f t="shared" si="0"/>
        <v>44450</v>
      </c>
      <c r="P4" s="228">
        <f t="shared" si="0"/>
        <v>44451</v>
      </c>
      <c r="Q4" s="228">
        <f t="shared" si="0"/>
        <v>44452</v>
      </c>
      <c r="R4" s="228">
        <f t="shared" si="0"/>
        <v>44453</v>
      </c>
      <c r="S4" s="228">
        <f t="shared" si="0"/>
        <v>44454</v>
      </c>
      <c r="T4" s="162" t="s">
        <v>65</v>
      </c>
      <c r="U4" s="228">
        <f>S4+1</f>
        <v>44455</v>
      </c>
      <c r="V4" s="228">
        <f t="shared" ref="V4:AG4" si="1">U4+1</f>
        <v>44456</v>
      </c>
      <c r="W4" s="228">
        <f t="shared" si="1"/>
        <v>44457</v>
      </c>
      <c r="X4" s="228">
        <f t="shared" si="1"/>
        <v>44458</v>
      </c>
      <c r="Y4" s="228">
        <f t="shared" si="1"/>
        <v>44459</v>
      </c>
      <c r="Z4" s="228">
        <f t="shared" si="1"/>
        <v>44460</v>
      </c>
      <c r="AA4" s="228">
        <f t="shared" si="1"/>
        <v>44461</v>
      </c>
      <c r="AB4" s="228">
        <f t="shared" si="1"/>
        <v>44462</v>
      </c>
      <c r="AC4" s="228">
        <f t="shared" si="1"/>
        <v>44463</v>
      </c>
      <c r="AD4" s="228">
        <f t="shared" si="1"/>
        <v>44464</v>
      </c>
      <c r="AE4" s="228">
        <f t="shared" si="1"/>
        <v>44465</v>
      </c>
      <c r="AF4" s="228">
        <f t="shared" si="1"/>
        <v>44466</v>
      </c>
      <c r="AG4" s="228">
        <f t="shared" si="1"/>
        <v>44467</v>
      </c>
      <c r="AH4" s="228">
        <f>IF(AG4&lt;$D$2,AG4+1,"")</f>
        <v>44468</v>
      </c>
      <c r="AI4" s="228">
        <f>IF(AH4&lt;$D$2,AH4+1,"")</f>
        <v>44469</v>
      </c>
      <c r="AJ4" s="228" t="str">
        <f>IF(AI4&lt;$D$2,AI4+1,"")</f>
        <v/>
      </c>
      <c r="AK4" s="162" t="s">
        <v>66</v>
      </c>
      <c r="AL4" s="227" t="s">
        <v>64</v>
      </c>
      <c r="AM4" s="306" t="s">
        <v>68</v>
      </c>
      <c r="AN4" s="307" t="s">
        <v>69</v>
      </c>
      <c r="AO4" s="229" t="s">
        <v>70</v>
      </c>
      <c r="AQ4" s="134" t="s">
        <v>73</v>
      </c>
      <c r="AR4" s="230" t="s">
        <v>74</v>
      </c>
      <c r="AS4" s="230" t="s">
        <v>75</v>
      </c>
      <c r="AT4" s="231" t="s">
        <v>155</v>
      </c>
      <c r="AU4" s="232"/>
      <c r="AV4" s="167">
        <f>'Сводный медики '!S6</f>
        <v>171.6</v>
      </c>
      <c r="AW4" s="122">
        <v>7.8</v>
      </c>
      <c r="AX4" s="168">
        <f>'Сводный медики '!U6</f>
        <v>42.9</v>
      </c>
      <c r="AY4" s="168">
        <f>'Сводный медики '!V6</f>
        <v>85.8</v>
      </c>
      <c r="AZ4" s="168">
        <f>'Сводный медики '!W6</f>
        <v>128.69999999999999</v>
      </c>
      <c r="BA4" s="122">
        <f>AV4*BA3</f>
        <v>257.39999999999998</v>
      </c>
    </row>
    <row r="5" spans="1:56" ht="13.5" thickBot="1" x14ac:dyDescent="0.25">
      <c r="A5" s="233">
        <v>1</v>
      </c>
      <c r="B5" s="234">
        <v>2</v>
      </c>
      <c r="C5" s="235">
        <v>3</v>
      </c>
      <c r="D5" s="235">
        <v>4</v>
      </c>
      <c r="E5" s="236">
        <v>5</v>
      </c>
      <c r="F5" s="236">
        <v>6</v>
      </c>
      <c r="G5" s="236">
        <v>7</v>
      </c>
      <c r="H5" s="236">
        <v>8</v>
      </c>
      <c r="I5" s="236">
        <v>9</v>
      </c>
      <c r="J5" s="236">
        <v>10</v>
      </c>
      <c r="K5" s="236">
        <v>11</v>
      </c>
      <c r="L5" s="236">
        <v>12</v>
      </c>
      <c r="M5" s="236">
        <v>13</v>
      </c>
      <c r="N5" s="236">
        <v>14</v>
      </c>
      <c r="O5" s="236">
        <v>15</v>
      </c>
      <c r="P5" s="236">
        <v>16</v>
      </c>
      <c r="Q5" s="236">
        <v>17</v>
      </c>
      <c r="R5" s="236">
        <v>18</v>
      </c>
      <c r="S5" s="236">
        <v>19</v>
      </c>
      <c r="T5" s="163">
        <v>20</v>
      </c>
      <c r="U5" s="237">
        <v>21</v>
      </c>
      <c r="V5" s="236">
        <v>22</v>
      </c>
      <c r="W5" s="236">
        <v>23</v>
      </c>
      <c r="X5" s="236">
        <v>24</v>
      </c>
      <c r="Y5" s="236">
        <v>25</v>
      </c>
      <c r="Z5" s="236">
        <v>26</v>
      </c>
      <c r="AA5" s="236">
        <v>27</v>
      </c>
      <c r="AB5" s="236">
        <v>28</v>
      </c>
      <c r="AC5" s="236">
        <v>29</v>
      </c>
      <c r="AD5" s="236">
        <v>30</v>
      </c>
      <c r="AE5" s="236">
        <v>31</v>
      </c>
      <c r="AF5" s="236">
        <v>32</v>
      </c>
      <c r="AG5" s="236">
        <v>33</v>
      </c>
      <c r="AH5" s="236">
        <v>34</v>
      </c>
      <c r="AI5" s="236">
        <v>35</v>
      </c>
      <c r="AJ5" s="236">
        <v>36</v>
      </c>
      <c r="AK5" s="163">
        <v>37</v>
      </c>
      <c r="AL5" s="235">
        <v>38</v>
      </c>
      <c r="AM5" s="235">
        <v>39</v>
      </c>
      <c r="AN5" s="235">
        <v>40</v>
      </c>
      <c r="AO5" s="238">
        <v>41</v>
      </c>
      <c r="AQ5" s="130"/>
      <c r="AR5" s="170"/>
      <c r="AS5" s="170"/>
      <c r="AT5" s="239"/>
      <c r="AU5" s="87"/>
      <c r="AV5" s="122" t="s">
        <v>20</v>
      </c>
      <c r="AW5" s="122" t="s">
        <v>18</v>
      </c>
      <c r="AX5" s="122" t="s">
        <v>32</v>
      </c>
      <c r="AY5" s="122" t="s">
        <v>28</v>
      </c>
    </row>
    <row r="6" spans="1:56" ht="18" customHeight="1" x14ac:dyDescent="0.2">
      <c r="A6" s="429"/>
      <c r="B6" s="431"/>
      <c r="C6" s="431"/>
      <c r="D6" s="217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18">
        <f t="shared" ref="T6:T21" si="2">SUM(E6:S6)</f>
        <v>0</v>
      </c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24">
        <f t="shared" ref="AK6:AK21" si="3">T6+SUM(U6:AJ6)</f>
        <v>0</v>
      </c>
      <c r="AL6" s="219"/>
      <c r="AM6" s="220"/>
      <c r="AN6" s="221"/>
      <c r="AO6" s="222"/>
      <c r="AP6" s="87"/>
      <c r="AQ6" s="126">
        <f t="shared" ref="AQ6" si="4">$AV$4-AK6-AR6</f>
        <v>171.6</v>
      </c>
      <c r="AR6" s="87">
        <f t="shared" ref="AR6" si="5">(((COUNTIF(E6:AJ6,$AY$5)+COUNTIF(E6:AJ6,$AV$5)+COUNTIF(E6:AJ6,$AW$5)+COUNTIF(E6:AJ6,$AX$5))*$AW$4)-$AW$4*$AT6)</f>
        <v>0</v>
      </c>
      <c r="AS6" s="240">
        <f t="shared" ref="AS6" si="6">AR6</f>
        <v>0</v>
      </c>
      <c r="AT6" s="127"/>
      <c r="AU6" s="240"/>
      <c r="AV6" s="240"/>
      <c r="AW6" s="240"/>
      <c r="AX6" s="87"/>
      <c r="AY6" s="87"/>
      <c r="AZ6" s="87"/>
      <c r="BA6" s="87"/>
      <c r="BB6" s="87"/>
      <c r="BC6" s="87"/>
      <c r="BD6" s="39"/>
    </row>
    <row r="7" spans="1:56" ht="18" customHeight="1" thickBot="1" x14ac:dyDescent="0.25">
      <c r="A7" s="430"/>
      <c r="B7" s="432"/>
      <c r="C7" s="432"/>
      <c r="D7" s="216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89">
        <f t="shared" si="2"/>
        <v>0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90">
        <f t="shared" si="3"/>
        <v>0</v>
      </c>
      <c r="AL7" s="91"/>
      <c r="AM7" s="92"/>
      <c r="AN7" s="93"/>
      <c r="AO7" s="94"/>
      <c r="AP7" s="87"/>
      <c r="AQ7" s="130"/>
      <c r="AR7" s="170"/>
      <c r="AS7" s="170"/>
      <c r="AT7" s="131"/>
      <c r="AU7" s="87"/>
      <c r="AV7" s="87"/>
      <c r="AW7" s="87"/>
      <c r="AX7" s="87"/>
      <c r="AY7" s="87"/>
      <c r="AZ7" s="87"/>
      <c r="BA7" s="87"/>
      <c r="BB7" s="87"/>
      <c r="BC7" s="87"/>
      <c r="BD7" s="39"/>
    </row>
    <row r="8" spans="1:56" ht="18" customHeight="1" x14ac:dyDescent="0.2">
      <c r="A8" s="429"/>
      <c r="B8" s="431"/>
      <c r="C8" s="431"/>
      <c r="D8" s="217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18">
        <f t="shared" si="2"/>
        <v>0</v>
      </c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24">
        <f t="shared" si="3"/>
        <v>0</v>
      </c>
      <c r="AL8" s="219"/>
      <c r="AM8" s="220"/>
      <c r="AN8" s="221"/>
      <c r="AO8" s="222"/>
      <c r="AP8" s="87"/>
      <c r="AQ8" s="126">
        <f t="shared" ref="AQ8" si="7">$AV$4-AK8-AR8</f>
        <v>171.6</v>
      </c>
      <c r="AR8" s="87">
        <f t="shared" ref="AR8" si="8">(((COUNTIF(E8:AJ8,$AY$5)+COUNTIF(E8:AJ8,$AV$5)+COUNTIF(E8:AJ8,$AW$5)+COUNTIF(E8:AJ8,$AX$5))*$AW$4)-$AW$4*$AT8)</f>
        <v>0</v>
      </c>
      <c r="AS8" s="240">
        <f t="shared" ref="AS8" si="9">AR8</f>
        <v>0</v>
      </c>
      <c r="AT8" s="127"/>
      <c r="AU8" s="87"/>
      <c r="AV8" s="87"/>
      <c r="AW8" s="87"/>
      <c r="AX8" s="87"/>
      <c r="AY8" s="87"/>
      <c r="AZ8" s="87"/>
      <c r="BA8" s="87"/>
      <c r="BB8" s="87"/>
      <c r="BC8" s="87"/>
      <c r="BD8" s="39"/>
    </row>
    <row r="9" spans="1:56" ht="18" customHeight="1" thickBot="1" x14ac:dyDescent="0.25">
      <c r="A9" s="430"/>
      <c r="B9" s="432"/>
      <c r="C9" s="432"/>
      <c r="D9" s="290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>
        <f t="shared" si="2"/>
        <v>0</v>
      </c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90">
        <f t="shared" si="3"/>
        <v>0</v>
      </c>
      <c r="AL9" s="91"/>
      <c r="AM9" s="92"/>
      <c r="AN9" s="93"/>
      <c r="AO9" s="94"/>
      <c r="AP9" s="87"/>
      <c r="AQ9" s="130"/>
      <c r="AR9" s="170"/>
      <c r="AS9" s="170"/>
      <c r="AT9" s="131"/>
      <c r="AU9" s="240"/>
      <c r="AV9" s="87"/>
      <c r="AW9" s="87"/>
      <c r="AX9" s="87"/>
      <c r="AY9" s="87"/>
      <c r="AZ9" s="87"/>
      <c r="BA9" s="87"/>
      <c r="BB9" s="87"/>
      <c r="BC9" s="87"/>
      <c r="BD9" s="39"/>
    </row>
    <row r="10" spans="1:56" ht="18" customHeight="1" x14ac:dyDescent="0.2">
      <c r="A10" s="429"/>
      <c r="B10" s="433"/>
      <c r="C10" s="435"/>
      <c r="D10" s="106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18">
        <f t="shared" si="2"/>
        <v>0</v>
      </c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24">
        <f t="shared" si="3"/>
        <v>0</v>
      </c>
      <c r="AL10" s="219"/>
      <c r="AM10" s="220"/>
      <c r="AN10" s="221"/>
      <c r="AO10" s="222"/>
      <c r="AP10" s="87"/>
      <c r="AQ10" s="126">
        <f t="shared" ref="AQ10" si="10">$AV$4-AK10-AR10</f>
        <v>171.6</v>
      </c>
      <c r="AR10" s="87">
        <f t="shared" ref="AR10" si="11">(((COUNTIF(E10:AJ10,$AY$5)+COUNTIF(E10:AJ10,$AV$5)+COUNTIF(E10:AJ10,$AW$5)+COUNTIF(E10:AJ10,$AX$5))*$AW$4)-$AW$4*$AT10)</f>
        <v>0</v>
      </c>
      <c r="AS10" s="240">
        <f t="shared" ref="AS10" si="12">AR10</f>
        <v>0</v>
      </c>
      <c r="AT10" s="127"/>
      <c r="AU10" s="87"/>
      <c r="AV10" s="87"/>
      <c r="AW10" s="87"/>
      <c r="AX10" s="87"/>
      <c r="AY10" s="87"/>
      <c r="AZ10" s="87"/>
      <c r="BA10" s="87"/>
      <c r="BB10" s="87"/>
      <c r="BC10" s="87"/>
      <c r="BD10" s="39"/>
    </row>
    <row r="11" spans="1:56" ht="18" customHeight="1" thickBot="1" x14ac:dyDescent="0.25">
      <c r="A11" s="430"/>
      <c r="B11" s="434"/>
      <c r="C11" s="432"/>
      <c r="D11" s="216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>
        <f t="shared" si="2"/>
        <v>0</v>
      </c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90">
        <f t="shared" si="3"/>
        <v>0</v>
      </c>
      <c r="AL11" s="91"/>
      <c r="AM11" s="92"/>
      <c r="AN11" s="93"/>
      <c r="AO11" s="94"/>
      <c r="AP11" s="87"/>
      <c r="AQ11" s="130"/>
      <c r="AR11" s="170"/>
      <c r="AS11" s="170"/>
      <c r="AT11" s="131"/>
      <c r="AU11" s="240"/>
      <c r="AV11" s="241"/>
      <c r="AW11" s="241"/>
      <c r="AX11" s="87"/>
      <c r="AY11" s="87"/>
      <c r="AZ11" s="87"/>
      <c r="BA11" s="87"/>
      <c r="BB11" s="87"/>
      <c r="BC11" s="87"/>
      <c r="BD11" s="39"/>
    </row>
    <row r="12" spans="1:56" ht="18" customHeight="1" x14ac:dyDescent="0.2">
      <c r="A12" s="429"/>
      <c r="B12" s="433"/>
      <c r="C12" s="435"/>
      <c r="D12" s="217"/>
      <c r="E12" s="258"/>
      <c r="F12" s="258"/>
      <c r="G12" s="80"/>
      <c r="H12" s="258"/>
      <c r="I12" s="258"/>
      <c r="J12" s="258"/>
      <c r="K12" s="258"/>
      <c r="L12" s="258"/>
      <c r="M12" s="258"/>
      <c r="N12" s="80"/>
      <c r="O12" s="258"/>
      <c r="P12" s="258"/>
      <c r="Q12" s="80"/>
      <c r="R12" s="258"/>
      <c r="S12" s="258"/>
      <c r="T12" s="218">
        <f t="shared" si="2"/>
        <v>0</v>
      </c>
      <c r="U12" s="258"/>
      <c r="V12" s="80"/>
      <c r="W12" s="258"/>
      <c r="X12" s="258"/>
      <c r="Y12" s="80"/>
      <c r="Z12" s="258"/>
      <c r="AA12" s="258"/>
      <c r="AB12" s="258"/>
      <c r="AC12" s="80"/>
      <c r="AD12" s="258"/>
      <c r="AE12" s="258"/>
      <c r="AF12" s="80"/>
      <c r="AG12" s="258"/>
      <c r="AH12" s="258"/>
      <c r="AI12" s="258"/>
      <c r="AJ12" s="80"/>
      <c r="AK12" s="224">
        <f t="shared" si="3"/>
        <v>0</v>
      </c>
      <c r="AL12" s="219"/>
      <c r="AM12" s="220"/>
      <c r="AN12" s="221"/>
      <c r="AO12" s="222"/>
      <c r="AP12" s="87"/>
      <c r="AQ12" s="126">
        <f t="shared" ref="AQ12" si="13">$AV$4-AK12-AR12</f>
        <v>171.6</v>
      </c>
      <c r="AR12" s="87">
        <f t="shared" ref="AR12" si="14">(((COUNTIF(E12:AJ12,$AY$5)+COUNTIF(E12:AJ12,$AV$5)+COUNTIF(E12:AJ12,$AW$5)+COUNTIF(E12:AJ12,$AX$5))*$AW$4)-$AW$4*$AT12)</f>
        <v>0</v>
      </c>
      <c r="AS12" s="240">
        <f t="shared" ref="AS12" si="15">AR12</f>
        <v>0</v>
      </c>
      <c r="AT12" s="127"/>
      <c r="AU12" s="87"/>
      <c r="AV12" s="87"/>
      <c r="AW12" s="87"/>
      <c r="AX12" s="87"/>
      <c r="AY12" s="87"/>
      <c r="AZ12" s="87"/>
      <c r="BA12" s="87"/>
      <c r="BB12" s="87"/>
      <c r="BC12" s="87"/>
      <c r="BD12" s="39"/>
    </row>
    <row r="13" spans="1:56" ht="18" customHeight="1" thickBot="1" x14ac:dyDescent="0.25">
      <c r="A13" s="430"/>
      <c r="B13" s="434"/>
      <c r="C13" s="432"/>
      <c r="D13" s="216"/>
      <c r="E13" s="303"/>
      <c r="F13" s="84"/>
      <c r="G13" s="84"/>
      <c r="H13" s="88"/>
      <c r="I13" s="88"/>
      <c r="J13" s="88"/>
      <c r="K13" s="88"/>
      <c r="L13" s="88"/>
      <c r="M13" s="84"/>
      <c r="N13" s="84"/>
      <c r="O13" s="88"/>
      <c r="P13" s="84"/>
      <c r="Q13" s="84"/>
      <c r="R13" s="88"/>
      <c r="S13" s="84"/>
      <c r="T13" s="89">
        <f t="shared" si="2"/>
        <v>0</v>
      </c>
      <c r="U13" s="84"/>
      <c r="V13" s="84"/>
      <c r="W13" s="88"/>
      <c r="X13" s="84"/>
      <c r="Y13" s="84"/>
      <c r="Z13" s="88"/>
      <c r="AA13" s="84"/>
      <c r="AB13" s="84"/>
      <c r="AC13" s="84"/>
      <c r="AD13" s="88"/>
      <c r="AE13" s="84"/>
      <c r="AF13" s="84"/>
      <c r="AG13" s="88"/>
      <c r="AH13" s="84"/>
      <c r="AI13" s="84"/>
      <c r="AJ13" s="84"/>
      <c r="AK13" s="90">
        <f t="shared" si="3"/>
        <v>0</v>
      </c>
      <c r="AL13" s="91"/>
      <c r="AM13" s="92"/>
      <c r="AN13" s="93"/>
      <c r="AO13" s="94"/>
      <c r="AP13" s="87"/>
      <c r="AQ13" s="130"/>
      <c r="AR13" s="170"/>
      <c r="AS13" s="170"/>
      <c r="AT13" s="131"/>
      <c r="AU13" s="87"/>
      <c r="AV13" s="87"/>
      <c r="AW13" s="87"/>
      <c r="AX13" s="87"/>
      <c r="AY13" s="87"/>
      <c r="AZ13" s="87"/>
      <c r="BA13" s="87"/>
      <c r="BB13" s="87"/>
      <c r="BC13" s="87"/>
      <c r="BD13" s="39"/>
    </row>
    <row r="14" spans="1:56" ht="18" customHeight="1" x14ac:dyDescent="0.2">
      <c r="A14" s="429"/>
      <c r="B14" s="444"/>
      <c r="C14" s="444"/>
      <c r="D14" s="217"/>
      <c r="E14" s="258"/>
      <c r="F14" s="258"/>
      <c r="G14" s="258"/>
      <c r="H14" s="258"/>
      <c r="I14" s="258"/>
      <c r="J14" s="258"/>
      <c r="K14" s="304"/>
      <c r="L14" s="258"/>
      <c r="M14" s="258"/>
      <c r="N14" s="258"/>
      <c r="O14" s="258"/>
      <c r="P14" s="258"/>
      <c r="Q14" s="258"/>
      <c r="R14" s="258"/>
      <c r="S14" s="258"/>
      <c r="T14" s="218">
        <f t="shared" si="2"/>
        <v>0</v>
      </c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24">
        <f t="shared" si="3"/>
        <v>0</v>
      </c>
      <c r="AL14" s="219"/>
      <c r="AM14" s="220"/>
      <c r="AN14" s="221"/>
      <c r="AO14" s="222"/>
      <c r="AP14" s="87"/>
      <c r="AQ14" s="126">
        <f t="shared" ref="AQ14" si="16">$AV$4-AK14-AR14</f>
        <v>171.6</v>
      </c>
      <c r="AR14" s="87">
        <f t="shared" ref="AR14" si="17">(((COUNTIF(E14:AJ14,$AY$5)+COUNTIF(E14:AJ14,$AV$5)+COUNTIF(E14:AJ14,$AW$5)+COUNTIF(E14:AJ14,$AX$5))*$AW$4)-$AW$4*$AT14)</f>
        <v>0</v>
      </c>
      <c r="AS14" s="240">
        <f t="shared" ref="AS14" si="18">AR14</f>
        <v>0</v>
      </c>
      <c r="AT14" s="127"/>
      <c r="AU14" s="240"/>
      <c r="AV14" s="240"/>
      <c r="AW14" s="240"/>
      <c r="AX14" s="39"/>
      <c r="AY14" s="39"/>
      <c r="AZ14" s="39"/>
      <c r="BA14" s="39"/>
      <c r="BB14" s="39"/>
      <c r="BC14" s="39"/>
      <c r="BD14" s="39"/>
    </row>
    <row r="15" spans="1:56" ht="18" customHeight="1" thickBot="1" x14ac:dyDescent="0.25">
      <c r="A15" s="430"/>
      <c r="B15" s="432"/>
      <c r="C15" s="432"/>
      <c r="D15" s="216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>
        <f t="shared" si="2"/>
        <v>0</v>
      </c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90">
        <f t="shared" si="3"/>
        <v>0</v>
      </c>
      <c r="AL15" s="91"/>
      <c r="AM15" s="92"/>
      <c r="AN15" s="93"/>
      <c r="AO15" s="94"/>
      <c r="AP15" s="87"/>
      <c r="AQ15" s="130"/>
      <c r="AR15" s="170"/>
      <c r="AS15" s="170"/>
      <c r="AT15" s="131"/>
      <c r="AU15" s="87"/>
      <c r="AV15" s="87"/>
      <c r="AW15" s="87"/>
      <c r="AX15" s="39"/>
      <c r="AY15" s="39"/>
      <c r="AZ15" s="39"/>
      <c r="BA15" s="39"/>
      <c r="BB15" s="39"/>
      <c r="BC15" s="39"/>
      <c r="BD15" s="39"/>
    </row>
    <row r="16" spans="1:56" ht="18" customHeight="1" x14ac:dyDescent="0.2">
      <c r="A16" s="429"/>
      <c r="B16" s="431"/>
      <c r="C16" s="431"/>
      <c r="D16" s="21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18">
        <f t="shared" si="2"/>
        <v>0</v>
      </c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24">
        <f t="shared" si="3"/>
        <v>0</v>
      </c>
      <c r="AL16" s="219"/>
      <c r="AM16" s="220"/>
      <c r="AN16" s="221"/>
      <c r="AO16" s="222"/>
      <c r="AP16" s="87"/>
      <c r="AQ16" s="126">
        <f t="shared" ref="AQ16" si="19">$AV$4-AK16-AR16</f>
        <v>171.6</v>
      </c>
      <c r="AR16" s="87">
        <f t="shared" ref="AR16" si="20">(((COUNTIF(E16:AJ16,$AY$5)+COUNTIF(E16:AJ16,$AV$5)+COUNTIF(E16:AJ16,$AW$5)+COUNTIF(E16:AJ16,$AX$5))*$AW$4)-$AW$4*$AT16)</f>
        <v>0</v>
      </c>
      <c r="AS16" s="240">
        <f t="shared" ref="AS16" si="21">AR16</f>
        <v>0</v>
      </c>
      <c r="AT16" s="127"/>
      <c r="AU16" s="241"/>
      <c r="AV16" s="240"/>
      <c r="AW16" s="240"/>
      <c r="AX16" s="39"/>
      <c r="AY16" s="39"/>
      <c r="AZ16" s="39"/>
      <c r="BA16" s="39"/>
      <c r="BB16" s="39"/>
      <c r="BC16" s="39"/>
      <c r="BD16" s="39"/>
    </row>
    <row r="17" spans="1:56" ht="18" customHeight="1" thickBot="1" x14ac:dyDescent="0.25">
      <c r="A17" s="430"/>
      <c r="B17" s="432"/>
      <c r="C17" s="432"/>
      <c r="D17" s="216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>
        <f t="shared" si="2"/>
        <v>0</v>
      </c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90">
        <f t="shared" si="3"/>
        <v>0</v>
      </c>
      <c r="AL17" s="91"/>
      <c r="AM17" s="92"/>
      <c r="AN17" s="93"/>
      <c r="AO17" s="94"/>
      <c r="AP17" s="87"/>
      <c r="AQ17" s="130"/>
      <c r="AR17" s="170"/>
      <c r="AS17" s="170"/>
      <c r="AT17" s="131"/>
      <c r="AU17" s="87"/>
      <c r="AV17" s="87"/>
      <c r="AW17" s="87"/>
      <c r="AX17" s="39"/>
      <c r="AY17" s="39"/>
      <c r="AZ17" s="39"/>
      <c r="BA17" s="39"/>
      <c r="BB17" s="39"/>
      <c r="BC17" s="39"/>
      <c r="BD17" s="39"/>
    </row>
    <row r="18" spans="1:56" s="155" customFormat="1" ht="18" customHeight="1" x14ac:dyDescent="0.2">
      <c r="A18" s="429"/>
      <c r="B18" s="431"/>
      <c r="C18" s="431"/>
      <c r="D18" s="21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18">
        <f t="shared" si="2"/>
        <v>0</v>
      </c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24">
        <f t="shared" si="3"/>
        <v>0</v>
      </c>
      <c r="AL18" s="219"/>
      <c r="AM18" s="220"/>
      <c r="AN18" s="221"/>
      <c r="AO18" s="222"/>
      <c r="AP18" s="87"/>
      <c r="AQ18" s="126">
        <f t="shared" ref="AQ18" si="22">$AV$4-AK18-AR18</f>
        <v>171.6</v>
      </c>
      <c r="AR18" s="87">
        <f t="shared" ref="AR18" si="23">(((COUNTIF(E18:AJ18,$AY$5)+COUNTIF(E18:AJ18,$AV$5)+COUNTIF(E18:AJ18,$AW$5)+COUNTIF(E18:AJ18,$AX$5))*$AW$4)-$AW$4*$AT18)</f>
        <v>0</v>
      </c>
      <c r="AS18" s="240">
        <f t="shared" ref="AS18" si="24">AR18</f>
        <v>0</v>
      </c>
      <c r="AT18" s="127"/>
      <c r="AU18" s="87"/>
      <c r="AV18" s="87"/>
      <c r="AW18" s="87"/>
      <c r="AX18" s="39"/>
      <c r="AY18" s="39"/>
      <c r="AZ18" s="39"/>
      <c r="BA18" s="39"/>
      <c r="BB18" s="39"/>
      <c r="BC18" s="39"/>
      <c r="BD18" s="39"/>
    </row>
    <row r="19" spans="1:56" s="155" customFormat="1" ht="18" customHeight="1" thickBot="1" x14ac:dyDescent="0.25">
      <c r="A19" s="430"/>
      <c r="B19" s="432"/>
      <c r="C19" s="432"/>
      <c r="D19" s="216"/>
      <c r="E19" s="88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89">
        <f t="shared" si="2"/>
        <v>0</v>
      </c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90">
        <f t="shared" si="3"/>
        <v>0</v>
      </c>
      <c r="AL19" s="91"/>
      <c r="AM19" s="92"/>
      <c r="AN19" s="93"/>
      <c r="AO19" s="94"/>
      <c r="AP19" s="87"/>
      <c r="AQ19" s="130"/>
      <c r="AR19" s="170"/>
      <c r="AS19" s="170"/>
      <c r="AT19" s="131"/>
      <c r="AU19" s="241"/>
      <c r="AV19" s="240"/>
      <c r="AW19" s="240"/>
      <c r="AX19" s="122"/>
      <c r="AY19" s="122"/>
      <c r="AZ19" s="122"/>
      <c r="BA19" s="122"/>
    </row>
    <row r="20" spans="1:56" ht="18" customHeight="1" x14ac:dyDescent="0.2">
      <c r="A20" s="429"/>
      <c r="B20" s="431"/>
      <c r="C20" s="431"/>
      <c r="D20" s="21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18">
        <f t="shared" si="2"/>
        <v>0</v>
      </c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24">
        <f t="shared" si="3"/>
        <v>0</v>
      </c>
      <c r="AL20" s="219"/>
      <c r="AM20" s="220"/>
      <c r="AN20" s="221"/>
      <c r="AO20" s="222"/>
      <c r="AP20" s="87"/>
      <c r="AQ20" s="126">
        <f t="shared" ref="AQ20" si="25">$AV$4-AK20-AR20</f>
        <v>171.6</v>
      </c>
      <c r="AR20" s="87">
        <f t="shared" ref="AR20" si="26">(((COUNTIF(E20:AJ20,$AY$5)+COUNTIF(E20:AJ20,$AV$5)+COUNTIF(E20:AJ20,$AW$5)+COUNTIF(E20:AJ20,$AX$5))*$AW$4)-$AW$4*$AT20)</f>
        <v>0</v>
      </c>
      <c r="AS20" s="240">
        <f t="shared" ref="AS20" si="27">AR20</f>
        <v>0</v>
      </c>
      <c r="AT20" s="127"/>
      <c r="AU20" s="87"/>
      <c r="AV20" s="87"/>
      <c r="AW20" s="87"/>
      <c r="BB20" s="155"/>
      <c r="BC20" s="155"/>
      <c r="BD20" s="155"/>
    </row>
    <row r="21" spans="1:56" ht="18" customHeight="1" thickBot="1" x14ac:dyDescent="0.25">
      <c r="A21" s="430"/>
      <c r="B21" s="432"/>
      <c r="C21" s="432"/>
      <c r="D21" s="216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>
        <f t="shared" si="2"/>
        <v>0</v>
      </c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90">
        <f t="shared" si="3"/>
        <v>0</v>
      </c>
      <c r="AL21" s="91"/>
      <c r="AM21" s="92"/>
      <c r="AN21" s="93"/>
      <c r="AO21" s="94"/>
      <c r="AP21" s="87"/>
      <c r="AQ21" s="130"/>
      <c r="AR21" s="170"/>
      <c r="AS21" s="170"/>
      <c r="AT21" s="131"/>
      <c r="AU21" s="87"/>
      <c r="AV21" s="87"/>
      <c r="AW21" s="87"/>
      <c r="AX21" s="39"/>
      <c r="AY21" s="39"/>
      <c r="AZ21" s="39"/>
      <c r="BA21" s="39"/>
      <c r="BB21" s="39"/>
      <c r="BC21" s="39"/>
      <c r="BD21" s="39"/>
    </row>
    <row r="22" spans="1:56" ht="18" customHeight="1" x14ac:dyDescent="0.2">
      <c r="A22" s="429"/>
      <c r="B22" s="431"/>
      <c r="C22" s="431"/>
      <c r="D22" s="21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18">
        <f t="shared" ref="T22:T57" si="28">SUM(E22:S22)</f>
        <v>0</v>
      </c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24">
        <f t="shared" ref="AK22:AK57" si="29">T22+SUM(U22:AJ22)</f>
        <v>0</v>
      </c>
      <c r="AL22" s="219"/>
      <c r="AM22" s="220"/>
      <c r="AN22" s="221"/>
      <c r="AO22" s="222"/>
      <c r="AP22" s="87"/>
      <c r="AQ22" s="126">
        <f>$AV$4-AK22-AR22</f>
        <v>171.6</v>
      </c>
      <c r="AR22" s="87">
        <f>(((COUNTIF(E22:AJ22,$AY$5)+COUNTIF(E22:AJ22,$AV$5)+COUNTIF(E22:AJ22,$AW$5)+COUNTIF(E22:AJ22,$AX$5))*$AW$4)-$AW$4*$AT22)</f>
        <v>0</v>
      </c>
      <c r="AS22" s="240">
        <f>AR22</f>
        <v>0</v>
      </c>
      <c r="AT22" s="127"/>
      <c r="AU22" s="241"/>
      <c r="AV22" s="240"/>
      <c r="AW22" s="240"/>
      <c r="AX22" s="39"/>
      <c r="AY22" s="39"/>
      <c r="AZ22" s="39"/>
      <c r="BA22" s="39"/>
      <c r="BB22" s="39"/>
      <c r="BC22" s="39"/>
      <c r="BD22" s="39"/>
    </row>
    <row r="23" spans="1:56" ht="18" customHeight="1" thickBot="1" x14ac:dyDescent="0.25">
      <c r="A23" s="430"/>
      <c r="B23" s="432"/>
      <c r="C23" s="432"/>
      <c r="D23" s="216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 t="shared" si="28"/>
        <v>0</v>
      </c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90">
        <f t="shared" si="29"/>
        <v>0</v>
      </c>
      <c r="AL23" s="91"/>
      <c r="AM23" s="92"/>
      <c r="AN23" s="93"/>
      <c r="AO23" s="94"/>
      <c r="AP23" s="87"/>
      <c r="AQ23" s="130"/>
      <c r="AR23" s="170"/>
      <c r="AS23" s="170"/>
      <c r="AT23" s="131"/>
      <c r="AU23" s="87"/>
      <c r="AV23" s="87"/>
      <c r="AW23" s="87"/>
    </row>
    <row r="24" spans="1:56" ht="18" customHeight="1" x14ac:dyDescent="0.2">
      <c r="A24" s="429"/>
      <c r="B24" s="431"/>
      <c r="C24" s="431"/>
      <c r="D24" s="217"/>
      <c r="E24" s="223"/>
      <c r="F24" s="258"/>
      <c r="G24" s="258"/>
      <c r="H24" s="258"/>
      <c r="I24" s="258"/>
      <c r="J24" s="258"/>
      <c r="K24" s="304"/>
      <c r="L24" s="223"/>
      <c r="M24" s="258"/>
      <c r="N24" s="258"/>
      <c r="O24" s="258"/>
      <c r="P24" s="258"/>
      <c r="Q24" s="258"/>
      <c r="R24" s="258"/>
      <c r="S24" s="258"/>
      <c r="T24" s="218">
        <f t="shared" si="28"/>
        <v>0</v>
      </c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24">
        <f>T24+SUM(U24:AJ24)</f>
        <v>0</v>
      </c>
      <c r="AL24" s="219"/>
      <c r="AM24" s="220"/>
      <c r="AN24" s="221"/>
      <c r="AO24" s="222"/>
      <c r="AP24" s="87"/>
      <c r="AQ24" s="126">
        <f>$AV$4-AK24-AR24</f>
        <v>171.6</v>
      </c>
      <c r="AR24" s="87">
        <f>(((COUNTIF(E24:AJ24,$AY$5)+COUNTIF(E24:AJ24,$AV$5)+COUNTIF(E24:AJ24,$AW$5)+COUNTIF(E24:AJ24,$AX$5))*$AW$4)-$AW$4*$AT24)</f>
        <v>0</v>
      </c>
      <c r="AS24" s="240">
        <f>AR24</f>
        <v>0</v>
      </c>
      <c r="AT24" s="127"/>
      <c r="AU24" s="241"/>
      <c r="AV24" s="240"/>
      <c r="AW24" s="240"/>
    </row>
    <row r="25" spans="1:56" ht="18" customHeight="1" thickBot="1" x14ac:dyDescent="0.25">
      <c r="A25" s="430"/>
      <c r="B25" s="432"/>
      <c r="C25" s="432"/>
      <c r="D25" s="216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>
        <f t="shared" si="28"/>
        <v>0</v>
      </c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90">
        <f t="shared" si="29"/>
        <v>0</v>
      </c>
      <c r="AL25" s="91"/>
      <c r="AM25" s="92"/>
      <c r="AN25" s="93"/>
      <c r="AO25" s="94"/>
      <c r="AP25" s="87"/>
      <c r="AQ25" s="130"/>
      <c r="AR25" s="170"/>
      <c r="AS25" s="170"/>
      <c r="AT25" s="131"/>
      <c r="AU25" s="87"/>
      <c r="AV25" s="87"/>
      <c r="AW25" s="87"/>
    </row>
    <row r="26" spans="1:56" ht="18" customHeight="1" x14ac:dyDescent="0.2">
      <c r="A26" s="429"/>
      <c r="B26" s="431"/>
      <c r="C26" s="431"/>
      <c r="D26" s="291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18">
        <f t="shared" si="28"/>
        <v>0</v>
      </c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24">
        <f t="shared" si="29"/>
        <v>0</v>
      </c>
      <c r="AL26" s="219"/>
      <c r="AM26" s="220"/>
      <c r="AN26" s="221"/>
      <c r="AO26" s="222"/>
      <c r="AP26" s="87"/>
      <c r="AQ26" s="126">
        <f>$AV$4-AK26-AR26</f>
        <v>171.6</v>
      </c>
      <c r="AR26" s="87">
        <f>(((COUNTIF(E26:AJ26,$AY$5)+COUNTIF(E26:AJ26,$AV$5)+COUNTIF(E26:AJ26,$AW$5)+COUNTIF(E26:AJ26,$AX$5))*$AW$4)-$AW$4*$AT26)</f>
        <v>0</v>
      </c>
      <c r="AS26" s="240">
        <f>AR26</f>
        <v>0</v>
      </c>
      <c r="AT26" s="127"/>
      <c r="AU26" s="241"/>
      <c r="AV26" s="240"/>
      <c r="AW26" s="240"/>
    </row>
    <row r="27" spans="1:56" ht="18" customHeight="1" thickBot="1" x14ac:dyDescent="0.25">
      <c r="A27" s="430"/>
      <c r="B27" s="432"/>
      <c r="C27" s="432"/>
      <c r="D27" s="292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89">
        <f t="shared" si="28"/>
        <v>0</v>
      </c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90">
        <f t="shared" si="29"/>
        <v>0</v>
      </c>
      <c r="AL27" s="91"/>
      <c r="AM27" s="92"/>
      <c r="AN27" s="93"/>
      <c r="AO27" s="94"/>
      <c r="AP27" s="87"/>
      <c r="AQ27" s="130"/>
      <c r="AR27" s="170"/>
      <c r="AS27" s="170"/>
      <c r="AT27" s="131"/>
      <c r="AU27" s="87"/>
      <c r="AV27" s="87"/>
      <c r="AW27" s="87"/>
    </row>
    <row r="28" spans="1:56" ht="18" customHeight="1" x14ac:dyDescent="0.2">
      <c r="A28" s="429"/>
      <c r="B28" s="431"/>
      <c r="C28" s="431"/>
      <c r="D28" s="291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18">
        <f t="shared" si="28"/>
        <v>0</v>
      </c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24">
        <f t="shared" si="29"/>
        <v>0</v>
      </c>
      <c r="AL28" s="219"/>
      <c r="AM28" s="220"/>
      <c r="AN28" s="221"/>
      <c r="AO28" s="222"/>
      <c r="AP28" s="87"/>
      <c r="AQ28" s="126">
        <f>$AV$4-AK28-AR28</f>
        <v>171.6</v>
      </c>
      <c r="AR28" s="87">
        <f>(((COUNTIF(E28:AJ28,$AY$5)+COUNTIF(E28:AJ28,$AV$5)+COUNTIF(E28:AJ28,$AW$5)+COUNTIF(E28:AJ28,$AX$5))*$AW$4)-$AW$4*$AT28)</f>
        <v>0</v>
      </c>
      <c r="AS28" s="240">
        <f>AR28</f>
        <v>0</v>
      </c>
      <c r="AT28" s="127"/>
      <c r="AU28" s="242"/>
      <c r="AV28" s="243"/>
      <c r="AW28" s="240"/>
    </row>
    <row r="29" spans="1:56" ht="18" customHeight="1" thickBot="1" x14ac:dyDescent="0.25">
      <c r="A29" s="430"/>
      <c r="B29" s="432"/>
      <c r="C29" s="432"/>
      <c r="D29" s="292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89">
        <f t="shared" si="28"/>
        <v>0</v>
      </c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90">
        <f t="shared" si="29"/>
        <v>0</v>
      </c>
      <c r="AL29" s="91"/>
      <c r="AM29" s="92"/>
      <c r="AN29" s="93"/>
      <c r="AO29" s="94"/>
      <c r="AP29" s="87"/>
      <c r="AQ29" s="130"/>
      <c r="AR29" s="170"/>
      <c r="AS29" s="170"/>
      <c r="AT29" s="131"/>
      <c r="AU29" s="87"/>
      <c r="AV29" s="87"/>
      <c r="AW29" s="87"/>
    </row>
    <row r="30" spans="1:56" ht="18" customHeight="1" x14ac:dyDescent="0.2">
      <c r="A30" s="429"/>
      <c r="B30" s="435"/>
      <c r="C30" s="435"/>
      <c r="D30" s="215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18">
        <f t="shared" si="28"/>
        <v>0</v>
      </c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24">
        <f t="shared" si="29"/>
        <v>0</v>
      </c>
      <c r="AL30" s="219"/>
      <c r="AM30" s="220"/>
      <c r="AN30" s="221"/>
      <c r="AO30" s="222"/>
      <c r="AP30" s="87"/>
      <c r="AQ30" s="126">
        <f t="shared" ref="AQ30" si="30">$AV$4-AK30-AR30</f>
        <v>171.6</v>
      </c>
      <c r="AR30" s="87">
        <f t="shared" ref="AR30" si="31">(((COUNTIF(E30:AJ30,$AY$5)+COUNTIF(E30:AJ30,$AV$5)+COUNTIF(E30:AJ30,$AW$5)+COUNTIF(E30:AJ30,$AX$5))*$AW$4)-$AW$4*$AT30)</f>
        <v>0</v>
      </c>
      <c r="AS30" s="240">
        <f t="shared" ref="AS30" si="32">AR30</f>
        <v>0</v>
      </c>
      <c r="AT30" s="127"/>
      <c r="AU30" s="87"/>
      <c r="AV30" s="87"/>
      <c r="AW30" s="87"/>
    </row>
    <row r="31" spans="1:56" ht="18" customHeight="1" thickBot="1" x14ac:dyDescent="0.25">
      <c r="A31" s="430"/>
      <c r="B31" s="432"/>
      <c r="C31" s="432"/>
      <c r="D31" s="21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89">
        <f t="shared" si="28"/>
        <v>0</v>
      </c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90">
        <f t="shared" si="29"/>
        <v>0</v>
      </c>
      <c r="AL31" s="91"/>
      <c r="AM31" s="92"/>
      <c r="AN31" s="93"/>
      <c r="AO31" s="94"/>
      <c r="AP31" s="87"/>
      <c r="AQ31" s="130"/>
      <c r="AR31" s="170"/>
      <c r="AS31" s="170"/>
      <c r="AT31" s="131"/>
      <c r="AU31" s="87"/>
      <c r="AV31" s="87"/>
      <c r="AW31" s="87"/>
    </row>
    <row r="32" spans="1:56" ht="18" customHeight="1" x14ac:dyDescent="0.2">
      <c r="A32" s="429"/>
      <c r="B32" s="431"/>
      <c r="C32" s="431"/>
      <c r="D32" s="291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18">
        <f t="shared" si="28"/>
        <v>0</v>
      </c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24">
        <f t="shared" si="29"/>
        <v>0</v>
      </c>
      <c r="AL32" s="219"/>
      <c r="AM32" s="220"/>
      <c r="AN32" s="221"/>
      <c r="AO32" s="222"/>
      <c r="AP32" s="87"/>
      <c r="AQ32" s="126">
        <f t="shared" ref="AQ32" si="33">$AV$4-AK32-AR32</f>
        <v>171.6</v>
      </c>
      <c r="AR32" s="87">
        <f t="shared" ref="AR32" si="34">(((COUNTIF(E32:AJ32,$AY$5)+COUNTIF(E32:AJ32,$AV$5)+COUNTIF(E32:AJ32,$AW$5)+COUNTIF(E32:AJ32,$AX$5))*$AW$4)-$AW$4*$AT32)</f>
        <v>0</v>
      </c>
      <c r="AS32" s="240">
        <f t="shared" ref="AS32" si="35">AR32</f>
        <v>0</v>
      </c>
      <c r="AT32" s="127"/>
      <c r="AU32" s="241"/>
      <c r="AV32" s="240"/>
      <c r="AW32" s="240"/>
    </row>
    <row r="33" spans="1:49" ht="18" customHeight="1" thickBot="1" x14ac:dyDescent="0.25">
      <c r="A33" s="430"/>
      <c r="B33" s="432"/>
      <c r="C33" s="432"/>
      <c r="D33" s="292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89">
        <f t="shared" si="28"/>
        <v>0</v>
      </c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90">
        <f t="shared" si="29"/>
        <v>0</v>
      </c>
      <c r="AL33" s="91"/>
      <c r="AM33" s="92"/>
      <c r="AN33" s="93"/>
      <c r="AO33" s="94"/>
      <c r="AP33" s="87"/>
      <c r="AQ33" s="130"/>
      <c r="AR33" s="170"/>
      <c r="AS33" s="170"/>
      <c r="AT33" s="131"/>
      <c r="AU33" s="87"/>
      <c r="AV33" s="87"/>
      <c r="AW33" s="87"/>
    </row>
    <row r="34" spans="1:49" ht="18" customHeight="1" x14ac:dyDescent="0.2">
      <c r="A34" s="429"/>
      <c r="B34" s="431"/>
      <c r="C34" s="431"/>
      <c r="D34" s="291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18">
        <f t="shared" si="28"/>
        <v>0</v>
      </c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24">
        <f t="shared" si="29"/>
        <v>0</v>
      </c>
      <c r="AL34" s="219"/>
      <c r="AM34" s="220"/>
      <c r="AN34" s="221"/>
      <c r="AO34" s="222"/>
      <c r="AP34" s="87"/>
      <c r="AQ34" s="126">
        <f t="shared" ref="AQ34" si="36">$AV$4-AK34-AR34</f>
        <v>171.6</v>
      </c>
      <c r="AR34" s="87">
        <f t="shared" ref="AR34" si="37">(((COUNTIF(E34:AJ34,$AY$5)+COUNTIF(E34:AJ34,$AV$5)+COUNTIF(E34:AJ34,$AW$5)+COUNTIF(E34:AJ34,$AX$5))*$AW$4)-$AW$4*$AT34)</f>
        <v>0</v>
      </c>
      <c r="AS34" s="240">
        <f t="shared" ref="AS34" si="38">AR34</f>
        <v>0</v>
      </c>
      <c r="AT34" s="127"/>
      <c r="AU34" s="87"/>
      <c r="AV34" s="87"/>
      <c r="AW34" s="87"/>
    </row>
    <row r="35" spans="1:49" ht="18" customHeight="1" thickBot="1" x14ac:dyDescent="0.25">
      <c r="A35" s="430"/>
      <c r="B35" s="432"/>
      <c r="C35" s="432"/>
      <c r="D35" s="292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89">
        <f t="shared" si="28"/>
        <v>0</v>
      </c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90">
        <f t="shared" si="29"/>
        <v>0</v>
      </c>
      <c r="AL35" s="91"/>
      <c r="AM35" s="92"/>
      <c r="AN35" s="93"/>
      <c r="AO35" s="94"/>
      <c r="AP35" s="87"/>
      <c r="AQ35" s="130"/>
      <c r="AR35" s="170"/>
      <c r="AS35" s="170"/>
      <c r="AT35" s="131"/>
      <c r="AU35" s="241"/>
      <c r="AV35" s="240"/>
      <c r="AW35" s="240"/>
    </row>
    <row r="36" spans="1:49" ht="18" customHeight="1" x14ac:dyDescent="0.2">
      <c r="A36" s="429"/>
      <c r="B36" s="435"/>
      <c r="C36" s="435"/>
      <c r="D36" s="215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18">
        <f t="shared" si="28"/>
        <v>0</v>
      </c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24">
        <f>T36+SUM(U36:AJ36)</f>
        <v>0</v>
      </c>
      <c r="AL36" s="219"/>
      <c r="AM36" s="220"/>
      <c r="AN36" s="221"/>
      <c r="AO36" s="222"/>
      <c r="AP36" s="87"/>
      <c r="AQ36" s="126">
        <f t="shared" ref="AQ36" si="39">$AV$4-AK36-AR36</f>
        <v>171.6</v>
      </c>
      <c r="AR36" s="87">
        <f>(((COUNTIF(E36:AJ36,$AY$5)+COUNTIF(E36:AJ36,$AV$5)+COUNTIF(E36:AJ36,$AW$5)+COUNTIF(E36:AJ36,$AX$5))*$AW$4)-$AW$4*$AT36)</f>
        <v>0</v>
      </c>
      <c r="AS36" s="240">
        <f t="shared" ref="AS36" si="40">AR36</f>
        <v>0</v>
      </c>
      <c r="AT36" s="127"/>
      <c r="AU36" s="87"/>
      <c r="AV36" s="87"/>
      <c r="AW36" s="87"/>
    </row>
    <row r="37" spans="1:49" ht="18" customHeight="1" thickBot="1" x14ac:dyDescent="0.25">
      <c r="A37" s="430"/>
      <c r="B37" s="432"/>
      <c r="C37" s="432"/>
      <c r="D37" s="21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89">
        <f t="shared" si="28"/>
        <v>0</v>
      </c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90">
        <f>T37+SUM(U37:AJ37)</f>
        <v>0</v>
      </c>
      <c r="AL37" s="91"/>
      <c r="AM37" s="92"/>
      <c r="AN37" s="93"/>
      <c r="AO37" s="94"/>
      <c r="AP37" s="87"/>
      <c r="AQ37" s="130"/>
      <c r="AR37" s="170"/>
      <c r="AS37" s="170"/>
      <c r="AT37" s="131"/>
      <c r="AU37" s="87"/>
      <c r="AV37" s="87"/>
      <c r="AW37" s="87"/>
    </row>
    <row r="38" spans="1:49" ht="18" customHeight="1" x14ac:dyDescent="0.2">
      <c r="A38" s="429"/>
      <c r="B38" s="431"/>
      <c r="C38" s="431"/>
      <c r="D38" s="291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18">
        <f t="shared" si="28"/>
        <v>0</v>
      </c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24">
        <f t="shared" si="29"/>
        <v>0</v>
      </c>
      <c r="AL38" s="219"/>
      <c r="AM38" s="220"/>
      <c r="AN38" s="221"/>
      <c r="AO38" s="222"/>
      <c r="AP38" s="87"/>
      <c r="AQ38" s="126">
        <f t="shared" ref="AQ38" si="41">$AV$4-AK38-AR38</f>
        <v>171.6</v>
      </c>
      <c r="AR38" s="87">
        <f t="shared" ref="AR38" si="42">(((COUNTIF(E38:AJ38,$AY$5)+COUNTIF(E38:AJ38,$AV$5)+COUNTIF(E38:AJ38,$AW$5)+COUNTIF(E38:AJ38,$AX$5))*$AW$4)-$AW$4*$AT38)</f>
        <v>0</v>
      </c>
      <c r="AS38" s="240">
        <f t="shared" ref="AS38" si="43">AR38</f>
        <v>0</v>
      </c>
      <c r="AT38" s="127"/>
      <c r="AU38" s="87"/>
      <c r="AV38" s="87"/>
      <c r="AW38" s="87"/>
    </row>
    <row r="39" spans="1:49" ht="18" customHeight="1" thickBot="1" x14ac:dyDescent="0.25">
      <c r="A39" s="430"/>
      <c r="B39" s="432"/>
      <c r="C39" s="432"/>
      <c r="D39" s="29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89">
        <f t="shared" si="28"/>
        <v>0</v>
      </c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90">
        <f t="shared" si="29"/>
        <v>0</v>
      </c>
      <c r="AL39" s="91"/>
      <c r="AM39" s="92"/>
      <c r="AN39" s="93"/>
      <c r="AO39" s="94"/>
      <c r="AP39" s="87"/>
      <c r="AQ39" s="130"/>
      <c r="AR39" s="170"/>
      <c r="AS39" s="170"/>
      <c r="AT39" s="131"/>
      <c r="AU39" s="87"/>
      <c r="AV39" s="87"/>
      <c r="AW39" s="87"/>
    </row>
    <row r="40" spans="1:49" ht="18" customHeight="1" x14ac:dyDescent="0.2">
      <c r="A40" s="429"/>
      <c r="B40" s="435"/>
      <c r="C40" s="435"/>
      <c r="D40" s="291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18">
        <f t="shared" si="28"/>
        <v>0</v>
      </c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24">
        <f t="shared" si="29"/>
        <v>0</v>
      </c>
      <c r="AL40" s="219"/>
      <c r="AM40" s="220"/>
      <c r="AN40" s="221"/>
      <c r="AO40" s="222"/>
      <c r="AP40" s="87"/>
      <c r="AQ40" s="126">
        <f t="shared" ref="AQ40" si="44">$AV$4-AK40-AR40</f>
        <v>171.6</v>
      </c>
      <c r="AR40" s="87">
        <f t="shared" ref="AR40" si="45">(((COUNTIF(E40:AJ40,$AY$5)+COUNTIF(E40:AJ40,$AV$5)+COUNTIF(E40:AJ40,$AW$5)+COUNTIF(E40:AJ40,$AX$5))*$AW$4)-$AW$4*$AT40)</f>
        <v>0</v>
      </c>
      <c r="AS40" s="240">
        <f t="shared" ref="AS40" si="46">AR40</f>
        <v>0</v>
      </c>
      <c r="AT40" s="127"/>
      <c r="AU40" s="241"/>
      <c r="AV40" s="240"/>
      <c r="AW40" s="240"/>
    </row>
    <row r="41" spans="1:49" ht="18" customHeight="1" thickBot="1" x14ac:dyDescent="0.25">
      <c r="A41" s="430"/>
      <c r="B41" s="432"/>
      <c r="C41" s="432"/>
      <c r="D41" s="292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89">
        <f t="shared" si="28"/>
        <v>0</v>
      </c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90">
        <f t="shared" si="29"/>
        <v>0</v>
      </c>
      <c r="AL41" s="91"/>
      <c r="AM41" s="92"/>
      <c r="AN41" s="93"/>
      <c r="AO41" s="94"/>
      <c r="AP41" s="87"/>
      <c r="AQ41" s="130"/>
      <c r="AR41" s="170"/>
      <c r="AS41" s="170"/>
      <c r="AT41" s="131"/>
      <c r="AU41" s="87"/>
      <c r="AV41" s="87"/>
      <c r="AW41" s="87"/>
    </row>
    <row r="42" spans="1:49" ht="18" customHeight="1" x14ac:dyDescent="0.2">
      <c r="A42" s="429"/>
      <c r="B42" s="435"/>
      <c r="C42" s="435"/>
      <c r="D42" s="293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18">
        <f t="shared" si="28"/>
        <v>0</v>
      </c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24">
        <f t="shared" si="29"/>
        <v>0</v>
      </c>
      <c r="AL42" s="219"/>
      <c r="AM42" s="220"/>
      <c r="AN42" s="221"/>
      <c r="AO42" s="222"/>
      <c r="AP42" s="87"/>
      <c r="AQ42" s="126">
        <f t="shared" ref="AQ42" si="47">$AV$4-AK42-AR42</f>
        <v>171.6</v>
      </c>
      <c r="AR42" s="87">
        <f t="shared" ref="AR42" si="48">(((COUNTIF(E42:AJ42,$AY$5)+COUNTIF(E42:AJ42,$AV$5)+COUNTIF(E42:AJ42,$AW$5)+COUNTIF(E42:AJ42,$AX$5))*$AW$4)-$AW$4*$AT42)</f>
        <v>0</v>
      </c>
      <c r="AS42" s="240">
        <f t="shared" ref="AS42" si="49">AR42</f>
        <v>0</v>
      </c>
      <c r="AT42" s="127"/>
      <c r="AU42" s="87"/>
      <c r="AV42" s="87"/>
      <c r="AW42" s="87"/>
    </row>
    <row r="43" spans="1:49" ht="18" customHeight="1" thickBot="1" x14ac:dyDescent="0.25">
      <c r="A43" s="430"/>
      <c r="B43" s="432"/>
      <c r="C43" s="432"/>
      <c r="D43" s="292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89">
        <f t="shared" si="28"/>
        <v>0</v>
      </c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90">
        <f t="shared" si="29"/>
        <v>0</v>
      </c>
      <c r="AL43" s="91"/>
      <c r="AM43" s="92"/>
      <c r="AN43" s="93"/>
      <c r="AO43" s="94"/>
      <c r="AP43" s="87"/>
      <c r="AQ43" s="130"/>
      <c r="AR43" s="170"/>
      <c r="AS43" s="170"/>
      <c r="AT43" s="131"/>
      <c r="AU43" s="87"/>
      <c r="AV43" s="87"/>
      <c r="AW43" s="87"/>
    </row>
    <row r="44" spans="1:49" ht="18" customHeight="1" x14ac:dyDescent="0.2">
      <c r="A44" s="470"/>
      <c r="B44" s="435"/>
      <c r="C44" s="435"/>
      <c r="D44" s="21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18">
        <f t="shared" si="28"/>
        <v>0</v>
      </c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24">
        <f t="shared" si="29"/>
        <v>0</v>
      </c>
      <c r="AL44" s="219"/>
      <c r="AM44" s="220"/>
      <c r="AN44" s="221"/>
      <c r="AO44" s="222"/>
      <c r="AP44" s="87"/>
      <c r="AQ44" s="126">
        <f t="shared" ref="AQ44" si="50">$AV$4-AK44-AR44</f>
        <v>171.6</v>
      </c>
      <c r="AR44" s="87">
        <f t="shared" ref="AR44" si="51">(((COUNTIF(E44:AJ44,$AY$5)+COUNTIF(E44:AJ44,$AV$5)+COUNTIF(E44:AJ44,$AW$5)+COUNTIF(E44:AJ44,$AX$5))*$AW$4)-$AW$4*$AT44)</f>
        <v>0</v>
      </c>
      <c r="AS44" s="240">
        <f t="shared" ref="AS44" si="52">AR44</f>
        <v>0</v>
      </c>
      <c r="AT44" s="127"/>
      <c r="AU44" s="87"/>
      <c r="AV44" s="87"/>
      <c r="AW44" s="87"/>
    </row>
    <row r="45" spans="1:49" ht="18" customHeight="1" thickBot="1" x14ac:dyDescent="0.25">
      <c r="A45" s="471"/>
      <c r="B45" s="432"/>
      <c r="C45" s="432"/>
      <c r="D45" s="97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89">
        <f t="shared" si="28"/>
        <v>0</v>
      </c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90">
        <f t="shared" si="29"/>
        <v>0</v>
      </c>
      <c r="AL45" s="91"/>
      <c r="AM45" s="92"/>
      <c r="AN45" s="93"/>
      <c r="AO45" s="94"/>
      <c r="AP45" s="87"/>
      <c r="AQ45" s="130"/>
      <c r="AR45" s="170"/>
      <c r="AS45" s="170"/>
      <c r="AT45" s="131"/>
      <c r="AU45" s="87"/>
      <c r="AV45" s="87"/>
      <c r="AW45" s="87"/>
    </row>
    <row r="46" spans="1:49" ht="18" customHeight="1" x14ac:dyDescent="0.2">
      <c r="A46" s="470"/>
      <c r="B46" s="435"/>
      <c r="C46" s="435"/>
      <c r="D46" s="21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18">
        <f t="shared" si="28"/>
        <v>0</v>
      </c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24">
        <f t="shared" si="29"/>
        <v>0</v>
      </c>
      <c r="AL46" s="219"/>
      <c r="AM46" s="220"/>
      <c r="AN46" s="221"/>
      <c r="AO46" s="222"/>
      <c r="AP46" s="87"/>
      <c r="AQ46" s="126">
        <f t="shared" ref="AQ46" si="53">$AV$4-AK46-AR46</f>
        <v>171.6</v>
      </c>
      <c r="AR46" s="87">
        <f t="shared" ref="AR46" si="54">(((COUNTIF(E46:AJ46,$AY$5)+COUNTIF(E46:AJ46,$AV$5)+COUNTIF(E46:AJ46,$AW$5)+COUNTIF(E46:AJ46,$AX$5))*$AW$4)-$AW$4*$AT46)</f>
        <v>0</v>
      </c>
      <c r="AS46" s="240">
        <f t="shared" ref="AS46" si="55">AR46</f>
        <v>0</v>
      </c>
      <c r="AT46" s="127"/>
      <c r="AU46" s="87"/>
      <c r="AV46" s="87"/>
      <c r="AW46" s="87"/>
    </row>
    <row r="47" spans="1:49" ht="18" customHeight="1" thickBot="1" x14ac:dyDescent="0.25">
      <c r="A47" s="471"/>
      <c r="B47" s="432"/>
      <c r="C47" s="432"/>
      <c r="D47" s="97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89">
        <f t="shared" si="28"/>
        <v>0</v>
      </c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90">
        <f t="shared" si="29"/>
        <v>0</v>
      </c>
      <c r="AL47" s="91"/>
      <c r="AM47" s="92"/>
      <c r="AN47" s="93"/>
      <c r="AO47" s="94"/>
      <c r="AP47" s="87"/>
      <c r="AQ47" s="130"/>
      <c r="AR47" s="170"/>
      <c r="AS47" s="170"/>
      <c r="AT47" s="131"/>
      <c r="AU47" s="87"/>
      <c r="AV47" s="87"/>
      <c r="AW47" s="87"/>
    </row>
    <row r="48" spans="1:49" ht="18" customHeight="1" x14ac:dyDescent="0.2">
      <c r="A48" s="470"/>
      <c r="B48" s="435"/>
      <c r="C48" s="435"/>
      <c r="D48" s="21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18">
        <f t="shared" si="28"/>
        <v>0</v>
      </c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24">
        <f t="shared" si="29"/>
        <v>0</v>
      </c>
      <c r="AL48" s="219"/>
      <c r="AM48" s="220"/>
      <c r="AN48" s="221"/>
      <c r="AO48" s="222"/>
      <c r="AP48" s="87"/>
      <c r="AQ48" s="126">
        <f t="shared" ref="AQ48" si="56">$AV$4-AK48-AR48</f>
        <v>171.6</v>
      </c>
      <c r="AR48" s="87">
        <f t="shared" ref="AR48" si="57">(((COUNTIF(E48:AJ48,$AY$5)+COUNTIF(E48:AJ48,$AV$5)+COUNTIF(E48:AJ48,$AW$5)+COUNTIF(E48:AJ48,$AX$5))*$AW$4)-$AW$4*$AT48)</f>
        <v>0</v>
      </c>
      <c r="AS48" s="240">
        <f t="shared" ref="AS48" si="58">AR48</f>
        <v>0</v>
      </c>
      <c r="AT48" s="127"/>
      <c r="AU48" s="87"/>
      <c r="AV48" s="87"/>
      <c r="AW48" s="87"/>
    </row>
    <row r="49" spans="1:49" ht="18" customHeight="1" thickBot="1" x14ac:dyDescent="0.25">
      <c r="A49" s="471"/>
      <c r="B49" s="432"/>
      <c r="C49" s="432"/>
      <c r="D49" s="97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89">
        <f t="shared" si="28"/>
        <v>0</v>
      </c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90">
        <f t="shared" si="29"/>
        <v>0</v>
      </c>
      <c r="AL49" s="91"/>
      <c r="AM49" s="92"/>
      <c r="AN49" s="93"/>
      <c r="AO49" s="94"/>
      <c r="AP49" s="87"/>
      <c r="AQ49" s="130"/>
      <c r="AR49" s="170"/>
      <c r="AS49" s="170"/>
      <c r="AT49" s="131"/>
      <c r="AU49" s="87"/>
      <c r="AV49" s="87"/>
      <c r="AW49" s="87"/>
    </row>
    <row r="50" spans="1:49" ht="18" customHeight="1" x14ac:dyDescent="0.2">
      <c r="A50" s="470"/>
      <c r="B50" s="435"/>
      <c r="C50" s="435"/>
      <c r="D50" s="21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18">
        <f t="shared" si="28"/>
        <v>0</v>
      </c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24">
        <f t="shared" si="29"/>
        <v>0</v>
      </c>
      <c r="AL50" s="219"/>
      <c r="AM50" s="220"/>
      <c r="AN50" s="221"/>
      <c r="AO50" s="222"/>
      <c r="AP50" s="87"/>
      <c r="AQ50" s="126">
        <f t="shared" ref="AQ50" si="59">$AV$4-AK50-AR50</f>
        <v>171.6</v>
      </c>
      <c r="AR50" s="87">
        <f t="shared" ref="AR50" si="60">(((COUNTIF(E50:AJ50,$AY$5)+COUNTIF(E50:AJ50,$AV$5)+COUNTIF(E50:AJ50,$AW$5)+COUNTIF(E50:AJ50,$AX$5))*$AW$4)-$AW$4*$AT50)</f>
        <v>0</v>
      </c>
      <c r="AS50" s="240">
        <f t="shared" ref="AS50" si="61">AR50</f>
        <v>0</v>
      </c>
      <c r="AT50" s="127"/>
      <c r="AU50" s="87"/>
      <c r="AV50" s="87"/>
      <c r="AW50" s="87"/>
    </row>
    <row r="51" spans="1:49" ht="18" customHeight="1" thickBot="1" x14ac:dyDescent="0.25">
      <c r="A51" s="471"/>
      <c r="B51" s="432"/>
      <c r="C51" s="432"/>
      <c r="D51" s="97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89">
        <f t="shared" si="28"/>
        <v>0</v>
      </c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90">
        <f t="shared" si="29"/>
        <v>0</v>
      </c>
      <c r="AL51" s="91"/>
      <c r="AM51" s="92"/>
      <c r="AN51" s="93"/>
      <c r="AO51" s="94"/>
      <c r="AP51" s="87"/>
      <c r="AQ51" s="130"/>
      <c r="AR51" s="170"/>
      <c r="AS51" s="170"/>
      <c r="AT51" s="131"/>
      <c r="AU51" s="240"/>
      <c r="AV51" s="240"/>
      <c r="AW51" s="240"/>
    </row>
    <row r="52" spans="1:49" ht="18" customHeight="1" x14ac:dyDescent="0.2">
      <c r="A52" s="470"/>
      <c r="B52" s="435"/>
      <c r="C52" s="435"/>
      <c r="D52" s="21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18">
        <f t="shared" si="28"/>
        <v>0</v>
      </c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24">
        <f t="shared" si="29"/>
        <v>0</v>
      </c>
      <c r="AL52" s="219"/>
      <c r="AM52" s="220"/>
      <c r="AN52" s="221"/>
      <c r="AO52" s="222"/>
      <c r="AP52" s="87"/>
      <c r="AQ52" s="126">
        <f t="shared" ref="AQ52" si="62">$AV$4-AK52-AR52</f>
        <v>171.6</v>
      </c>
      <c r="AR52" s="87">
        <f t="shared" ref="AR52" si="63">(((COUNTIF(E52:AJ52,$AY$5)+COUNTIF(E52:AJ52,$AV$5)+COUNTIF(E52:AJ52,$AW$5)+COUNTIF(E52:AJ52,$AX$5))*$AW$4)-$AW$4*$AT52)</f>
        <v>0</v>
      </c>
      <c r="AS52" s="240">
        <f t="shared" ref="AS52" si="64">AR52</f>
        <v>0</v>
      </c>
      <c r="AT52" s="127"/>
      <c r="AU52" s="240"/>
      <c r="AV52" s="240"/>
      <c r="AW52" s="240"/>
    </row>
    <row r="53" spans="1:49" ht="18" customHeight="1" thickBot="1" x14ac:dyDescent="0.25">
      <c r="A53" s="471"/>
      <c r="B53" s="432"/>
      <c r="C53" s="432"/>
      <c r="D53" s="97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89">
        <f t="shared" si="28"/>
        <v>0</v>
      </c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90">
        <f t="shared" si="29"/>
        <v>0</v>
      </c>
      <c r="AL53" s="91"/>
      <c r="AM53" s="92"/>
      <c r="AN53" s="93"/>
      <c r="AO53" s="94"/>
      <c r="AP53" s="87"/>
      <c r="AQ53" s="130"/>
      <c r="AR53" s="170"/>
      <c r="AS53" s="170"/>
      <c r="AT53" s="131"/>
      <c r="AU53" s="240"/>
      <c r="AV53" s="240"/>
      <c r="AW53" s="240"/>
    </row>
    <row r="54" spans="1:49" ht="18" customHeight="1" x14ac:dyDescent="0.2">
      <c r="A54" s="470"/>
      <c r="B54" s="435"/>
      <c r="C54" s="435"/>
      <c r="D54" s="21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18">
        <f t="shared" si="28"/>
        <v>0</v>
      </c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24">
        <f t="shared" si="29"/>
        <v>0</v>
      </c>
      <c r="AL54" s="219"/>
      <c r="AM54" s="220"/>
      <c r="AN54" s="221"/>
      <c r="AO54" s="222"/>
      <c r="AP54" s="87"/>
      <c r="AQ54" s="126">
        <f t="shared" ref="AQ54" si="65">$AV$4-AK54-AR54</f>
        <v>171.6</v>
      </c>
      <c r="AR54" s="87">
        <f t="shared" ref="AR54" si="66">(((COUNTIF(E54:AJ54,$AY$5)+COUNTIF(E54:AJ54,$AV$5)+COUNTIF(E54:AJ54,$AW$5)+COUNTIF(E54:AJ54,$AX$5))*$AW$4)-$AW$4*$AT54)</f>
        <v>0</v>
      </c>
      <c r="AS54" s="240">
        <f t="shared" ref="AS54" si="67">AR54</f>
        <v>0</v>
      </c>
      <c r="AT54" s="127"/>
      <c r="AU54" s="87"/>
      <c r="AV54" s="87"/>
      <c r="AW54" s="87"/>
    </row>
    <row r="55" spans="1:49" ht="18" customHeight="1" thickBot="1" x14ac:dyDescent="0.25">
      <c r="A55" s="471"/>
      <c r="B55" s="432"/>
      <c r="C55" s="432"/>
      <c r="D55" s="97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89">
        <f t="shared" si="28"/>
        <v>0</v>
      </c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90">
        <f t="shared" si="29"/>
        <v>0</v>
      </c>
      <c r="AL55" s="91"/>
      <c r="AM55" s="92"/>
      <c r="AN55" s="93"/>
      <c r="AO55" s="94"/>
      <c r="AP55" s="87"/>
      <c r="AQ55" s="130"/>
      <c r="AR55" s="170"/>
      <c r="AS55" s="170"/>
      <c r="AT55" s="131"/>
      <c r="AU55" s="87"/>
      <c r="AV55" s="87"/>
      <c r="AW55" s="87"/>
    </row>
    <row r="56" spans="1:49" ht="18" customHeight="1" x14ac:dyDescent="0.2">
      <c r="A56" s="470"/>
      <c r="B56" s="435"/>
      <c r="C56" s="435"/>
      <c r="D56" s="215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18">
        <f t="shared" si="28"/>
        <v>0</v>
      </c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24">
        <f t="shared" si="29"/>
        <v>0</v>
      </c>
      <c r="AL56" s="219"/>
      <c r="AM56" s="220"/>
      <c r="AN56" s="221"/>
      <c r="AO56" s="222"/>
      <c r="AP56" s="87"/>
      <c r="AQ56" s="126">
        <f t="shared" ref="AQ56" si="68">$AV$4-AK56-AR56</f>
        <v>171.6</v>
      </c>
      <c r="AR56" s="87">
        <f t="shared" ref="AR56" si="69">(((COUNTIF(E56:AJ56,$AY$5)+COUNTIF(E56:AJ56,$AV$5)+COUNTIF(E56:AJ56,$AW$5)+COUNTIF(E56:AJ56,$AX$5))*$AW$4)-$AW$4*$AT56)</f>
        <v>0</v>
      </c>
      <c r="AS56" s="240">
        <f t="shared" ref="AS56" si="70">AR56</f>
        <v>0</v>
      </c>
      <c r="AT56" s="127"/>
      <c r="AU56" s="240"/>
    </row>
    <row r="57" spans="1:49" ht="18" customHeight="1" thickBot="1" x14ac:dyDescent="0.25">
      <c r="A57" s="471"/>
      <c r="B57" s="432"/>
      <c r="C57" s="432"/>
      <c r="D57" s="97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89">
        <f t="shared" si="28"/>
        <v>0</v>
      </c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90">
        <f t="shared" si="29"/>
        <v>0</v>
      </c>
      <c r="AL57" s="91"/>
      <c r="AM57" s="92"/>
      <c r="AN57" s="93"/>
      <c r="AO57" s="94"/>
      <c r="AP57" s="87"/>
      <c r="AQ57" s="130"/>
      <c r="AR57" s="170"/>
      <c r="AS57" s="170"/>
      <c r="AT57" s="131"/>
      <c r="AU57" s="87"/>
    </row>
    <row r="58" spans="1:49" ht="15.75" customHeight="1" x14ac:dyDescent="0.2">
      <c r="A58" s="244"/>
      <c r="T58" s="164"/>
    </row>
    <row r="59" spans="1:49" ht="12.75" customHeight="1" x14ac:dyDescent="0.2">
      <c r="A59" s="245" t="s">
        <v>169</v>
      </c>
      <c r="B59" s="245"/>
      <c r="C59" s="245"/>
      <c r="D59" s="353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6"/>
      <c r="R59" s="247"/>
      <c r="S59" s="248"/>
      <c r="T59" s="123" t="s">
        <v>59</v>
      </c>
      <c r="U59" s="248"/>
      <c r="V59" s="248"/>
      <c r="W59" s="248"/>
      <c r="X59" s="248"/>
      <c r="Y59" s="248"/>
      <c r="Z59" s="248"/>
      <c r="AA59" s="248"/>
      <c r="AB59" s="248"/>
      <c r="AC59" s="248"/>
      <c r="AD59" s="249"/>
      <c r="AP59" s="87"/>
    </row>
    <row r="60" spans="1:49" x14ac:dyDescent="0.2">
      <c r="A60" s="245" t="s">
        <v>160</v>
      </c>
      <c r="B60" s="245"/>
      <c r="C60" s="245"/>
      <c r="D60" s="311" t="s">
        <v>161</v>
      </c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Q60" s="250"/>
      <c r="R60" s="245"/>
      <c r="S60" s="251"/>
      <c r="T60" s="87"/>
      <c r="U60" s="251"/>
      <c r="V60" s="251"/>
      <c r="W60" s="251"/>
      <c r="X60" s="251"/>
      <c r="Y60" s="251"/>
      <c r="Z60" s="251"/>
      <c r="AA60" s="251"/>
      <c r="AB60" s="251"/>
      <c r="AC60" s="251"/>
      <c r="AD60" s="252"/>
      <c r="AP60" s="87"/>
    </row>
    <row r="61" spans="1:49" x14ac:dyDescent="0.2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Q61" s="250"/>
      <c r="R61" s="245" t="s">
        <v>60</v>
      </c>
      <c r="S61" s="245"/>
      <c r="T61" s="124"/>
      <c r="U61" s="245"/>
      <c r="V61" s="245"/>
      <c r="W61" s="245"/>
      <c r="X61" s="245"/>
      <c r="Y61" s="245"/>
      <c r="Z61" s="245"/>
      <c r="AA61" s="245"/>
      <c r="AB61" s="245"/>
      <c r="AC61" s="245"/>
      <c r="AD61" s="252"/>
      <c r="AP61" s="87"/>
    </row>
    <row r="62" spans="1:49" ht="12.75" customHeight="1" x14ac:dyDescent="0.2">
      <c r="A62" s="245" t="s">
        <v>162</v>
      </c>
      <c r="B62" s="245"/>
      <c r="C62" s="245"/>
      <c r="D62" s="310" t="s">
        <v>170</v>
      </c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Q62" s="250"/>
      <c r="R62" s="251"/>
      <c r="S62" s="245" t="s">
        <v>61</v>
      </c>
      <c r="T62" s="124"/>
      <c r="U62" s="245"/>
      <c r="V62" s="245"/>
      <c r="W62" s="245"/>
      <c r="X62" s="245"/>
      <c r="Y62" s="245"/>
      <c r="Z62" s="245"/>
      <c r="AA62" s="245"/>
      <c r="AB62" s="245"/>
      <c r="AC62" s="245"/>
      <c r="AD62" s="252"/>
      <c r="AP62" s="87"/>
    </row>
    <row r="63" spans="1:49" x14ac:dyDescent="0.2">
      <c r="A63" s="245" t="s">
        <v>163</v>
      </c>
      <c r="B63" s="245"/>
      <c r="C63" s="245"/>
      <c r="D63" s="311" t="s">
        <v>161</v>
      </c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Q63" s="250"/>
      <c r="R63" s="251"/>
      <c r="S63" s="245"/>
      <c r="T63" s="124"/>
      <c r="U63" s="245"/>
      <c r="V63" s="245"/>
      <c r="W63" s="245"/>
      <c r="X63" s="245"/>
      <c r="Y63" s="245"/>
      <c r="Z63" s="245"/>
      <c r="AA63" s="245"/>
      <c r="AB63" s="245"/>
      <c r="AC63" s="245"/>
      <c r="AD63" s="252"/>
      <c r="AP63" s="87"/>
    </row>
    <row r="64" spans="1:49" x14ac:dyDescent="0.2">
      <c r="A64" s="87"/>
      <c r="B64" s="124"/>
      <c r="C64" s="124"/>
      <c r="D64" s="124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Q64" s="250"/>
      <c r="R64" s="245" t="s">
        <v>62</v>
      </c>
      <c r="S64" s="251"/>
      <c r="T64" s="124"/>
      <c r="U64" s="245"/>
      <c r="V64" s="245"/>
      <c r="W64" s="245"/>
      <c r="X64" s="245"/>
      <c r="Y64" s="245"/>
      <c r="Z64" s="245"/>
      <c r="AA64" s="245"/>
      <c r="AB64" s="245"/>
      <c r="AC64" s="245"/>
      <c r="AD64" s="252"/>
      <c r="AP64" s="87"/>
    </row>
    <row r="65" spans="1:56" ht="12.75" customHeight="1" x14ac:dyDescent="0.2">
      <c r="A65" s="309">
        <f ca="1">TODAY()</f>
        <v>44476</v>
      </c>
      <c r="B65" s="253"/>
      <c r="C65" s="253"/>
      <c r="D65" s="253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54"/>
      <c r="R65" s="255"/>
      <c r="S65" s="255"/>
      <c r="T65" s="125"/>
      <c r="U65" s="255"/>
      <c r="V65" s="255"/>
      <c r="W65" s="255"/>
      <c r="X65" s="255"/>
      <c r="Y65" s="255"/>
      <c r="Z65" s="255"/>
      <c r="AA65" s="255"/>
      <c r="AB65" s="255"/>
      <c r="AC65" s="255"/>
      <c r="AD65" s="256"/>
      <c r="AP65" s="87"/>
    </row>
    <row r="66" spans="1:56" ht="12.75" customHeight="1" x14ac:dyDescent="0.2">
      <c r="A66" s="124"/>
      <c r="B66" s="253"/>
      <c r="C66" s="253"/>
      <c r="D66" s="253"/>
      <c r="E66" s="245"/>
      <c r="F66" s="245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133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133"/>
      <c r="AP66" s="87"/>
    </row>
    <row r="67" spans="1:56" x14ac:dyDescent="0.2">
      <c r="D67" s="87"/>
      <c r="E67" s="251"/>
      <c r="F67" s="251"/>
      <c r="G67" s="251"/>
      <c r="H67" s="251"/>
    </row>
    <row r="68" spans="1:56" x14ac:dyDescent="0.2">
      <c r="D68" s="87"/>
      <c r="E68" s="251"/>
      <c r="F68" s="251"/>
      <c r="G68" s="251"/>
      <c r="H68" s="251"/>
    </row>
    <row r="69" spans="1:56" x14ac:dyDescent="0.2">
      <c r="D69" s="87"/>
      <c r="E69" s="251"/>
      <c r="F69" s="251"/>
      <c r="G69" s="251"/>
      <c r="H69" s="251"/>
    </row>
    <row r="70" spans="1:56" x14ac:dyDescent="0.2">
      <c r="D70" s="87"/>
      <c r="E70" s="251"/>
      <c r="F70" s="251"/>
      <c r="G70" s="251"/>
      <c r="H70" s="251"/>
    </row>
    <row r="71" spans="1:56" s="164" customFormat="1" x14ac:dyDescent="0.2">
      <c r="A71" s="122"/>
      <c r="B71" s="122"/>
      <c r="C71" s="122"/>
      <c r="D71" s="87"/>
      <c r="E71" s="251"/>
      <c r="F71" s="251"/>
      <c r="G71" s="251"/>
      <c r="H71" s="251"/>
      <c r="T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</row>
    <row r="72" spans="1:56" s="164" customFormat="1" x14ac:dyDescent="0.2">
      <c r="A72" s="122"/>
      <c r="B72" s="122"/>
      <c r="C72" s="122"/>
      <c r="D72" s="87"/>
      <c r="E72" s="251"/>
      <c r="F72" s="251"/>
      <c r="G72" s="251"/>
      <c r="H72" s="251"/>
      <c r="T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</row>
    <row r="73" spans="1:56" s="164" customFormat="1" x14ac:dyDescent="0.2">
      <c r="A73" s="122"/>
      <c r="B73" s="122"/>
      <c r="C73" s="122"/>
      <c r="D73" s="87"/>
      <c r="E73" s="251"/>
      <c r="F73" s="251"/>
      <c r="G73" s="251"/>
      <c r="H73" s="251"/>
      <c r="T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</row>
    <row r="74" spans="1:56" s="164" customFormat="1" x14ac:dyDescent="0.2">
      <c r="A74" s="122"/>
      <c r="B74" s="122"/>
      <c r="C74" s="122"/>
      <c r="D74" s="87"/>
      <c r="E74" s="251"/>
      <c r="F74" s="251"/>
      <c r="G74" s="251"/>
      <c r="H74" s="251"/>
      <c r="T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</row>
    <row r="75" spans="1:56" s="164" customFormat="1" x14ac:dyDescent="0.2">
      <c r="A75" s="122"/>
      <c r="B75" s="122"/>
      <c r="C75" s="122"/>
      <c r="D75" s="87"/>
      <c r="E75" s="251"/>
      <c r="F75" s="251"/>
      <c r="G75" s="251"/>
      <c r="H75" s="251"/>
      <c r="T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</row>
    <row r="76" spans="1:56" s="164" customFormat="1" x14ac:dyDescent="0.2">
      <c r="A76" s="122"/>
      <c r="B76" s="122"/>
      <c r="C76" s="122"/>
      <c r="D76" s="87"/>
      <c r="E76" s="251"/>
      <c r="F76" s="251"/>
      <c r="G76" s="251"/>
      <c r="H76" s="251"/>
      <c r="T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</row>
    <row r="77" spans="1:56" s="164" customFormat="1" x14ac:dyDescent="0.2">
      <c r="A77" s="122"/>
      <c r="B77" s="122"/>
      <c r="C77" s="122"/>
      <c r="D77" s="87"/>
      <c r="E77" s="251"/>
      <c r="F77" s="251"/>
      <c r="G77" s="251"/>
      <c r="H77" s="251"/>
      <c r="T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</row>
    <row r="78" spans="1:56" s="164" customFormat="1" x14ac:dyDescent="0.2">
      <c r="A78" s="122"/>
      <c r="B78" s="122"/>
      <c r="C78" s="122"/>
      <c r="D78" s="87"/>
      <c r="E78" s="251"/>
      <c r="F78" s="251"/>
      <c r="G78" s="251"/>
      <c r="H78" s="251"/>
      <c r="T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</row>
    <row r="79" spans="1:56" s="164" customFormat="1" x14ac:dyDescent="0.2">
      <c r="A79" s="122"/>
      <c r="B79" s="122"/>
      <c r="C79" s="122"/>
      <c r="D79" s="87"/>
      <c r="E79" s="251"/>
      <c r="F79" s="251"/>
      <c r="G79" s="251"/>
      <c r="H79" s="251"/>
      <c r="T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</row>
    <row r="80" spans="1:56" x14ac:dyDescent="0.2">
      <c r="D80" s="87"/>
      <c r="E80" s="251"/>
      <c r="F80" s="251"/>
      <c r="G80" s="251"/>
      <c r="H80" s="251"/>
      <c r="AX80" s="164"/>
      <c r="AY80" s="164"/>
      <c r="AZ80" s="164"/>
      <c r="BA80" s="164"/>
      <c r="BB80" s="164"/>
      <c r="BC80" s="164"/>
      <c r="BD80" s="164"/>
    </row>
    <row r="81" spans="4:8" x14ac:dyDescent="0.2">
      <c r="D81" s="87"/>
      <c r="E81" s="251"/>
      <c r="F81" s="251"/>
      <c r="G81" s="251"/>
      <c r="H81" s="251"/>
    </row>
    <row r="82" spans="4:8" x14ac:dyDescent="0.2">
      <c r="D82" s="87"/>
      <c r="E82" s="251"/>
      <c r="F82" s="251"/>
      <c r="G82" s="251"/>
      <c r="H82" s="251"/>
    </row>
    <row r="83" spans="4:8" x14ac:dyDescent="0.2">
      <c r="D83" s="87"/>
      <c r="E83" s="251"/>
      <c r="F83" s="251"/>
      <c r="G83" s="251"/>
      <c r="H83" s="251"/>
    </row>
    <row r="84" spans="4:8" x14ac:dyDescent="0.2">
      <c r="D84" s="87"/>
      <c r="E84" s="251"/>
      <c r="F84" s="251"/>
      <c r="G84" s="251"/>
      <c r="H84" s="251"/>
    </row>
    <row r="85" spans="4:8" x14ac:dyDescent="0.2">
      <c r="D85" s="87"/>
      <c r="E85" s="251"/>
      <c r="F85" s="251"/>
      <c r="G85" s="251"/>
      <c r="H85" s="251"/>
    </row>
    <row r="86" spans="4:8" x14ac:dyDescent="0.2">
      <c r="D86" s="87"/>
      <c r="E86" s="251"/>
      <c r="F86" s="251"/>
      <c r="G86" s="251"/>
      <c r="H86" s="251"/>
    </row>
    <row r="87" spans="4:8" x14ac:dyDescent="0.2">
      <c r="D87" s="87"/>
      <c r="E87" s="251"/>
      <c r="F87" s="251"/>
      <c r="G87" s="251"/>
      <c r="H87" s="251"/>
    </row>
    <row r="88" spans="4:8" x14ac:dyDescent="0.2">
      <c r="D88" s="87"/>
      <c r="E88" s="251"/>
      <c r="F88" s="251"/>
      <c r="G88" s="251"/>
      <c r="H88" s="251"/>
    </row>
    <row r="89" spans="4:8" x14ac:dyDescent="0.2">
      <c r="D89" s="87"/>
      <c r="E89" s="251"/>
      <c r="F89" s="251"/>
      <c r="G89" s="251"/>
      <c r="H89" s="251"/>
    </row>
    <row r="90" spans="4:8" x14ac:dyDescent="0.2">
      <c r="D90" s="87"/>
      <c r="E90" s="251"/>
      <c r="F90" s="251"/>
      <c r="G90" s="251"/>
      <c r="H90" s="251"/>
    </row>
    <row r="91" spans="4:8" x14ac:dyDescent="0.2">
      <c r="D91" s="87"/>
      <c r="E91" s="251"/>
      <c r="F91" s="251"/>
      <c r="G91" s="251"/>
      <c r="H91" s="251"/>
    </row>
    <row r="92" spans="4:8" x14ac:dyDescent="0.2">
      <c r="D92" s="87"/>
      <c r="E92" s="251"/>
      <c r="F92" s="251"/>
      <c r="G92" s="251"/>
      <c r="H92" s="251"/>
    </row>
    <row r="93" spans="4:8" x14ac:dyDescent="0.2">
      <c r="D93" s="87"/>
      <c r="E93" s="251"/>
      <c r="F93" s="251"/>
      <c r="G93" s="251"/>
      <c r="H93" s="251"/>
    </row>
    <row r="94" spans="4:8" x14ac:dyDescent="0.2">
      <c r="D94" s="87"/>
      <c r="E94" s="251"/>
      <c r="F94" s="251"/>
      <c r="G94" s="251"/>
      <c r="H94" s="251"/>
    </row>
    <row r="95" spans="4:8" x14ac:dyDescent="0.2">
      <c r="D95" s="87"/>
      <c r="E95" s="251"/>
      <c r="F95" s="251"/>
      <c r="G95" s="251"/>
      <c r="H95" s="251"/>
    </row>
    <row r="96" spans="4:8" x14ac:dyDescent="0.2">
      <c r="D96" s="87"/>
      <c r="E96" s="251"/>
      <c r="F96" s="251"/>
      <c r="G96" s="251"/>
      <c r="H96" s="251"/>
    </row>
    <row r="97" spans="4:8" x14ac:dyDescent="0.2">
      <c r="D97" s="87"/>
      <c r="E97" s="251"/>
      <c r="F97" s="251"/>
      <c r="G97" s="251"/>
      <c r="H97" s="251"/>
    </row>
    <row r="98" spans="4:8" x14ac:dyDescent="0.2">
      <c r="D98" s="87"/>
      <c r="E98" s="251"/>
      <c r="F98" s="251"/>
      <c r="G98" s="251"/>
      <c r="H98" s="251"/>
    </row>
    <row r="99" spans="4:8" x14ac:dyDescent="0.2">
      <c r="D99" s="87"/>
      <c r="E99" s="251"/>
      <c r="F99" s="251"/>
      <c r="G99" s="251"/>
      <c r="H99" s="251"/>
    </row>
    <row r="100" spans="4:8" x14ac:dyDescent="0.2">
      <c r="D100" s="87"/>
      <c r="E100" s="251"/>
      <c r="F100" s="251"/>
      <c r="G100" s="251"/>
      <c r="H100" s="251"/>
    </row>
    <row r="101" spans="4:8" x14ac:dyDescent="0.2">
      <c r="D101" s="87"/>
      <c r="E101" s="251"/>
      <c r="F101" s="251"/>
      <c r="G101" s="251"/>
      <c r="H101" s="251"/>
    </row>
    <row r="102" spans="4:8" x14ac:dyDescent="0.2">
      <c r="D102" s="87"/>
      <c r="E102" s="251"/>
      <c r="F102" s="251"/>
      <c r="G102" s="251"/>
      <c r="H102" s="251"/>
    </row>
    <row r="103" spans="4:8" x14ac:dyDescent="0.2">
      <c r="D103" s="87"/>
      <c r="E103" s="251"/>
      <c r="F103" s="251"/>
      <c r="G103" s="251"/>
      <c r="H103" s="251"/>
    </row>
    <row r="104" spans="4:8" x14ac:dyDescent="0.2">
      <c r="D104" s="87"/>
      <c r="E104" s="251"/>
      <c r="F104" s="251"/>
      <c r="G104" s="251"/>
      <c r="H104" s="251"/>
    </row>
    <row r="105" spans="4:8" x14ac:dyDescent="0.2">
      <c r="D105" s="87"/>
      <c r="E105" s="251"/>
      <c r="F105" s="251"/>
      <c r="G105" s="251"/>
      <c r="H105" s="251"/>
    </row>
    <row r="106" spans="4:8" x14ac:dyDescent="0.2">
      <c r="D106" s="87"/>
      <c r="E106" s="251"/>
      <c r="F106" s="251"/>
      <c r="G106" s="251"/>
      <c r="H106" s="251"/>
    </row>
    <row r="107" spans="4:8" x14ac:dyDescent="0.2">
      <c r="D107" s="87"/>
      <c r="E107" s="251"/>
      <c r="F107" s="251"/>
      <c r="G107" s="251"/>
      <c r="H107" s="251"/>
    </row>
    <row r="108" spans="4:8" x14ac:dyDescent="0.2">
      <c r="D108" s="87"/>
      <c r="E108" s="251"/>
      <c r="F108" s="251"/>
      <c r="G108" s="251"/>
      <c r="H108" s="251"/>
    </row>
    <row r="109" spans="4:8" x14ac:dyDescent="0.2">
      <c r="D109" s="87"/>
      <c r="E109" s="251"/>
      <c r="F109" s="251"/>
      <c r="G109" s="251"/>
      <c r="H109" s="251"/>
    </row>
    <row r="110" spans="4:8" x14ac:dyDescent="0.2">
      <c r="D110" s="87"/>
      <c r="E110" s="251"/>
      <c r="F110" s="251"/>
      <c r="G110" s="251"/>
      <c r="H110" s="251"/>
    </row>
    <row r="111" spans="4:8" x14ac:dyDescent="0.2">
      <c r="D111" s="87"/>
      <c r="E111" s="251"/>
      <c r="F111" s="251"/>
      <c r="G111" s="251"/>
      <c r="H111" s="251"/>
    </row>
    <row r="112" spans="4:8" x14ac:dyDescent="0.2">
      <c r="D112" s="87"/>
      <c r="E112" s="251"/>
      <c r="F112" s="251"/>
      <c r="G112" s="251"/>
      <c r="H112" s="251"/>
    </row>
    <row r="113" spans="4:8" x14ac:dyDescent="0.2">
      <c r="D113" s="87"/>
      <c r="E113" s="251"/>
      <c r="F113" s="251"/>
      <c r="G113" s="251"/>
      <c r="H113" s="251"/>
    </row>
    <row r="114" spans="4:8" x14ac:dyDescent="0.2">
      <c r="D114" s="87"/>
      <c r="E114" s="251"/>
      <c r="F114" s="251"/>
      <c r="G114" s="251"/>
      <c r="H114" s="251"/>
    </row>
    <row r="115" spans="4:8" x14ac:dyDescent="0.2">
      <c r="D115" s="87"/>
      <c r="E115" s="251"/>
      <c r="F115" s="251"/>
      <c r="G115" s="251"/>
      <c r="H115" s="251"/>
    </row>
    <row r="116" spans="4:8" x14ac:dyDescent="0.2">
      <c r="D116" s="87"/>
      <c r="E116" s="251"/>
      <c r="F116" s="251"/>
      <c r="G116" s="251"/>
      <c r="H116" s="251"/>
    </row>
    <row r="117" spans="4:8" x14ac:dyDescent="0.2">
      <c r="D117" s="87"/>
      <c r="E117" s="251"/>
      <c r="F117" s="251"/>
      <c r="G117" s="251"/>
      <c r="H117" s="251"/>
    </row>
    <row r="118" spans="4:8" x14ac:dyDescent="0.2">
      <c r="D118" s="87"/>
      <c r="E118" s="251"/>
      <c r="F118" s="251"/>
      <c r="G118" s="251"/>
      <c r="H118" s="251"/>
    </row>
    <row r="119" spans="4:8" x14ac:dyDescent="0.2">
      <c r="D119" s="87"/>
      <c r="E119" s="251"/>
      <c r="F119" s="251"/>
      <c r="G119" s="251"/>
      <c r="H119" s="251"/>
    </row>
    <row r="120" spans="4:8" x14ac:dyDescent="0.2">
      <c r="D120" s="87"/>
      <c r="E120" s="251"/>
      <c r="F120" s="251"/>
      <c r="G120" s="251"/>
      <c r="H120" s="251"/>
    </row>
    <row r="121" spans="4:8" x14ac:dyDescent="0.2">
      <c r="D121" s="87"/>
      <c r="E121" s="251"/>
      <c r="F121" s="251"/>
      <c r="G121" s="251"/>
      <c r="H121" s="251"/>
    </row>
    <row r="122" spans="4:8" x14ac:dyDescent="0.2">
      <c r="D122" s="87"/>
      <c r="E122" s="251"/>
      <c r="F122" s="251"/>
      <c r="G122" s="251"/>
      <c r="H122" s="251"/>
    </row>
    <row r="123" spans="4:8" x14ac:dyDescent="0.2">
      <c r="D123" s="87"/>
      <c r="E123" s="251"/>
      <c r="F123" s="251"/>
      <c r="G123" s="251"/>
      <c r="H123" s="251"/>
    </row>
    <row r="124" spans="4:8" x14ac:dyDescent="0.2">
      <c r="D124" s="87"/>
      <c r="E124" s="251"/>
      <c r="F124" s="251"/>
      <c r="G124" s="251"/>
      <c r="H124" s="251"/>
    </row>
    <row r="125" spans="4:8" x14ac:dyDescent="0.2">
      <c r="D125" s="87"/>
      <c r="E125" s="251"/>
      <c r="F125" s="251"/>
      <c r="G125" s="251"/>
      <c r="H125" s="251"/>
    </row>
    <row r="126" spans="4:8" x14ac:dyDescent="0.2">
      <c r="D126" s="87"/>
      <c r="E126" s="251"/>
      <c r="F126" s="251"/>
      <c r="G126" s="251"/>
      <c r="H126" s="251"/>
    </row>
    <row r="127" spans="4:8" x14ac:dyDescent="0.2">
      <c r="D127" s="87"/>
      <c r="E127" s="251"/>
      <c r="F127" s="251"/>
      <c r="G127" s="251"/>
      <c r="H127" s="251"/>
    </row>
    <row r="128" spans="4:8" x14ac:dyDescent="0.2">
      <c r="D128" s="87"/>
      <c r="E128" s="251"/>
      <c r="F128" s="251"/>
      <c r="G128" s="251"/>
      <c r="H128" s="251"/>
    </row>
    <row r="129" spans="4:8" x14ac:dyDescent="0.2">
      <c r="D129" s="87"/>
      <c r="E129" s="251"/>
      <c r="F129" s="251"/>
      <c r="G129" s="251"/>
      <c r="H129" s="251"/>
    </row>
    <row r="130" spans="4:8" x14ac:dyDescent="0.2">
      <c r="D130" s="87"/>
      <c r="E130" s="251"/>
      <c r="F130" s="251"/>
      <c r="G130" s="251"/>
      <c r="H130" s="251"/>
    </row>
    <row r="131" spans="4:8" x14ac:dyDescent="0.2">
      <c r="D131" s="87"/>
      <c r="E131" s="251"/>
      <c r="F131" s="251"/>
      <c r="G131" s="251"/>
      <c r="H131" s="251"/>
    </row>
    <row r="132" spans="4:8" x14ac:dyDescent="0.2">
      <c r="D132" s="87"/>
      <c r="E132" s="251"/>
      <c r="F132" s="251"/>
      <c r="G132" s="251"/>
      <c r="H132" s="251"/>
    </row>
    <row r="133" spans="4:8" x14ac:dyDescent="0.2">
      <c r="D133" s="87"/>
      <c r="E133" s="251"/>
      <c r="F133" s="251"/>
      <c r="G133" s="251"/>
      <c r="H133" s="251"/>
    </row>
    <row r="134" spans="4:8" x14ac:dyDescent="0.2">
      <c r="D134" s="87"/>
      <c r="E134" s="251"/>
      <c r="F134" s="251"/>
      <c r="G134" s="251"/>
      <c r="H134" s="251"/>
    </row>
    <row r="135" spans="4:8" x14ac:dyDescent="0.2">
      <c r="D135" s="87"/>
      <c r="E135" s="251"/>
      <c r="F135" s="251"/>
      <c r="G135" s="251"/>
      <c r="H135" s="251"/>
    </row>
    <row r="136" spans="4:8" x14ac:dyDescent="0.2">
      <c r="D136" s="87"/>
      <c r="E136" s="251"/>
      <c r="F136" s="251"/>
      <c r="G136" s="251"/>
      <c r="H136" s="251"/>
    </row>
    <row r="137" spans="4:8" x14ac:dyDescent="0.2">
      <c r="D137" s="87"/>
      <c r="E137" s="251"/>
      <c r="F137" s="251"/>
      <c r="G137" s="251"/>
      <c r="H137" s="251"/>
    </row>
    <row r="138" spans="4:8" x14ac:dyDescent="0.2">
      <c r="D138" s="87"/>
      <c r="E138" s="251"/>
      <c r="F138" s="251"/>
      <c r="G138" s="251"/>
      <c r="H138" s="251"/>
    </row>
    <row r="139" spans="4:8" x14ac:dyDescent="0.2">
      <c r="D139" s="87"/>
      <c r="E139" s="251"/>
      <c r="F139" s="251"/>
      <c r="G139" s="251"/>
      <c r="H139" s="251"/>
    </row>
    <row r="140" spans="4:8" x14ac:dyDescent="0.2">
      <c r="D140" s="87"/>
      <c r="E140" s="251"/>
      <c r="F140" s="251"/>
      <c r="G140" s="251"/>
      <c r="H140" s="251"/>
    </row>
    <row r="141" spans="4:8" x14ac:dyDescent="0.2">
      <c r="D141" s="87"/>
      <c r="E141" s="251"/>
      <c r="F141" s="251"/>
      <c r="G141" s="251"/>
      <c r="H141" s="251"/>
    </row>
    <row r="142" spans="4:8" x14ac:dyDescent="0.2">
      <c r="D142" s="87"/>
      <c r="E142" s="251"/>
      <c r="F142" s="251"/>
      <c r="G142" s="251"/>
      <c r="H142" s="251"/>
    </row>
    <row r="143" spans="4:8" x14ac:dyDescent="0.2">
      <c r="D143" s="87"/>
      <c r="E143" s="251"/>
      <c r="F143" s="251"/>
      <c r="G143" s="251"/>
      <c r="H143" s="251"/>
    </row>
    <row r="144" spans="4:8" x14ac:dyDescent="0.2">
      <c r="D144" s="87"/>
      <c r="E144" s="251"/>
      <c r="F144" s="251"/>
      <c r="G144" s="251"/>
      <c r="H144" s="251"/>
    </row>
    <row r="145" spans="4:8" x14ac:dyDescent="0.2">
      <c r="D145" s="87"/>
      <c r="E145" s="251"/>
      <c r="F145" s="251"/>
      <c r="G145" s="251"/>
      <c r="H145" s="251"/>
    </row>
    <row r="146" spans="4:8" x14ac:dyDescent="0.2">
      <c r="D146" s="87"/>
      <c r="E146" s="251"/>
      <c r="F146" s="251"/>
      <c r="G146" s="251"/>
      <c r="H146" s="251"/>
    </row>
    <row r="147" spans="4:8" x14ac:dyDescent="0.2">
      <c r="D147" s="87"/>
      <c r="E147" s="251"/>
      <c r="F147" s="251"/>
      <c r="G147" s="251"/>
      <c r="H147" s="251"/>
    </row>
    <row r="148" spans="4:8" x14ac:dyDescent="0.2">
      <c r="D148" s="87"/>
      <c r="E148" s="251"/>
      <c r="F148" s="251"/>
      <c r="G148" s="251"/>
      <c r="H148" s="251"/>
    </row>
    <row r="149" spans="4:8" x14ac:dyDescent="0.2">
      <c r="D149" s="87"/>
      <c r="E149" s="251"/>
      <c r="F149" s="251"/>
      <c r="G149" s="251"/>
      <c r="H149" s="251"/>
    </row>
    <row r="150" spans="4:8" x14ac:dyDescent="0.2">
      <c r="D150" s="87"/>
      <c r="E150" s="251"/>
      <c r="F150" s="251"/>
      <c r="G150" s="251"/>
      <c r="H150" s="251"/>
    </row>
    <row r="151" spans="4:8" x14ac:dyDescent="0.2">
      <c r="D151" s="87"/>
      <c r="E151" s="251"/>
      <c r="F151" s="251"/>
      <c r="G151" s="251"/>
      <c r="H151" s="251"/>
    </row>
    <row r="152" spans="4:8" x14ac:dyDescent="0.2">
      <c r="D152" s="87"/>
      <c r="E152" s="251"/>
      <c r="F152" s="251"/>
      <c r="G152" s="251"/>
      <c r="H152" s="251"/>
    </row>
    <row r="153" spans="4:8" x14ac:dyDescent="0.2">
      <c r="D153" s="87"/>
      <c r="E153" s="251"/>
      <c r="F153" s="251"/>
      <c r="G153" s="251"/>
      <c r="H153" s="251"/>
    </row>
    <row r="154" spans="4:8" x14ac:dyDescent="0.2">
      <c r="D154" s="87"/>
      <c r="E154" s="251"/>
      <c r="F154" s="251"/>
      <c r="G154" s="251"/>
      <c r="H154" s="251"/>
    </row>
    <row r="155" spans="4:8" x14ac:dyDescent="0.2">
      <c r="D155" s="87"/>
      <c r="E155" s="251"/>
      <c r="F155" s="251"/>
      <c r="G155" s="251"/>
      <c r="H155" s="251"/>
    </row>
    <row r="156" spans="4:8" x14ac:dyDescent="0.2">
      <c r="D156" s="87"/>
      <c r="E156" s="251"/>
      <c r="F156" s="251"/>
      <c r="G156" s="251"/>
      <c r="H156" s="251"/>
    </row>
    <row r="157" spans="4:8" x14ac:dyDescent="0.2">
      <c r="D157" s="87"/>
      <c r="E157" s="251"/>
      <c r="F157" s="251"/>
      <c r="G157" s="251"/>
      <c r="H157" s="251"/>
    </row>
    <row r="158" spans="4:8" x14ac:dyDescent="0.2">
      <c r="D158" s="87"/>
      <c r="E158" s="251"/>
      <c r="F158" s="251"/>
      <c r="G158" s="251"/>
      <c r="H158" s="251"/>
    </row>
    <row r="159" spans="4:8" x14ac:dyDescent="0.2">
      <c r="D159" s="87"/>
      <c r="E159" s="251"/>
      <c r="F159" s="251"/>
      <c r="G159" s="251"/>
      <c r="H159" s="251"/>
    </row>
    <row r="160" spans="4:8" x14ac:dyDescent="0.2">
      <c r="D160" s="87"/>
      <c r="E160" s="251"/>
      <c r="F160" s="251"/>
      <c r="G160" s="251"/>
      <c r="H160" s="251"/>
    </row>
    <row r="161" spans="4:8" x14ac:dyDescent="0.2">
      <c r="D161" s="87"/>
      <c r="E161" s="251"/>
      <c r="F161" s="251"/>
      <c r="G161" s="251"/>
      <c r="H161" s="251"/>
    </row>
    <row r="162" spans="4:8" x14ac:dyDescent="0.2">
      <c r="D162" s="87"/>
      <c r="E162" s="251"/>
      <c r="F162" s="251"/>
      <c r="G162" s="251"/>
      <c r="H162" s="251"/>
    </row>
    <row r="163" spans="4:8" x14ac:dyDescent="0.2">
      <c r="D163" s="87"/>
      <c r="E163" s="251"/>
      <c r="F163" s="251"/>
      <c r="G163" s="251"/>
      <c r="H163" s="251"/>
    </row>
    <row r="164" spans="4:8" x14ac:dyDescent="0.2">
      <c r="D164" s="87"/>
      <c r="E164" s="251"/>
      <c r="F164" s="251"/>
      <c r="G164" s="251"/>
      <c r="H164" s="251"/>
    </row>
    <row r="165" spans="4:8" x14ac:dyDescent="0.2">
      <c r="D165" s="87"/>
      <c r="E165" s="251"/>
      <c r="F165" s="251"/>
      <c r="G165" s="251"/>
      <c r="H165" s="251"/>
    </row>
    <row r="166" spans="4:8" x14ac:dyDescent="0.2">
      <c r="D166" s="87"/>
      <c r="E166" s="251"/>
      <c r="F166" s="251"/>
      <c r="G166" s="251"/>
      <c r="H166" s="251"/>
    </row>
    <row r="167" spans="4:8" x14ac:dyDescent="0.2">
      <c r="D167" s="87"/>
      <c r="E167" s="251"/>
      <c r="F167" s="251"/>
      <c r="G167" s="251"/>
      <c r="H167" s="251"/>
    </row>
    <row r="168" spans="4:8" x14ac:dyDescent="0.2">
      <c r="D168" s="87"/>
      <c r="E168" s="251"/>
      <c r="F168" s="251"/>
      <c r="G168" s="251"/>
      <c r="H168" s="251"/>
    </row>
    <row r="169" spans="4:8" x14ac:dyDescent="0.2">
      <c r="D169" s="87"/>
      <c r="E169" s="251"/>
      <c r="F169" s="251"/>
      <c r="G169" s="251"/>
      <c r="H169" s="251"/>
    </row>
    <row r="170" spans="4:8" x14ac:dyDescent="0.2">
      <c r="D170" s="87"/>
      <c r="E170" s="251"/>
      <c r="F170" s="251"/>
      <c r="G170" s="251"/>
      <c r="H170" s="251"/>
    </row>
    <row r="171" spans="4:8" x14ac:dyDescent="0.2">
      <c r="D171" s="87"/>
      <c r="E171" s="251"/>
      <c r="F171" s="251"/>
      <c r="G171" s="251"/>
      <c r="H171" s="251"/>
    </row>
    <row r="172" spans="4:8" x14ac:dyDescent="0.2">
      <c r="D172" s="87"/>
      <c r="E172" s="251"/>
      <c r="F172" s="251"/>
      <c r="G172" s="251"/>
      <c r="H172" s="251"/>
    </row>
    <row r="173" spans="4:8" x14ac:dyDescent="0.2">
      <c r="D173" s="87"/>
      <c r="E173" s="251"/>
      <c r="F173" s="251"/>
      <c r="G173" s="251"/>
      <c r="H173" s="251"/>
    </row>
    <row r="174" spans="4:8" x14ac:dyDescent="0.2">
      <c r="D174" s="87"/>
      <c r="E174" s="251"/>
      <c r="F174" s="251"/>
      <c r="G174" s="251"/>
      <c r="H174" s="251"/>
    </row>
    <row r="175" spans="4:8" x14ac:dyDescent="0.2">
      <c r="D175" s="87"/>
      <c r="E175" s="251"/>
      <c r="F175" s="251"/>
      <c r="G175" s="251"/>
      <c r="H175" s="251"/>
    </row>
    <row r="176" spans="4:8" x14ac:dyDescent="0.2">
      <c r="D176" s="87"/>
      <c r="E176" s="251"/>
      <c r="F176" s="251"/>
      <c r="G176" s="251"/>
      <c r="H176" s="251"/>
    </row>
    <row r="177" spans="4:8" x14ac:dyDescent="0.2">
      <c r="D177" s="87"/>
      <c r="E177" s="251"/>
      <c r="F177" s="251"/>
      <c r="G177" s="251"/>
      <c r="H177" s="251"/>
    </row>
    <row r="178" spans="4:8" x14ac:dyDescent="0.2">
      <c r="D178" s="87"/>
      <c r="E178" s="251"/>
      <c r="F178" s="251"/>
      <c r="G178" s="251"/>
      <c r="H178" s="251"/>
    </row>
    <row r="179" spans="4:8" x14ac:dyDescent="0.2">
      <c r="D179" s="87"/>
      <c r="E179" s="251"/>
      <c r="F179" s="251"/>
      <c r="G179" s="251"/>
      <c r="H179" s="251"/>
    </row>
    <row r="180" spans="4:8" x14ac:dyDescent="0.2">
      <c r="D180" s="87"/>
      <c r="E180" s="251"/>
      <c r="F180" s="251"/>
      <c r="G180" s="251"/>
      <c r="H180" s="251"/>
    </row>
    <row r="181" spans="4:8" x14ac:dyDescent="0.2">
      <c r="D181" s="87"/>
      <c r="E181" s="251"/>
      <c r="F181" s="251"/>
      <c r="G181" s="251"/>
      <c r="H181" s="251"/>
    </row>
    <row r="182" spans="4:8" x14ac:dyDescent="0.2">
      <c r="D182" s="87"/>
      <c r="E182" s="251"/>
      <c r="F182" s="251"/>
      <c r="G182" s="251"/>
      <c r="H182" s="251"/>
    </row>
    <row r="183" spans="4:8" x14ac:dyDescent="0.2">
      <c r="D183" s="87"/>
      <c r="E183" s="251"/>
      <c r="F183" s="251"/>
      <c r="G183" s="251"/>
      <c r="H183" s="251"/>
    </row>
    <row r="184" spans="4:8" x14ac:dyDescent="0.2">
      <c r="D184" s="87"/>
      <c r="E184" s="251"/>
      <c r="F184" s="251"/>
      <c r="G184" s="251"/>
      <c r="H184" s="251"/>
    </row>
    <row r="185" spans="4:8" x14ac:dyDescent="0.2">
      <c r="D185" s="87"/>
      <c r="E185" s="251"/>
      <c r="F185" s="251"/>
      <c r="G185" s="251"/>
      <c r="H185" s="251"/>
    </row>
    <row r="186" spans="4:8" x14ac:dyDescent="0.2">
      <c r="D186" s="87"/>
      <c r="E186" s="251"/>
      <c r="F186" s="251"/>
      <c r="G186" s="251"/>
      <c r="H186" s="251"/>
    </row>
    <row r="187" spans="4:8" x14ac:dyDescent="0.2">
      <c r="D187" s="87"/>
      <c r="E187" s="251"/>
      <c r="F187" s="251"/>
      <c r="G187" s="251"/>
      <c r="H187" s="251"/>
    </row>
    <row r="188" spans="4:8" x14ac:dyDescent="0.2">
      <c r="D188" s="87"/>
      <c r="E188" s="251"/>
      <c r="F188" s="251"/>
      <c r="G188" s="251"/>
      <c r="H188" s="251"/>
    </row>
    <row r="189" spans="4:8" x14ac:dyDescent="0.2">
      <c r="D189" s="87"/>
      <c r="E189" s="251"/>
      <c r="F189" s="251"/>
      <c r="G189" s="251"/>
      <c r="H189" s="251"/>
    </row>
    <row r="190" spans="4:8" x14ac:dyDescent="0.2">
      <c r="D190" s="87"/>
      <c r="E190" s="251"/>
      <c r="F190" s="251"/>
      <c r="G190" s="251"/>
      <c r="H190" s="251"/>
    </row>
    <row r="191" spans="4:8" x14ac:dyDescent="0.2">
      <c r="D191" s="87"/>
      <c r="E191" s="251"/>
      <c r="F191" s="251"/>
      <c r="G191" s="251"/>
      <c r="H191" s="251"/>
    </row>
    <row r="192" spans="4:8" x14ac:dyDescent="0.2">
      <c r="D192" s="87"/>
      <c r="E192" s="251"/>
      <c r="F192" s="251"/>
      <c r="G192" s="251"/>
      <c r="H192" s="251"/>
    </row>
    <row r="193" spans="4:8" x14ac:dyDescent="0.2">
      <c r="D193" s="87"/>
      <c r="E193" s="251"/>
      <c r="F193" s="251"/>
      <c r="G193" s="251"/>
      <c r="H193" s="251"/>
    </row>
    <row r="194" spans="4:8" x14ac:dyDescent="0.2">
      <c r="D194" s="87"/>
      <c r="E194" s="251"/>
      <c r="F194" s="251"/>
      <c r="G194" s="251"/>
      <c r="H194" s="251"/>
    </row>
    <row r="195" spans="4:8" x14ac:dyDescent="0.2">
      <c r="D195" s="87"/>
      <c r="E195" s="251"/>
      <c r="F195" s="251"/>
      <c r="G195" s="251"/>
      <c r="H195" s="251"/>
    </row>
    <row r="196" spans="4:8" x14ac:dyDescent="0.2">
      <c r="D196" s="87"/>
      <c r="E196" s="251"/>
      <c r="F196" s="251"/>
      <c r="G196" s="251"/>
      <c r="H196" s="251"/>
    </row>
    <row r="197" spans="4:8" x14ac:dyDescent="0.2">
      <c r="D197" s="87"/>
      <c r="E197" s="251"/>
      <c r="F197" s="251"/>
      <c r="G197" s="251"/>
      <c r="H197" s="251"/>
    </row>
    <row r="198" spans="4:8" x14ac:dyDescent="0.2">
      <c r="D198" s="87"/>
      <c r="E198" s="251"/>
      <c r="F198" s="251"/>
      <c r="G198" s="251"/>
      <c r="H198" s="251"/>
    </row>
    <row r="199" spans="4:8" x14ac:dyDescent="0.2">
      <c r="D199" s="87"/>
      <c r="E199" s="251"/>
      <c r="F199" s="251"/>
      <c r="G199" s="251"/>
      <c r="H199" s="251"/>
    </row>
    <row r="200" spans="4:8" x14ac:dyDescent="0.2">
      <c r="D200" s="87"/>
      <c r="E200" s="251"/>
      <c r="F200" s="251"/>
      <c r="G200" s="251"/>
      <c r="H200" s="251"/>
    </row>
    <row r="201" spans="4:8" x14ac:dyDescent="0.2">
      <c r="D201" s="87"/>
      <c r="E201" s="251"/>
      <c r="F201" s="251"/>
      <c r="G201" s="251"/>
      <c r="H201" s="251"/>
    </row>
    <row r="202" spans="4:8" x14ac:dyDescent="0.2">
      <c r="D202" s="87"/>
      <c r="E202" s="251"/>
      <c r="F202" s="251"/>
      <c r="G202" s="251"/>
      <c r="H202" s="251"/>
    </row>
    <row r="203" spans="4:8" x14ac:dyDescent="0.2">
      <c r="D203" s="87"/>
      <c r="E203" s="251"/>
      <c r="F203" s="251"/>
      <c r="G203" s="251"/>
      <c r="H203" s="251"/>
    </row>
    <row r="204" spans="4:8" x14ac:dyDescent="0.2">
      <c r="D204" s="87"/>
      <c r="E204" s="251"/>
      <c r="F204" s="251"/>
      <c r="G204" s="251"/>
      <c r="H204" s="251"/>
    </row>
    <row r="205" spans="4:8" x14ac:dyDescent="0.2">
      <c r="D205" s="87"/>
      <c r="E205" s="251"/>
      <c r="F205" s="251"/>
      <c r="G205" s="251"/>
      <c r="H205" s="251"/>
    </row>
    <row r="206" spans="4:8" x14ac:dyDescent="0.2">
      <c r="D206" s="87"/>
      <c r="E206" s="251"/>
      <c r="F206" s="251"/>
      <c r="G206" s="251"/>
      <c r="H206" s="251"/>
    </row>
    <row r="207" spans="4:8" x14ac:dyDescent="0.2">
      <c r="D207" s="87"/>
      <c r="E207" s="251"/>
      <c r="F207" s="251"/>
      <c r="G207" s="251"/>
      <c r="H207" s="251"/>
    </row>
    <row r="208" spans="4:8" x14ac:dyDescent="0.2">
      <c r="D208" s="87"/>
      <c r="E208" s="251"/>
      <c r="F208" s="251"/>
      <c r="G208" s="251"/>
      <c r="H208" s="251"/>
    </row>
    <row r="209" spans="4:8" x14ac:dyDescent="0.2">
      <c r="D209" s="87"/>
      <c r="E209" s="251"/>
      <c r="F209" s="251"/>
      <c r="G209" s="251"/>
      <c r="H209" s="251"/>
    </row>
    <row r="210" spans="4:8" x14ac:dyDescent="0.2">
      <c r="D210" s="87"/>
      <c r="E210" s="251"/>
      <c r="F210" s="251"/>
      <c r="G210" s="251"/>
      <c r="H210" s="251"/>
    </row>
    <row r="211" spans="4:8" x14ac:dyDescent="0.2">
      <c r="D211" s="87"/>
      <c r="E211" s="251"/>
      <c r="F211" s="251"/>
      <c r="G211" s="251"/>
      <c r="H211" s="251"/>
    </row>
    <row r="212" spans="4:8" x14ac:dyDescent="0.2">
      <c r="D212" s="87"/>
      <c r="E212" s="251"/>
      <c r="F212" s="251"/>
      <c r="G212" s="251"/>
      <c r="H212" s="251"/>
    </row>
    <row r="213" spans="4:8" x14ac:dyDescent="0.2">
      <c r="D213" s="87"/>
      <c r="E213" s="251"/>
      <c r="F213" s="251"/>
      <c r="G213" s="251"/>
      <c r="H213" s="251"/>
    </row>
    <row r="214" spans="4:8" x14ac:dyDescent="0.2">
      <c r="D214" s="87"/>
      <c r="E214" s="251"/>
      <c r="F214" s="251"/>
      <c r="G214" s="251"/>
      <c r="H214" s="251"/>
    </row>
    <row r="215" spans="4:8" x14ac:dyDescent="0.2">
      <c r="D215" s="87"/>
      <c r="E215" s="251"/>
      <c r="F215" s="251"/>
      <c r="G215" s="251"/>
      <c r="H215" s="251"/>
    </row>
    <row r="216" spans="4:8" x14ac:dyDescent="0.2">
      <c r="D216" s="87"/>
      <c r="E216" s="251"/>
      <c r="F216" s="251"/>
      <c r="G216" s="251"/>
      <c r="H216" s="251"/>
    </row>
    <row r="217" spans="4:8" x14ac:dyDescent="0.2">
      <c r="D217" s="87"/>
      <c r="E217" s="251"/>
      <c r="F217" s="251"/>
      <c r="G217" s="251"/>
      <c r="H217" s="251"/>
    </row>
    <row r="218" spans="4:8" x14ac:dyDescent="0.2">
      <c r="D218" s="87"/>
      <c r="E218" s="251"/>
      <c r="F218" s="251"/>
      <c r="G218" s="251"/>
      <c r="H218" s="251"/>
    </row>
    <row r="219" spans="4:8" x14ac:dyDescent="0.2">
      <c r="D219" s="87"/>
      <c r="E219" s="251"/>
      <c r="F219" s="251"/>
      <c r="G219" s="251"/>
      <c r="H219" s="251"/>
    </row>
    <row r="220" spans="4:8" x14ac:dyDescent="0.2">
      <c r="D220" s="87"/>
      <c r="E220" s="251"/>
      <c r="F220" s="251"/>
      <c r="G220" s="251"/>
      <c r="H220" s="251"/>
    </row>
    <row r="221" spans="4:8" x14ac:dyDescent="0.2">
      <c r="D221" s="87"/>
      <c r="E221" s="251"/>
      <c r="F221" s="251"/>
      <c r="G221" s="251"/>
      <c r="H221" s="251"/>
    </row>
    <row r="222" spans="4:8" x14ac:dyDescent="0.2">
      <c r="D222" s="87"/>
      <c r="E222" s="251"/>
      <c r="F222" s="251"/>
      <c r="G222" s="251"/>
      <c r="H222" s="251"/>
    </row>
    <row r="223" spans="4:8" x14ac:dyDescent="0.2">
      <c r="D223" s="87"/>
      <c r="E223" s="251"/>
      <c r="F223" s="251"/>
      <c r="G223" s="251"/>
      <c r="H223" s="251"/>
    </row>
    <row r="224" spans="4:8" x14ac:dyDescent="0.2">
      <c r="D224" s="87"/>
      <c r="E224" s="251"/>
      <c r="F224" s="251"/>
      <c r="G224" s="251"/>
      <c r="H224" s="251"/>
    </row>
    <row r="225" spans="4:8" x14ac:dyDescent="0.2">
      <c r="D225" s="87"/>
      <c r="E225" s="251"/>
      <c r="F225" s="251"/>
      <c r="G225" s="251"/>
      <c r="H225" s="251"/>
    </row>
    <row r="226" spans="4:8" x14ac:dyDescent="0.2">
      <c r="D226" s="87"/>
      <c r="E226" s="251"/>
      <c r="F226" s="251"/>
      <c r="G226" s="251"/>
      <c r="H226" s="251"/>
    </row>
    <row r="227" spans="4:8" x14ac:dyDescent="0.2">
      <c r="D227" s="87"/>
      <c r="E227" s="251"/>
      <c r="F227" s="251"/>
      <c r="G227" s="251"/>
      <c r="H227" s="251"/>
    </row>
    <row r="228" spans="4:8" x14ac:dyDescent="0.2">
      <c r="D228" s="87"/>
      <c r="E228" s="251"/>
      <c r="F228" s="251"/>
      <c r="G228" s="251"/>
      <c r="H228" s="251"/>
    </row>
    <row r="229" spans="4:8" x14ac:dyDescent="0.2">
      <c r="D229" s="87"/>
      <c r="E229" s="251"/>
      <c r="F229" s="251"/>
      <c r="G229" s="251"/>
      <c r="H229" s="251"/>
    </row>
    <row r="230" spans="4:8" x14ac:dyDescent="0.2">
      <c r="D230" s="87"/>
      <c r="E230" s="251"/>
      <c r="F230" s="251"/>
      <c r="G230" s="251"/>
      <c r="H230" s="251"/>
    </row>
    <row r="231" spans="4:8" x14ac:dyDescent="0.2">
      <c r="D231" s="87"/>
      <c r="E231" s="251"/>
      <c r="F231" s="251"/>
      <c r="G231" s="251"/>
      <c r="H231" s="251"/>
    </row>
    <row r="232" spans="4:8" x14ac:dyDescent="0.2">
      <c r="D232" s="87"/>
      <c r="E232" s="251"/>
      <c r="F232" s="251"/>
      <c r="G232" s="251"/>
      <c r="H232" s="251"/>
    </row>
    <row r="233" spans="4:8" x14ac:dyDescent="0.2">
      <c r="D233" s="87"/>
      <c r="E233" s="251"/>
      <c r="F233" s="251"/>
      <c r="G233" s="251"/>
      <c r="H233" s="251"/>
    </row>
    <row r="234" spans="4:8" x14ac:dyDescent="0.2">
      <c r="D234" s="87"/>
      <c r="E234" s="251"/>
      <c r="F234" s="251"/>
      <c r="G234" s="251"/>
      <c r="H234" s="251"/>
    </row>
    <row r="235" spans="4:8" x14ac:dyDescent="0.2">
      <c r="D235" s="87"/>
      <c r="E235" s="251"/>
      <c r="F235" s="251"/>
      <c r="G235" s="251"/>
      <c r="H235" s="251"/>
    </row>
    <row r="236" spans="4:8" x14ac:dyDescent="0.2">
      <c r="D236" s="87"/>
      <c r="E236" s="251"/>
      <c r="F236" s="251"/>
      <c r="G236" s="251"/>
      <c r="H236" s="251"/>
    </row>
    <row r="237" spans="4:8" x14ac:dyDescent="0.2">
      <c r="D237" s="87"/>
      <c r="E237" s="251"/>
      <c r="F237" s="251"/>
      <c r="G237" s="251"/>
      <c r="H237" s="251"/>
    </row>
    <row r="238" spans="4:8" x14ac:dyDescent="0.2">
      <c r="D238" s="87"/>
      <c r="E238" s="251"/>
      <c r="F238" s="251"/>
      <c r="G238" s="251"/>
      <c r="H238" s="251"/>
    </row>
    <row r="239" spans="4:8" x14ac:dyDescent="0.2">
      <c r="D239" s="87"/>
      <c r="E239" s="251"/>
      <c r="F239" s="251"/>
      <c r="G239" s="251"/>
      <c r="H239" s="251"/>
    </row>
    <row r="240" spans="4:8" x14ac:dyDescent="0.2">
      <c r="D240" s="87"/>
      <c r="E240" s="251"/>
      <c r="F240" s="251"/>
      <c r="G240" s="251"/>
      <c r="H240" s="251"/>
    </row>
    <row r="241" spans="4:8" x14ac:dyDescent="0.2">
      <c r="D241" s="87"/>
      <c r="E241" s="251"/>
      <c r="F241" s="251"/>
      <c r="G241" s="251"/>
      <c r="H241" s="251"/>
    </row>
    <row r="242" spans="4:8" x14ac:dyDescent="0.2">
      <c r="D242" s="87"/>
      <c r="E242" s="251"/>
      <c r="F242" s="251"/>
      <c r="G242" s="251"/>
      <c r="H242" s="251"/>
    </row>
    <row r="243" spans="4:8" x14ac:dyDescent="0.2">
      <c r="D243" s="87"/>
      <c r="E243" s="251"/>
      <c r="F243" s="251"/>
      <c r="G243" s="251"/>
      <c r="H243" s="251"/>
    </row>
    <row r="244" spans="4:8" x14ac:dyDescent="0.2">
      <c r="D244" s="87"/>
      <c r="E244" s="251"/>
      <c r="F244" s="251"/>
      <c r="G244" s="251"/>
      <c r="H244" s="251"/>
    </row>
    <row r="245" spans="4:8" x14ac:dyDescent="0.2">
      <c r="D245" s="87"/>
      <c r="E245" s="251"/>
      <c r="F245" s="251"/>
      <c r="G245" s="251"/>
      <c r="H245" s="251"/>
    </row>
    <row r="246" spans="4:8" x14ac:dyDescent="0.2">
      <c r="D246" s="87"/>
      <c r="E246" s="251"/>
      <c r="F246" s="251"/>
      <c r="G246" s="251"/>
      <c r="H246" s="251"/>
    </row>
    <row r="247" spans="4:8" x14ac:dyDescent="0.2">
      <c r="D247" s="87"/>
      <c r="E247" s="251"/>
      <c r="F247" s="251"/>
      <c r="G247" s="251"/>
      <c r="H247" s="251"/>
    </row>
    <row r="248" spans="4:8" x14ac:dyDescent="0.2">
      <c r="D248" s="87"/>
      <c r="E248" s="251"/>
      <c r="F248" s="251"/>
      <c r="G248" s="251"/>
      <c r="H248" s="251"/>
    </row>
    <row r="249" spans="4:8" x14ac:dyDescent="0.2">
      <c r="D249" s="87"/>
      <c r="E249" s="251"/>
      <c r="F249" s="251"/>
      <c r="G249" s="251"/>
      <c r="H249" s="251"/>
    </row>
    <row r="250" spans="4:8" x14ac:dyDescent="0.2">
      <c r="D250" s="87"/>
      <c r="E250" s="251"/>
      <c r="F250" s="251"/>
      <c r="G250" s="251"/>
      <c r="H250" s="251"/>
    </row>
    <row r="251" spans="4:8" x14ac:dyDescent="0.2">
      <c r="D251" s="87"/>
      <c r="E251" s="251"/>
      <c r="F251" s="251"/>
      <c r="G251" s="251"/>
      <c r="H251" s="251"/>
    </row>
    <row r="252" spans="4:8" x14ac:dyDescent="0.2">
      <c r="D252" s="87"/>
      <c r="E252" s="251"/>
      <c r="F252" s="251"/>
      <c r="G252" s="251"/>
      <c r="H252" s="251"/>
    </row>
    <row r="253" spans="4:8" x14ac:dyDescent="0.2">
      <c r="D253" s="87"/>
      <c r="E253" s="251"/>
      <c r="F253" s="251"/>
      <c r="G253" s="251"/>
      <c r="H253" s="251"/>
    </row>
    <row r="254" spans="4:8" x14ac:dyDescent="0.2">
      <c r="D254" s="87"/>
      <c r="E254" s="251"/>
      <c r="F254" s="251"/>
      <c r="G254" s="251"/>
      <c r="H254" s="251"/>
    </row>
    <row r="255" spans="4:8" x14ac:dyDescent="0.2">
      <c r="D255" s="87"/>
      <c r="E255" s="251"/>
      <c r="F255" s="251"/>
      <c r="G255" s="251"/>
      <c r="H255" s="251"/>
    </row>
    <row r="256" spans="4:8" x14ac:dyDescent="0.2">
      <c r="D256" s="87"/>
      <c r="E256" s="251"/>
      <c r="F256" s="251"/>
      <c r="G256" s="251"/>
      <c r="H256" s="251"/>
    </row>
    <row r="257" spans="4:8" x14ac:dyDescent="0.2">
      <c r="D257" s="87"/>
      <c r="E257" s="251"/>
      <c r="F257" s="251"/>
      <c r="G257" s="251"/>
      <c r="H257" s="251"/>
    </row>
    <row r="258" spans="4:8" x14ac:dyDescent="0.2">
      <c r="D258" s="87"/>
      <c r="E258" s="251"/>
      <c r="F258" s="251"/>
      <c r="G258" s="251"/>
      <c r="H258" s="251"/>
    </row>
    <row r="259" spans="4:8" x14ac:dyDescent="0.2">
      <c r="D259" s="87"/>
      <c r="E259" s="251"/>
      <c r="F259" s="251"/>
      <c r="G259" s="251"/>
      <c r="H259" s="251"/>
    </row>
    <row r="260" spans="4:8" x14ac:dyDescent="0.2">
      <c r="D260" s="87"/>
      <c r="E260" s="251"/>
      <c r="F260" s="251"/>
      <c r="G260" s="251"/>
      <c r="H260" s="251"/>
    </row>
    <row r="261" spans="4:8" x14ac:dyDescent="0.2">
      <c r="D261" s="87"/>
      <c r="E261" s="251"/>
      <c r="F261" s="251"/>
      <c r="G261" s="251"/>
      <c r="H261" s="251"/>
    </row>
    <row r="262" spans="4:8" x14ac:dyDescent="0.2">
      <c r="D262" s="87"/>
      <c r="E262" s="251"/>
      <c r="F262" s="251"/>
      <c r="G262" s="251"/>
      <c r="H262" s="251"/>
    </row>
    <row r="263" spans="4:8" x14ac:dyDescent="0.2">
      <c r="D263" s="87"/>
      <c r="E263" s="251"/>
      <c r="F263" s="251"/>
      <c r="G263" s="251"/>
      <c r="H263" s="251"/>
    </row>
    <row r="264" spans="4:8" x14ac:dyDescent="0.2">
      <c r="D264" s="87"/>
      <c r="E264" s="251"/>
      <c r="F264" s="251"/>
      <c r="G264" s="251"/>
      <c r="H264" s="251"/>
    </row>
    <row r="265" spans="4:8" x14ac:dyDescent="0.2">
      <c r="D265" s="87"/>
      <c r="E265" s="251"/>
      <c r="F265" s="251"/>
      <c r="G265" s="251"/>
      <c r="H265" s="251"/>
    </row>
    <row r="266" spans="4:8" x14ac:dyDescent="0.2">
      <c r="D266" s="87"/>
      <c r="E266" s="251"/>
      <c r="F266" s="251"/>
      <c r="G266" s="251"/>
      <c r="H266" s="251"/>
    </row>
    <row r="267" spans="4:8" x14ac:dyDescent="0.2">
      <c r="D267" s="87"/>
      <c r="E267" s="251"/>
      <c r="F267" s="251"/>
      <c r="G267" s="251"/>
      <c r="H267" s="251"/>
    </row>
    <row r="268" spans="4:8" x14ac:dyDescent="0.2">
      <c r="D268" s="87"/>
      <c r="E268" s="251"/>
      <c r="F268" s="251"/>
      <c r="G268" s="251"/>
      <c r="H268" s="251"/>
    </row>
    <row r="269" spans="4:8" x14ac:dyDescent="0.2">
      <c r="D269" s="87"/>
      <c r="E269" s="251"/>
      <c r="F269" s="251"/>
      <c r="G269" s="251"/>
      <c r="H269" s="251"/>
    </row>
    <row r="270" spans="4:8" x14ac:dyDescent="0.2">
      <c r="D270" s="87"/>
      <c r="E270" s="251"/>
      <c r="F270" s="251"/>
      <c r="G270" s="251"/>
      <c r="H270" s="251"/>
    </row>
    <row r="271" spans="4:8" x14ac:dyDescent="0.2">
      <c r="D271" s="87"/>
      <c r="E271" s="251"/>
      <c r="F271" s="251"/>
      <c r="G271" s="251"/>
      <c r="H271" s="251"/>
    </row>
    <row r="272" spans="4:8" x14ac:dyDescent="0.2">
      <c r="D272" s="87"/>
      <c r="E272" s="251"/>
      <c r="F272" s="251"/>
      <c r="G272" s="251"/>
      <c r="H272" s="251"/>
    </row>
    <row r="273" spans="4:8" x14ac:dyDescent="0.2">
      <c r="D273" s="87"/>
      <c r="E273" s="251"/>
      <c r="F273" s="251"/>
      <c r="G273" s="251"/>
      <c r="H273" s="251"/>
    </row>
    <row r="274" spans="4:8" x14ac:dyDescent="0.2">
      <c r="D274" s="87"/>
      <c r="E274" s="251"/>
      <c r="F274" s="251"/>
      <c r="G274" s="251"/>
      <c r="H274" s="251"/>
    </row>
    <row r="275" spans="4:8" x14ac:dyDescent="0.2">
      <c r="D275" s="87"/>
      <c r="E275" s="251"/>
      <c r="F275" s="251"/>
      <c r="G275" s="251"/>
      <c r="H275" s="251"/>
    </row>
    <row r="276" spans="4:8" x14ac:dyDescent="0.2">
      <c r="D276" s="87"/>
      <c r="E276" s="251"/>
      <c r="F276" s="251"/>
      <c r="G276" s="251"/>
      <c r="H276" s="251"/>
    </row>
    <row r="277" spans="4:8" x14ac:dyDescent="0.2">
      <c r="D277" s="87"/>
      <c r="E277" s="251"/>
      <c r="F277" s="251"/>
      <c r="G277" s="251"/>
      <c r="H277" s="251"/>
    </row>
    <row r="278" spans="4:8" x14ac:dyDescent="0.2">
      <c r="D278" s="87"/>
      <c r="E278" s="251"/>
      <c r="F278" s="251"/>
      <c r="G278" s="251"/>
      <c r="H278" s="251"/>
    </row>
    <row r="279" spans="4:8" x14ac:dyDescent="0.2">
      <c r="D279" s="87"/>
      <c r="E279" s="251"/>
      <c r="F279" s="251"/>
      <c r="G279" s="251"/>
      <c r="H279" s="251"/>
    </row>
    <row r="280" spans="4:8" x14ac:dyDescent="0.2">
      <c r="D280" s="87"/>
      <c r="E280" s="251"/>
      <c r="F280" s="251"/>
      <c r="G280" s="251"/>
      <c r="H280" s="251"/>
    </row>
    <row r="281" spans="4:8" x14ac:dyDescent="0.2">
      <c r="D281" s="87"/>
      <c r="E281" s="251"/>
      <c r="F281" s="251"/>
      <c r="G281" s="251"/>
      <c r="H281" s="251"/>
    </row>
    <row r="282" spans="4:8" x14ac:dyDescent="0.2">
      <c r="D282" s="87"/>
      <c r="E282" s="251"/>
      <c r="F282" s="251"/>
      <c r="G282" s="251"/>
      <c r="H282" s="251"/>
    </row>
    <row r="283" spans="4:8" x14ac:dyDescent="0.2">
      <c r="D283" s="87"/>
      <c r="E283" s="251"/>
      <c r="F283" s="251"/>
      <c r="G283" s="251"/>
      <c r="H283" s="251"/>
    </row>
    <row r="284" spans="4:8" x14ac:dyDescent="0.2">
      <c r="D284" s="87"/>
      <c r="E284" s="251"/>
      <c r="F284" s="251"/>
      <c r="G284" s="251"/>
      <c r="H284" s="251"/>
    </row>
    <row r="285" spans="4:8" x14ac:dyDescent="0.2">
      <c r="D285" s="87"/>
      <c r="E285" s="251"/>
      <c r="F285" s="251"/>
      <c r="G285" s="251"/>
      <c r="H285" s="251"/>
    </row>
    <row r="286" spans="4:8" x14ac:dyDescent="0.2">
      <c r="D286" s="87"/>
      <c r="E286" s="251"/>
      <c r="F286" s="251"/>
      <c r="G286" s="251"/>
      <c r="H286" s="251"/>
    </row>
    <row r="287" spans="4:8" x14ac:dyDescent="0.2">
      <c r="D287" s="87"/>
      <c r="E287" s="251"/>
      <c r="F287" s="251"/>
      <c r="G287" s="251"/>
      <c r="H287" s="251"/>
    </row>
    <row r="288" spans="4:8" x14ac:dyDescent="0.2">
      <c r="D288" s="87"/>
      <c r="E288" s="251"/>
      <c r="F288" s="251"/>
      <c r="G288" s="251"/>
      <c r="H288" s="251"/>
    </row>
    <row r="289" spans="4:8" x14ac:dyDescent="0.2">
      <c r="D289" s="87"/>
      <c r="E289" s="251"/>
      <c r="F289" s="251"/>
      <c r="G289" s="251"/>
      <c r="H289" s="251"/>
    </row>
    <row r="290" spans="4:8" x14ac:dyDescent="0.2">
      <c r="D290" s="87"/>
      <c r="E290" s="251"/>
      <c r="F290" s="251"/>
      <c r="G290" s="251"/>
      <c r="H290" s="251"/>
    </row>
    <row r="291" spans="4:8" x14ac:dyDescent="0.2">
      <c r="D291" s="87"/>
      <c r="E291" s="251"/>
      <c r="F291" s="251"/>
      <c r="G291" s="251"/>
      <c r="H291" s="251"/>
    </row>
    <row r="292" spans="4:8" x14ac:dyDescent="0.2">
      <c r="D292" s="87"/>
      <c r="E292" s="251"/>
      <c r="F292" s="251"/>
      <c r="G292" s="251"/>
      <c r="H292" s="251"/>
    </row>
    <row r="293" spans="4:8" x14ac:dyDescent="0.2">
      <c r="D293" s="87"/>
      <c r="E293" s="251"/>
      <c r="F293" s="251"/>
      <c r="G293" s="251"/>
      <c r="H293" s="251"/>
    </row>
    <row r="294" spans="4:8" x14ac:dyDescent="0.2">
      <c r="D294" s="87"/>
      <c r="E294" s="251"/>
      <c r="F294" s="251"/>
      <c r="G294" s="251"/>
      <c r="H294" s="251"/>
    </row>
    <row r="295" spans="4:8" x14ac:dyDescent="0.2">
      <c r="D295" s="87"/>
      <c r="E295" s="251"/>
      <c r="F295" s="251"/>
      <c r="G295" s="251"/>
      <c r="H295" s="251"/>
    </row>
    <row r="296" spans="4:8" x14ac:dyDescent="0.2">
      <c r="D296" s="87"/>
      <c r="E296" s="251"/>
      <c r="F296" s="251"/>
      <c r="G296" s="251"/>
      <c r="H296" s="251"/>
    </row>
    <row r="297" spans="4:8" x14ac:dyDescent="0.2">
      <c r="D297" s="87"/>
      <c r="E297" s="251"/>
      <c r="F297" s="251"/>
      <c r="G297" s="251"/>
      <c r="H297" s="251"/>
    </row>
    <row r="298" spans="4:8" x14ac:dyDescent="0.2">
      <c r="D298" s="87"/>
      <c r="E298" s="251"/>
      <c r="F298" s="251"/>
      <c r="G298" s="251"/>
      <c r="H298" s="251"/>
    </row>
    <row r="299" spans="4:8" x14ac:dyDescent="0.2">
      <c r="D299" s="87"/>
      <c r="E299" s="251"/>
      <c r="F299" s="251"/>
      <c r="G299" s="251"/>
      <c r="H299" s="251"/>
    </row>
    <row r="300" spans="4:8" x14ac:dyDescent="0.2">
      <c r="D300" s="87"/>
      <c r="E300" s="251"/>
      <c r="F300" s="251"/>
      <c r="G300" s="251"/>
      <c r="H300" s="251"/>
    </row>
    <row r="301" spans="4:8" x14ac:dyDescent="0.2">
      <c r="D301" s="87"/>
      <c r="E301" s="251"/>
      <c r="F301" s="251"/>
      <c r="G301" s="251"/>
      <c r="H301" s="251"/>
    </row>
    <row r="302" spans="4:8" x14ac:dyDescent="0.2">
      <c r="D302" s="87"/>
      <c r="E302" s="251"/>
      <c r="F302" s="251"/>
      <c r="G302" s="251"/>
      <c r="H302" s="251"/>
    </row>
    <row r="303" spans="4:8" x14ac:dyDescent="0.2">
      <c r="D303" s="87"/>
      <c r="E303" s="251"/>
      <c r="F303" s="251"/>
      <c r="G303" s="251"/>
      <c r="H303" s="251"/>
    </row>
    <row r="304" spans="4:8" x14ac:dyDescent="0.2">
      <c r="D304" s="87"/>
      <c r="E304" s="251"/>
      <c r="F304" s="251"/>
      <c r="G304" s="251"/>
      <c r="H304" s="251"/>
    </row>
    <row r="305" spans="4:8" x14ac:dyDescent="0.2">
      <c r="D305" s="87"/>
      <c r="E305" s="251"/>
      <c r="F305" s="251"/>
      <c r="G305" s="251"/>
      <c r="H305" s="251"/>
    </row>
    <row r="306" spans="4:8" x14ac:dyDescent="0.2">
      <c r="D306" s="87"/>
      <c r="E306" s="251"/>
      <c r="F306" s="251"/>
      <c r="G306" s="251"/>
      <c r="H306" s="251"/>
    </row>
    <row r="307" spans="4:8" x14ac:dyDescent="0.2">
      <c r="D307" s="87"/>
      <c r="E307" s="251"/>
      <c r="F307" s="251"/>
      <c r="G307" s="251"/>
      <c r="H307" s="251"/>
    </row>
    <row r="308" spans="4:8" x14ac:dyDescent="0.2">
      <c r="D308" s="87"/>
      <c r="E308" s="251"/>
      <c r="F308" s="251"/>
      <c r="G308" s="251"/>
      <c r="H308" s="251"/>
    </row>
    <row r="309" spans="4:8" x14ac:dyDescent="0.2">
      <c r="D309" s="87"/>
      <c r="E309" s="251"/>
      <c r="F309" s="251"/>
      <c r="G309" s="251"/>
      <c r="H309" s="251"/>
    </row>
    <row r="310" spans="4:8" x14ac:dyDescent="0.2">
      <c r="D310" s="87"/>
      <c r="E310" s="251"/>
      <c r="F310" s="251"/>
      <c r="G310" s="251"/>
      <c r="H310" s="251"/>
    </row>
    <row r="311" spans="4:8" x14ac:dyDescent="0.2">
      <c r="D311" s="87"/>
      <c r="E311" s="251"/>
      <c r="F311" s="251"/>
      <c r="G311" s="251"/>
      <c r="H311" s="251"/>
    </row>
    <row r="312" spans="4:8" x14ac:dyDescent="0.2">
      <c r="D312" s="87"/>
      <c r="E312" s="251"/>
      <c r="F312" s="251"/>
      <c r="G312" s="251"/>
      <c r="H312" s="251"/>
    </row>
    <row r="313" spans="4:8" x14ac:dyDescent="0.2">
      <c r="D313" s="87"/>
      <c r="E313" s="251"/>
      <c r="F313" s="251"/>
      <c r="G313" s="251"/>
      <c r="H313" s="251"/>
    </row>
    <row r="314" spans="4:8" x14ac:dyDescent="0.2">
      <c r="D314" s="87"/>
      <c r="E314" s="251"/>
      <c r="F314" s="251"/>
      <c r="G314" s="251"/>
      <c r="H314" s="251"/>
    </row>
    <row r="315" spans="4:8" x14ac:dyDescent="0.2">
      <c r="D315" s="87"/>
      <c r="E315" s="251"/>
      <c r="F315" s="251"/>
      <c r="G315" s="251"/>
      <c r="H315" s="251"/>
    </row>
    <row r="316" spans="4:8" x14ac:dyDescent="0.2">
      <c r="D316" s="87"/>
      <c r="E316" s="251"/>
      <c r="F316" s="251"/>
      <c r="G316" s="251"/>
      <c r="H316" s="251"/>
    </row>
    <row r="317" spans="4:8" x14ac:dyDescent="0.2">
      <c r="D317" s="87"/>
      <c r="E317" s="251"/>
      <c r="F317" s="251"/>
      <c r="G317" s="251"/>
      <c r="H317" s="251"/>
    </row>
    <row r="318" spans="4:8" x14ac:dyDescent="0.2">
      <c r="D318" s="87"/>
      <c r="E318" s="251"/>
      <c r="F318" s="251"/>
      <c r="G318" s="251"/>
      <c r="H318" s="251"/>
    </row>
    <row r="319" spans="4:8" x14ac:dyDescent="0.2">
      <c r="D319" s="87"/>
      <c r="E319" s="251"/>
      <c r="F319" s="251"/>
      <c r="G319" s="251"/>
      <c r="H319" s="251"/>
    </row>
    <row r="320" spans="4:8" x14ac:dyDescent="0.2">
      <c r="D320" s="87"/>
      <c r="E320" s="251"/>
      <c r="F320" s="251"/>
      <c r="G320" s="251"/>
      <c r="H320" s="251"/>
    </row>
    <row r="321" spans="4:8" x14ac:dyDescent="0.2">
      <c r="D321" s="87"/>
      <c r="E321" s="251"/>
      <c r="F321" s="251"/>
      <c r="G321" s="251"/>
      <c r="H321" s="251"/>
    </row>
    <row r="322" spans="4:8" x14ac:dyDescent="0.2">
      <c r="D322" s="87"/>
      <c r="E322" s="251"/>
      <c r="F322" s="251"/>
      <c r="G322" s="251"/>
      <c r="H322" s="251"/>
    </row>
    <row r="323" spans="4:8" x14ac:dyDescent="0.2">
      <c r="D323" s="87"/>
      <c r="E323" s="251"/>
      <c r="F323" s="251"/>
      <c r="G323" s="251"/>
      <c r="H323" s="251"/>
    </row>
    <row r="324" spans="4:8" x14ac:dyDescent="0.2">
      <c r="D324" s="87"/>
      <c r="E324" s="251"/>
      <c r="F324" s="251"/>
      <c r="G324" s="251"/>
      <c r="H324" s="251"/>
    </row>
    <row r="325" spans="4:8" x14ac:dyDescent="0.2">
      <c r="D325" s="87"/>
      <c r="E325" s="251"/>
      <c r="F325" s="251"/>
      <c r="G325" s="251"/>
      <c r="H325" s="251"/>
    </row>
    <row r="326" spans="4:8" x14ac:dyDescent="0.2">
      <c r="D326" s="87"/>
      <c r="E326" s="251"/>
      <c r="F326" s="251"/>
      <c r="G326" s="251"/>
      <c r="H326" s="251"/>
    </row>
    <row r="327" spans="4:8" x14ac:dyDescent="0.2">
      <c r="D327" s="87"/>
      <c r="E327" s="251"/>
      <c r="F327" s="251"/>
      <c r="G327" s="251"/>
      <c r="H327" s="251"/>
    </row>
    <row r="328" spans="4:8" x14ac:dyDescent="0.2">
      <c r="D328" s="87"/>
      <c r="E328" s="251"/>
      <c r="F328" s="251"/>
      <c r="G328" s="251"/>
      <c r="H328" s="251"/>
    </row>
    <row r="329" spans="4:8" x14ac:dyDescent="0.2">
      <c r="D329" s="87"/>
      <c r="E329" s="251"/>
      <c r="F329" s="251"/>
      <c r="G329" s="251"/>
      <c r="H329" s="251"/>
    </row>
    <row r="330" spans="4:8" x14ac:dyDescent="0.2">
      <c r="D330" s="87"/>
      <c r="E330" s="251"/>
      <c r="F330" s="251"/>
      <c r="G330" s="251"/>
      <c r="H330" s="251"/>
    </row>
    <row r="331" spans="4:8" x14ac:dyDescent="0.2">
      <c r="D331" s="87"/>
      <c r="E331" s="251"/>
      <c r="F331" s="251"/>
      <c r="G331" s="251"/>
      <c r="H331" s="251"/>
    </row>
    <row r="332" spans="4:8" x14ac:dyDescent="0.2">
      <c r="D332" s="87"/>
      <c r="E332" s="251"/>
      <c r="F332" s="251"/>
      <c r="G332" s="251"/>
      <c r="H332" s="251"/>
    </row>
    <row r="333" spans="4:8" x14ac:dyDescent="0.2">
      <c r="D333" s="87"/>
      <c r="E333" s="251"/>
      <c r="F333" s="251"/>
      <c r="G333" s="251"/>
      <c r="H333" s="251"/>
    </row>
    <row r="334" spans="4:8" x14ac:dyDescent="0.2">
      <c r="D334" s="87"/>
      <c r="E334" s="251"/>
      <c r="F334" s="251"/>
      <c r="G334" s="251"/>
      <c r="H334" s="251"/>
    </row>
    <row r="335" spans="4:8" x14ac:dyDescent="0.2">
      <c r="D335" s="87"/>
      <c r="E335" s="251"/>
      <c r="F335" s="251"/>
      <c r="G335" s="251"/>
      <c r="H335" s="251"/>
    </row>
    <row r="336" spans="4:8" x14ac:dyDescent="0.2">
      <c r="D336" s="87"/>
      <c r="E336" s="251"/>
      <c r="F336" s="251"/>
      <c r="G336" s="251"/>
      <c r="H336" s="251"/>
    </row>
    <row r="337" spans="4:8" x14ac:dyDescent="0.2">
      <c r="D337" s="87"/>
      <c r="E337" s="251"/>
      <c r="F337" s="251"/>
      <c r="G337" s="251"/>
      <c r="H337" s="251"/>
    </row>
    <row r="338" spans="4:8" x14ac:dyDescent="0.2">
      <c r="D338" s="87"/>
      <c r="E338" s="251"/>
      <c r="F338" s="251"/>
      <c r="G338" s="251"/>
      <c r="H338" s="251"/>
    </row>
    <row r="339" spans="4:8" x14ac:dyDescent="0.2">
      <c r="D339" s="87"/>
      <c r="E339" s="251"/>
      <c r="F339" s="251"/>
      <c r="G339" s="251"/>
      <c r="H339" s="251"/>
    </row>
    <row r="340" spans="4:8" x14ac:dyDescent="0.2">
      <c r="D340" s="87"/>
      <c r="E340" s="251"/>
      <c r="F340" s="251"/>
      <c r="G340" s="251"/>
      <c r="H340" s="251"/>
    </row>
    <row r="341" spans="4:8" x14ac:dyDescent="0.2">
      <c r="D341" s="87"/>
      <c r="E341" s="251"/>
      <c r="F341" s="251"/>
      <c r="G341" s="251"/>
      <c r="H341" s="251"/>
    </row>
    <row r="342" spans="4:8" x14ac:dyDescent="0.2">
      <c r="D342" s="87"/>
      <c r="E342" s="251"/>
      <c r="F342" s="251"/>
      <c r="G342" s="251"/>
      <c r="H342" s="251"/>
    </row>
    <row r="343" spans="4:8" x14ac:dyDescent="0.2">
      <c r="D343" s="87"/>
      <c r="E343" s="251"/>
      <c r="F343" s="251"/>
      <c r="G343" s="251"/>
      <c r="H343" s="251"/>
    </row>
    <row r="344" spans="4:8" x14ac:dyDescent="0.2">
      <c r="D344" s="87"/>
      <c r="E344" s="251"/>
      <c r="F344" s="251"/>
      <c r="G344" s="251"/>
      <c r="H344" s="251"/>
    </row>
    <row r="345" spans="4:8" x14ac:dyDescent="0.2">
      <c r="D345" s="87"/>
      <c r="E345" s="251"/>
      <c r="F345" s="251"/>
      <c r="G345" s="251"/>
      <c r="H345" s="251"/>
    </row>
    <row r="346" spans="4:8" x14ac:dyDescent="0.2">
      <c r="D346" s="87"/>
      <c r="E346" s="251"/>
      <c r="F346" s="251"/>
      <c r="G346" s="251"/>
      <c r="H346" s="251"/>
    </row>
    <row r="347" spans="4:8" x14ac:dyDescent="0.2">
      <c r="D347" s="87"/>
      <c r="E347" s="251"/>
      <c r="F347" s="251"/>
      <c r="G347" s="251"/>
      <c r="H347" s="251"/>
    </row>
    <row r="348" spans="4:8" x14ac:dyDescent="0.2">
      <c r="D348" s="87"/>
      <c r="E348" s="251"/>
      <c r="F348" s="251"/>
      <c r="G348" s="251"/>
      <c r="H348" s="251"/>
    </row>
    <row r="349" spans="4:8" x14ac:dyDescent="0.2">
      <c r="D349" s="87"/>
      <c r="E349" s="251"/>
      <c r="F349" s="251"/>
      <c r="G349" s="251"/>
      <c r="H349" s="251"/>
    </row>
    <row r="350" spans="4:8" x14ac:dyDescent="0.2">
      <c r="D350" s="87"/>
      <c r="E350" s="251"/>
      <c r="F350" s="251"/>
      <c r="G350" s="251"/>
      <c r="H350" s="251"/>
    </row>
    <row r="351" spans="4:8" x14ac:dyDescent="0.2">
      <c r="D351" s="87"/>
      <c r="E351" s="251"/>
      <c r="F351" s="251"/>
      <c r="G351" s="251"/>
      <c r="H351" s="251"/>
    </row>
    <row r="352" spans="4:8" x14ac:dyDescent="0.2">
      <c r="D352" s="87"/>
      <c r="E352" s="251"/>
      <c r="F352" s="251"/>
      <c r="G352" s="251"/>
      <c r="H352" s="251"/>
    </row>
    <row r="353" spans="4:8" x14ac:dyDescent="0.2">
      <c r="D353" s="87"/>
      <c r="E353" s="251"/>
      <c r="F353" s="251"/>
      <c r="G353" s="251"/>
      <c r="H353" s="251"/>
    </row>
    <row r="354" spans="4:8" x14ac:dyDescent="0.2">
      <c r="D354" s="87"/>
      <c r="E354" s="251"/>
      <c r="F354" s="251"/>
      <c r="G354" s="251"/>
      <c r="H354" s="251"/>
    </row>
    <row r="355" spans="4:8" x14ac:dyDescent="0.2">
      <c r="D355" s="87"/>
      <c r="E355" s="251"/>
      <c r="F355" s="251"/>
      <c r="G355" s="251"/>
      <c r="H355" s="251"/>
    </row>
    <row r="356" spans="4:8" x14ac:dyDescent="0.2">
      <c r="D356" s="87"/>
      <c r="E356" s="251"/>
      <c r="F356" s="251"/>
      <c r="G356" s="251"/>
      <c r="H356" s="251"/>
    </row>
    <row r="357" spans="4:8" x14ac:dyDescent="0.2">
      <c r="D357" s="87"/>
      <c r="E357" s="251"/>
      <c r="F357" s="251"/>
      <c r="G357" s="251"/>
      <c r="H357" s="251"/>
    </row>
    <row r="358" spans="4:8" x14ac:dyDescent="0.2">
      <c r="D358" s="87"/>
      <c r="E358" s="251"/>
      <c r="F358" s="251"/>
      <c r="G358" s="251"/>
      <c r="H358" s="251"/>
    </row>
    <row r="359" spans="4:8" x14ac:dyDescent="0.2">
      <c r="D359" s="87"/>
      <c r="E359" s="251"/>
      <c r="F359" s="251"/>
      <c r="G359" s="251"/>
      <c r="H359" s="251"/>
    </row>
    <row r="360" spans="4:8" x14ac:dyDescent="0.2">
      <c r="D360" s="87"/>
      <c r="E360" s="251"/>
      <c r="F360" s="251"/>
      <c r="G360" s="251"/>
      <c r="H360" s="251"/>
    </row>
    <row r="361" spans="4:8" x14ac:dyDescent="0.2">
      <c r="D361" s="87"/>
      <c r="E361" s="251"/>
      <c r="F361" s="251"/>
      <c r="G361" s="251"/>
      <c r="H361" s="251"/>
    </row>
    <row r="362" spans="4:8" x14ac:dyDescent="0.2">
      <c r="D362" s="87"/>
      <c r="E362" s="251"/>
      <c r="F362" s="251"/>
      <c r="G362" s="251"/>
      <c r="H362" s="251"/>
    </row>
    <row r="363" spans="4:8" x14ac:dyDescent="0.2">
      <c r="D363" s="87"/>
      <c r="E363" s="251"/>
      <c r="F363" s="251"/>
      <c r="G363" s="251"/>
      <c r="H363" s="251"/>
    </row>
    <row r="364" spans="4:8" x14ac:dyDescent="0.2">
      <c r="D364" s="87"/>
      <c r="E364" s="251"/>
      <c r="F364" s="251"/>
      <c r="G364" s="251"/>
      <c r="H364" s="251"/>
    </row>
    <row r="365" spans="4:8" x14ac:dyDescent="0.2">
      <c r="D365" s="87"/>
      <c r="E365" s="251"/>
      <c r="F365" s="251"/>
      <c r="G365" s="251"/>
      <c r="H365" s="251"/>
    </row>
    <row r="366" spans="4:8" x14ac:dyDescent="0.2">
      <c r="D366" s="87"/>
      <c r="E366" s="251"/>
      <c r="F366" s="251"/>
      <c r="G366" s="251"/>
      <c r="H366" s="251"/>
    </row>
    <row r="367" spans="4:8" x14ac:dyDescent="0.2">
      <c r="D367" s="87"/>
      <c r="E367" s="251"/>
      <c r="F367" s="251"/>
      <c r="G367" s="251"/>
      <c r="H367" s="251"/>
    </row>
    <row r="368" spans="4:8" x14ac:dyDescent="0.2">
      <c r="D368" s="87"/>
      <c r="E368" s="251"/>
      <c r="F368" s="251"/>
      <c r="G368" s="251"/>
      <c r="H368" s="251"/>
    </row>
    <row r="369" spans="4:8" x14ac:dyDescent="0.2">
      <c r="D369" s="87"/>
      <c r="E369" s="251"/>
      <c r="F369" s="251"/>
      <c r="G369" s="251"/>
      <c r="H369" s="251"/>
    </row>
    <row r="370" spans="4:8" x14ac:dyDescent="0.2">
      <c r="D370" s="87"/>
      <c r="E370" s="251"/>
      <c r="F370" s="251"/>
      <c r="G370" s="251"/>
      <c r="H370" s="251"/>
    </row>
    <row r="371" spans="4:8" x14ac:dyDescent="0.2">
      <c r="D371" s="87"/>
      <c r="E371" s="251"/>
      <c r="F371" s="251"/>
      <c r="G371" s="251"/>
      <c r="H371" s="251"/>
    </row>
    <row r="372" spans="4:8" x14ac:dyDescent="0.2">
      <c r="D372" s="87"/>
      <c r="E372" s="251"/>
      <c r="F372" s="251"/>
      <c r="G372" s="251"/>
      <c r="H372" s="251"/>
    </row>
    <row r="373" spans="4:8" x14ac:dyDescent="0.2">
      <c r="D373" s="87"/>
      <c r="E373" s="251"/>
      <c r="F373" s="251"/>
      <c r="G373" s="251"/>
      <c r="H373" s="251"/>
    </row>
    <row r="374" spans="4:8" x14ac:dyDescent="0.2">
      <c r="D374" s="87"/>
      <c r="E374" s="251"/>
      <c r="F374" s="251"/>
      <c r="G374" s="251"/>
      <c r="H374" s="251"/>
    </row>
    <row r="375" spans="4:8" x14ac:dyDescent="0.2">
      <c r="D375" s="87"/>
      <c r="E375" s="251"/>
      <c r="F375" s="251"/>
      <c r="G375" s="251"/>
      <c r="H375" s="251"/>
    </row>
    <row r="376" spans="4:8" x14ac:dyDescent="0.2">
      <c r="D376" s="87"/>
      <c r="E376" s="251"/>
      <c r="F376" s="251"/>
      <c r="G376" s="251"/>
      <c r="H376" s="251"/>
    </row>
    <row r="377" spans="4:8" x14ac:dyDescent="0.2">
      <c r="D377" s="87"/>
      <c r="E377" s="251"/>
      <c r="F377" s="251"/>
      <c r="G377" s="251"/>
      <c r="H377" s="251"/>
    </row>
    <row r="378" spans="4:8" x14ac:dyDescent="0.2">
      <c r="D378" s="87"/>
      <c r="E378" s="251"/>
      <c r="F378" s="251"/>
      <c r="G378" s="251"/>
      <c r="H378" s="251"/>
    </row>
    <row r="379" spans="4:8" x14ac:dyDescent="0.2">
      <c r="D379" s="87"/>
      <c r="E379" s="251"/>
      <c r="F379" s="251"/>
      <c r="G379" s="251"/>
      <c r="H379" s="251"/>
    </row>
    <row r="380" spans="4:8" x14ac:dyDescent="0.2">
      <c r="D380" s="87"/>
      <c r="E380" s="251"/>
      <c r="F380" s="251"/>
      <c r="G380" s="251"/>
      <c r="H380" s="251"/>
    </row>
    <row r="381" spans="4:8" x14ac:dyDescent="0.2">
      <c r="D381" s="87"/>
      <c r="E381" s="251"/>
      <c r="F381" s="251"/>
      <c r="G381" s="251"/>
      <c r="H381" s="251"/>
    </row>
    <row r="382" spans="4:8" x14ac:dyDescent="0.2">
      <c r="D382" s="87"/>
      <c r="E382" s="251"/>
      <c r="F382" s="251"/>
      <c r="G382" s="251"/>
      <c r="H382" s="251"/>
    </row>
    <row r="383" spans="4:8" x14ac:dyDescent="0.2">
      <c r="D383" s="87"/>
      <c r="E383" s="251"/>
      <c r="F383" s="251"/>
      <c r="G383" s="251"/>
      <c r="H383" s="251"/>
    </row>
    <row r="384" spans="4:8" x14ac:dyDescent="0.2">
      <c r="D384" s="87"/>
      <c r="E384" s="251"/>
      <c r="F384" s="251"/>
      <c r="G384" s="251"/>
      <c r="H384" s="251"/>
    </row>
    <row r="385" spans="4:8" x14ac:dyDescent="0.2">
      <c r="D385" s="87"/>
      <c r="E385" s="251"/>
      <c r="F385" s="251"/>
      <c r="G385" s="251"/>
      <c r="H385" s="251"/>
    </row>
    <row r="386" spans="4:8" x14ac:dyDescent="0.2">
      <c r="D386" s="87"/>
      <c r="E386" s="251"/>
      <c r="F386" s="251"/>
      <c r="G386" s="251"/>
      <c r="H386" s="251"/>
    </row>
    <row r="387" spans="4:8" x14ac:dyDescent="0.2">
      <c r="D387" s="87"/>
      <c r="E387" s="251"/>
      <c r="F387" s="251"/>
      <c r="G387" s="251"/>
      <c r="H387" s="251"/>
    </row>
    <row r="388" spans="4:8" x14ac:dyDescent="0.2">
      <c r="D388" s="87"/>
      <c r="E388" s="251"/>
      <c r="F388" s="251"/>
      <c r="G388" s="251"/>
      <c r="H388" s="251"/>
    </row>
    <row r="389" spans="4:8" x14ac:dyDescent="0.2">
      <c r="D389" s="87"/>
      <c r="E389" s="251"/>
      <c r="F389" s="251"/>
      <c r="G389" s="251"/>
      <c r="H389" s="251"/>
    </row>
    <row r="390" spans="4:8" x14ac:dyDescent="0.2">
      <c r="D390" s="87"/>
      <c r="E390" s="251"/>
      <c r="F390" s="251"/>
      <c r="G390" s="251"/>
      <c r="H390" s="251"/>
    </row>
    <row r="391" spans="4:8" x14ac:dyDescent="0.2">
      <c r="D391" s="87"/>
      <c r="E391" s="251"/>
      <c r="F391" s="251"/>
      <c r="G391" s="251"/>
      <c r="H391" s="251"/>
    </row>
    <row r="392" spans="4:8" x14ac:dyDescent="0.2">
      <c r="D392" s="87"/>
      <c r="E392" s="251"/>
      <c r="F392" s="251"/>
      <c r="G392" s="251"/>
      <c r="H392" s="251"/>
    </row>
    <row r="393" spans="4:8" x14ac:dyDescent="0.2">
      <c r="D393" s="87"/>
      <c r="E393" s="251"/>
      <c r="F393" s="251"/>
      <c r="G393" s="251"/>
      <c r="H393" s="251"/>
    </row>
    <row r="394" spans="4:8" x14ac:dyDescent="0.2">
      <c r="D394" s="87"/>
      <c r="E394" s="251"/>
      <c r="F394" s="251"/>
      <c r="G394" s="251"/>
      <c r="H394" s="251"/>
    </row>
    <row r="395" spans="4:8" x14ac:dyDescent="0.2">
      <c r="D395" s="87"/>
      <c r="E395" s="251"/>
      <c r="F395" s="251"/>
      <c r="G395" s="251"/>
      <c r="H395" s="251"/>
    </row>
    <row r="396" spans="4:8" x14ac:dyDescent="0.2">
      <c r="D396" s="87"/>
      <c r="E396" s="251"/>
      <c r="F396" s="251"/>
      <c r="G396" s="251"/>
      <c r="H396" s="251"/>
    </row>
    <row r="397" spans="4:8" x14ac:dyDescent="0.2">
      <c r="D397" s="87"/>
      <c r="E397" s="251"/>
      <c r="F397" s="251"/>
      <c r="G397" s="251"/>
      <c r="H397" s="251"/>
    </row>
    <row r="398" spans="4:8" x14ac:dyDescent="0.2">
      <c r="D398" s="87"/>
      <c r="E398" s="251"/>
      <c r="F398" s="251"/>
      <c r="G398" s="251"/>
      <c r="H398" s="251"/>
    </row>
    <row r="399" spans="4:8" x14ac:dyDescent="0.2">
      <c r="D399" s="87"/>
      <c r="E399" s="251"/>
      <c r="F399" s="251"/>
      <c r="G399" s="251"/>
      <c r="H399" s="251"/>
    </row>
    <row r="400" spans="4:8" x14ac:dyDescent="0.2">
      <c r="D400" s="87"/>
      <c r="E400" s="251"/>
      <c r="F400" s="251"/>
      <c r="G400" s="251"/>
      <c r="H400" s="251"/>
    </row>
    <row r="401" spans="4:8" x14ac:dyDescent="0.2">
      <c r="D401" s="87"/>
      <c r="E401" s="251"/>
      <c r="F401" s="251"/>
      <c r="G401" s="251"/>
      <c r="H401" s="251"/>
    </row>
    <row r="402" spans="4:8" x14ac:dyDescent="0.2">
      <c r="D402" s="87"/>
      <c r="E402" s="251"/>
      <c r="F402" s="251"/>
      <c r="G402" s="251"/>
      <c r="H402" s="251"/>
    </row>
    <row r="403" spans="4:8" x14ac:dyDescent="0.2">
      <c r="D403" s="87"/>
      <c r="E403" s="251"/>
      <c r="F403" s="251"/>
      <c r="G403" s="251"/>
      <c r="H403" s="251"/>
    </row>
    <row r="404" spans="4:8" x14ac:dyDescent="0.2">
      <c r="D404" s="87"/>
      <c r="E404" s="251"/>
      <c r="F404" s="251"/>
      <c r="G404" s="251"/>
      <c r="H404" s="251"/>
    </row>
    <row r="405" spans="4:8" x14ac:dyDescent="0.2">
      <c r="D405" s="87"/>
      <c r="E405" s="251"/>
      <c r="F405" s="251"/>
      <c r="G405" s="251"/>
      <c r="H405" s="251"/>
    </row>
    <row r="406" spans="4:8" x14ac:dyDescent="0.2">
      <c r="D406" s="87"/>
      <c r="E406" s="251"/>
      <c r="F406" s="251"/>
      <c r="G406" s="251"/>
      <c r="H406" s="251"/>
    </row>
    <row r="407" spans="4:8" x14ac:dyDescent="0.2">
      <c r="D407" s="87"/>
      <c r="E407" s="251"/>
      <c r="F407" s="251"/>
      <c r="G407" s="251"/>
      <c r="H407" s="251"/>
    </row>
    <row r="408" spans="4:8" x14ac:dyDescent="0.2">
      <c r="D408" s="87"/>
      <c r="E408" s="251"/>
      <c r="F408" s="251"/>
      <c r="G408" s="251"/>
      <c r="H408" s="251"/>
    </row>
    <row r="409" spans="4:8" x14ac:dyDescent="0.2">
      <c r="D409" s="87"/>
      <c r="E409" s="251"/>
      <c r="F409" s="251"/>
      <c r="G409" s="251"/>
      <c r="H409" s="251"/>
    </row>
    <row r="410" spans="4:8" x14ac:dyDescent="0.2">
      <c r="D410" s="87"/>
      <c r="E410" s="251"/>
      <c r="F410" s="251"/>
      <c r="G410" s="251"/>
      <c r="H410" s="251"/>
    </row>
    <row r="411" spans="4:8" x14ac:dyDescent="0.2">
      <c r="D411" s="87"/>
      <c r="E411" s="251"/>
      <c r="F411" s="251"/>
      <c r="G411" s="251"/>
      <c r="H411" s="251"/>
    </row>
    <row r="412" spans="4:8" x14ac:dyDescent="0.2">
      <c r="D412" s="87"/>
      <c r="E412" s="251"/>
      <c r="F412" s="251"/>
      <c r="G412" s="251"/>
      <c r="H412" s="251"/>
    </row>
    <row r="413" spans="4:8" x14ac:dyDescent="0.2">
      <c r="D413" s="87"/>
      <c r="E413" s="251"/>
      <c r="F413" s="251"/>
      <c r="G413" s="251"/>
      <c r="H413" s="251"/>
    </row>
    <row r="414" spans="4:8" x14ac:dyDescent="0.2">
      <c r="D414" s="87"/>
      <c r="E414" s="251"/>
      <c r="F414" s="251"/>
      <c r="G414" s="251"/>
      <c r="H414" s="251"/>
    </row>
    <row r="415" spans="4:8" x14ac:dyDescent="0.2">
      <c r="D415" s="87"/>
      <c r="E415" s="251"/>
      <c r="F415" s="251"/>
      <c r="G415" s="251"/>
      <c r="H415" s="251"/>
    </row>
    <row r="416" spans="4:8" x14ac:dyDescent="0.2">
      <c r="D416" s="87"/>
      <c r="E416" s="251"/>
      <c r="F416" s="251"/>
      <c r="G416" s="251"/>
      <c r="H416" s="251"/>
    </row>
    <row r="417" spans="4:8" x14ac:dyDescent="0.2">
      <c r="D417" s="87"/>
      <c r="E417" s="251"/>
      <c r="F417" s="251"/>
      <c r="G417" s="251"/>
      <c r="H417" s="251"/>
    </row>
    <row r="418" spans="4:8" x14ac:dyDescent="0.2">
      <c r="D418" s="87"/>
      <c r="E418" s="251"/>
      <c r="F418" s="251"/>
      <c r="G418" s="251"/>
      <c r="H418" s="251"/>
    </row>
    <row r="419" spans="4:8" x14ac:dyDescent="0.2">
      <c r="D419" s="87"/>
      <c r="E419" s="251"/>
      <c r="F419" s="251"/>
      <c r="G419" s="251"/>
      <c r="H419" s="251"/>
    </row>
    <row r="420" spans="4:8" x14ac:dyDescent="0.2">
      <c r="D420" s="87"/>
      <c r="E420" s="251"/>
      <c r="F420" s="251"/>
      <c r="G420" s="251"/>
      <c r="H420" s="251"/>
    </row>
    <row r="421" spans="4:8" x14ac:dyDescent="0.2">
      <c r="D421" s="87"/>
      <c r="E421" s="251"/>
      <c r="F421" s="251"/>
      <c r="G421" s="251"/>
      <c r="H421" s="251"/>
    </row>
    <row r="422" spans="4:8" x14ac:dyDescent="0.2">
      <c r="D422" s="87"/>
      <c r="E422" s="251"/>
      <c r="F422" s="251"/>
      <c r="G422" s="251"/>
      <c r="H422" s="251"/>
    </row>
    <row r="423" spans="4:8" x14ac:dyDescent="0.2">
      <c r="D423" s="87"/>
      <c r="E423" s="251"/>
      <c r="F423" s="251"/>
      <c r="G423" s="251"/>
      <c r="H423" s="251"/>
    </row>
    <row r="424" spans="4:8" x14ac:dyDescent="0.2">
      <c r="D424" s="87"/>
      <c r="E424" s="251"/>
      <c r="F424" s="251"/>
      <c r="G424" s="251"/>
      <c r="H424" s="251"/>
    </row>
    <row r="425" spans="4:8" x14ac:dyDescent="0.2">
      <c r="D425" s="87"/>
      <c r="E425" s="251"/>
      <c r="F425" s="251"/>
      <c r="G425" s="251"/>
      <c r="H425" s="251"/>
    </row>
    <row r="426" spans="4:8" x14ac:dyDescent="0.2">
      <c r="D426" s="87"/>
      <c r="E426" s="251"/>
      <c r="F426" s="251"/>
      <c r="G426" s="251"/>
      <c r="H426" s="251"/>
    </row>
    <row r="427" spans="4:8" x14ac:dyDescent="0.2">
      <c r="D427" s="87"/>
      <c r="E427" s="251"/>
      <c r="F427" s="251"/>
      <c r="G427" s="251"/>
      <c r="H427" s="251"/>
    </row>
    <row r="428" spans="4:8" x14ac:dyDescent="0.2">
      <c r="D428" s="87"/>
      <c r="E428" s="251"/>
      <c r="F428" s="251"/>
      <c r="G428" s="251"/>
      <c r="H428" s="251"/>
    </row>
    <row r="429" spans="4:8" x14ac:dyDescent="0.2">
      <c r="D429" s="87"/>
      <c r="E429" s="251"/>
      <c r="F429" s="251"/>
      <c r="G429" s="251"/>
      <c r="H429" s="251"/>
    </row>
    <row r="430" spans="4:8" x14ac:dyDescent="0.2">
      <c r="D430" s="87"/>
      <c r="E430" s="251"/>
      <c r="F430" s="251"/>
      <c r="G430" s="251"/>
      <c r="H430" s="251"/>
    </row>
    <row r="431" spans="4:8" x14ac:dyDescent="0.2">
      <c r="D431" s="87"/>
      <c r="E431" s="251"/>
      <c r="F431" s="251"/>
      <c r="G431" s="251"/>
      <c r="H431" s="251"/>
    </row>
    <row r="432" spans="4:8" x14ac:dyDescent="0.2">
      <c r="D432" s="87"/>
      <c r="E432" s="251"/>
      <c r="F432" s="251"/>
      <c r="G432" s="251"/>
      <c r="H432" s="251"/>
    </row>
    <row r="433" spans="4:8" x14ac:dyDescent="0.2">
      <c r="D433" s="87"/>
      <c r="E433" s="251"/>
      <c r="F433" s="251"/>
      <c r="G433" s="251"/>
      <c r="H433" s="251"/>
    </row>
    <row r="434" spans="4:8" x14ac:dyDescent="0.2">
      <c r="D434" s="87"/>
      <c r="E434" s="251"/>
      <c r="F434" s="251"/>
      <c r="G434" s="251"/>
      <c r="H434" s="251"/>
    </row>
    <row r="435" spans="4:8" x14ac:dyDescent="0.2">
      <c r="D435" s="87"/>
      <c r="E435" s="251"/>
      <c r="F435" s="251"/>
      <c r="G435" s="251"/>
      <c r="H435" s="251"/>
    </row>
    <row r="436" spans="4:8" x14ac:dyDescent="0.2">
      <c r="D436" s="87"/>
      <c r="E436" s="251"/>
      <c r="F436" s="251"/>
      <c r="G436" s="251"/>
      <c r="H436" s="251"/>
    </row>
    <row r="437" spans="4:8" x14ac:dyDescent="0.2">
      <c r="D437" s="87"/>
      <c r="E437" s="251"/>
      <c r="F437" s="251"/>
      <c r="G437" s="251"/>
      <c r="H437" s="251"/>
    </row>
    <row r="438" spans="4:8" x14ac:dyDescent="0.2">
      <c r="D438" s="87"/>
      <c r="E438" s="251"/>
      <c r="F438" s="251"/>
      <c r="G438" s="251"/>
      <c r="H438" s="251"/>
    </row>
    <row r="439" spans="4:8" x14ac:dyDescent="0.2">
      <c r="D439" s="87"/>
      <c r="E439" s="251"/>
      <c r="F439" s="251"/>
      <c r="G439" s="251"/>
      <c r="H439" s="251"/>
    </row>
    <row r="440" spans="4:8" x14ac:dyDescent="0.2">
      <c r="D440" s="87"/>
      <c r="E440" s="251"/>
      <c r="F440" s="251"/>
      <c r="G440" s="251"/>
      <c r="H440" s="251"/>
    </row>
    <row r="441" spans="4:8" x14ac:dyDescent="0.2">
      <c r="D441" s="87"/>
      <c r="E441" s="251"/>
      <c r="F441" s="251"/>
      <c r="G441" s="251"/>
      <c r="H441" s="251"/>
    </row>
    <row r="442" spans="4:8" x14ac:dyDescent="0.2">
      <c r="D442" s="87"/>
      <c r="E442" s="251"/>
      <c r="F442" s="251"/>
      <c r="G442" s="251"/>
      <c r="H442" s="251"/>
    </row>
    <row r="443" spans="4:8" x14ac:dyDescent="0.2">
      <c r="D443" s="87"/>
      <c r="E443" s="251"/>
      <c r="F443" s="251"/>
      <c r="G443" s="251"/>
      <c r="H443" s="251"/>
    </row>
    <row r="444" spans="4:8" x14ac:dyDescent="0.2">
      <c r="D444" s="87"/>
      <c r="E444" s="251"/>
      <c r="F444" s="251"/>
      <c r="G444" s="251"/>
      <c r="H444" s="251"/>
    </row>
    <row r="445" spans="4:8" x14ac:dyDescent="0.2">
      <c r="D445" s="87"/>
      <c r="E445" s="251"/>
      <c r="F445" s="251"/>
      <c r="G445" s="251"/>
      <c r="H445" s="251"/>
    </row>
    <row r="446" spans="4:8" x14ac:dyDescent="0.2">
      <c r="D446" s="87"/>
      <c r="E446" s="251"/>
      <c r="F446" s="251"/>
      <c r="G446" s="251"/>
      <c r="H446" s="251"/>
    </row>
    <row r="447" spans="4:8" x14ac:dyDescent="0.2">
      <c r="D447" s="87"/>
      <c r="E447" s="251"/>
      <c r="F447" s="251"/>
      <c r="G447" s="251"/>
      <c r="H447" s="251"/>
    </row>
    <row r="448" spans="4:8" x14ac:dyDescent="0.2">
      <c r="D448" s="87"/>
      <c r="E448" s="251"/>
      <c r="F448" s="251"/>
      <c r="G448" s="251"/>
      <c r="H448" s="251"/>
    </row>
    <row r="449" spans="4:8" x14ac:dyDescent="0.2">
      <c r="D449" s="87"/>
      <c r="E449" s="251"/>
      <c r="F449" s="251"/>
      <c r="G449" s="251"/>
      <c r="H449" s="251"/>
    </row>
    <row r="450" spans="4:8" x14ac:dyDescent="0.2">
      <c r="D450" s="87"/>
      <c r="E450" s="251"/>
      <c r="F450" s="251"/>
      <c r="G450" s="251"/>
      <c r="H450" s="251"/>
    </row>
    <row r="451" spans="4:8" x14ac:dyDescent="0.2">
      <c r="D451" s="87"/>
      <c r="E451" s="251"/>
      <c r="F451" s="251"/>
      <c r="G451" s="251"/>
      <c r="H451" s="251"/>
    </row>
    <row r="452" spans="4:8" x14ac:dyDescent="0.2">
      <c r="D452" s="87"/>
      <c r="E452" s="251"/>
      <c r="F452" s="251"/>
      <c r="G452" s="251"/>
      <c r="H452" s="251"/>
    </row>
    <row r="453" spans="4:8" x14ac:dyDescent="0.2">
      <c r="D453" s="87"/>
      <c r="E453" s="251"/>
      <c r="F453" s="251"/>
      <c r="G453" s="251"/>
      <c r="H453" s="251"/>
    </row>
    <row r="454" spans="4:8" x14ac:dyDescent="0.2">
      <c r="D454" s="87"/>
      <c r="E454" s="251"/>
      <c r="F454" s="251"/>
      <c r="G454" s="251"/>
      <c r="H454" s="251"/>
    </row>
    <row r="455" spans="4:8" x14ac:dyDescent="0.2">
      <c r="D455" s="87"/>
      <c r="E455" s="251"/>
      <c r="F455" s="251"/>
      <c r="G455" s="251"/>
      <c r="H455" s="251"/>
    </row>
    <row r="456" spans="4:8" x14ac:dyDescent="0.2">
      <c r="D456" s="87"/>
      <c r="E456" s="251"/>
      <c r="F456" s="251"/>
      <c r="G456" s="251"/>
      <c r="H456" s="251"/>
    </row>
    <row r="457" spans="4:8" x14ac:dyDescent="0.2">
      <c r="D457" s="87"/>
      <c r="E457" s="251"/>
      <c r="F457" s="251"/>
      <c r="G457" s="251"/>
      <c r="H457" s="251"/>
    </row>
    <row r="458" spans="4:8" x14ac:dyDescent="0.2">
      <c r="D458" s="87"/>
      <c r="E458" s="251"/>
      <c r="F458" s="251"/>
      <c r="G458" s="251"/>
      <c r="H458" s="251"/>
    </row>
    <row r="459" spans="4:8" x14ac:dyDescent="0.2">
      <c r="D459" s="87"/>
      <c r="E459" s="251"/>
      <c r="F459" s="251"/>
      <c r="G459" s="251"/>
      <c r="H459" s="251"/>
    </row>
    <row r="460" spans="4:8" x14ac:dyDescent="0.2">
      <c r="D460" s="87"/>
      <c r="E460" s="251"/>
      <c r="F460" s="251"/>
      <c r="G460" s="251"/>
      <c r="H460" s="251"/>
    </row>
    <row r="461" spans="4:8" x14ac:dyDescent="0.2">
      <c r="D461" s="87"/>
      <c r="E461" s="251"/>
      <c r="F461" s="251"/>
      <c r="G461" s="251"/>
      <c r="H461" s="251"/>
    </row>
    <row r="462" spans="4:8" x14ac:dyDescent="0.2">
      <c r="D462" s="87"/>
      <c r="E462" s="251"/>
      <c r="F462" s="251"/>
      <c r="G462" s="251"/>
      <c r="H462" s="251"/>
    </row>
    <row r="463" spans="4:8" x14ac:dyDescent="0.2">
      <c r="D463" s="87"/>
      <c r="E463" s="251"/>
      <c r="F463" s="251"/>
      <c r="G463" s="251"/>
      <c r="H463" s="251"/>
    </row>
    <row r="464" spans="4:8" x14ac:dyDescent="0.2">
      <c r="D464" s="87"/>
      <c r="E464" s="251"/>
      <c r="F464" s="251"/>
      <c r="G464" s="251"/>
      <c r="H464" s="251"/>
    </row>
    <row r="465" spans="4:8" x14ac:dyDescent="0.2">
      <c r="D465" s="87"/>
      <c r="E465" s="251"/>
      <c r="F465" s="251"/>
      <c r="G465" s="251"/>
      <c r="H465" s="251"/>
    </row>
    <row r="466" spans="4:8" x14ac:dyDescent="0.2">
      <c r="D466" s="87"/>
      <c r="E466" s="251"/>
      <c r="F466" s="251"/>
      <c r="G466" s="251"/>
      <c r="H466" s="251"/>
    </row>
    <row r="467" spans="4:8" x14ac:dyDescent="0.2">
      <c r="D467" s="87"/>
      <c r="E467" s="251"/>
      <c r="F467" s="251"/>
      <c r="G467" s="251"/>
      <c r="H467" s="251"/>
    </row>
    <row r="468" spans="4:8" x14ac:dyDescent="0.2">
      <c r="D468" s="87"/>
      <c r="E468" s="251"/>
      <c r="F468" s="251"/>
      <c r="G468" s="251"/>
      <c r="H468" s="251"/>
    </row>
    <row r="469" spans="4:8" x14ac:dyDescent="0.2">
      <c r="D469" s="87"/>
      <c r="E469" s="251"/>
      <c r="F469" s="251"/>
      <c r="G469" s="251"/>
      <c r="H469" s="251"/>
    </row>
    <row r="470" spans="4:8" x14ac:dyDescent="0.2">
      <c r="D470" s="87"/>
      <c r="E470" s="251"/>
      <c r="F470" s="251"/>
      <c r="G470" s="251"/>
      <c r="H470" s="251"/>
    </row>
    <row r="471" spans="4:8" x14ac:dyDescent="0.2">
      <c r="D471" s="87"/>
      <c r="E471" s="251"/>
      <c r="F471" s="251"/>
      <c r="G471" s="251"/>
      <c r="H471" s="251"/>
    </row>
    <row r="472" spans="4:8" x14ac:dyDescent="0.2">
      <c r="D472" s="87"/>
      <c r="E472" s="251"/>
      <c r="F472" s="251"/>
      <c r="G472" s="251"/>
      <c r="H472" s="251"/>
    </row>
    <row r="473" spans="4:8" x14ac:dyDescent="0.2">
      <c r="D473" s="87"/>
      <c r="E473" s="251"/>
      <c r="F473" s="251"/>
      <c r="G473" s="251"/>
      <c r="H473" s="251"/>
    </row>
    <row r="474" spans="4:8" x14ac:dyDescent="0.2">
      <c r="D474" s="87"/>
      <c r="E474" s="251"/>
      <c r="F474" s="251"/>
      <c r="G474" s="251"/>
      <c r="H474" s="251"/>
    </row>
    <row r="475" spans="4:8" x14ac:dyDescent="0.2">
      <c r="D475" s="87"/>
      <c r="E475" s="251"/>
      <c r="F475" s="251"/>
      <c r="G475" s="251"/>
      <c r="H475" s="251"/>
    </row>
    <row r="476" spans="4:8" x14ac:dyDescent="0.2">
      <c r="D476" s="87"/>
      <c r="E476" s="251"/>
      <c r="F476" s="251"/>
      <c r="G476" s="251"/>
      <c r="H476" s="251"/>
    </row>
    <row r="477" spans="4:8" x14ac:dyDescent="0.2">
      <c r="D477" s="87"/>
      <c r="E477" s="251"/>
      <c r="F477" s="251"/>
      <c r="G477" s="251"/>
      <c r="H477" s="251"/>
    </row>
    <row r="478" spans="4:8" x14ac:dyDescent="0.2">
      <c r="D478" s="87"/>
      <c r="E478" s="251"/>
      <c r="F478" s="251"/>
      <c r="G478" s="251"/>
      <c r="H478" s="251"/>
    </row>
    <row r="479" spans="4:8" x14ac:dyDescent="0.2">
      <c r="D479" s="87"/>
      <c r="E479" s="251"/>
      <c r="F479" s="251"/>
      <c r="G479" s="251"/>
      <c r="H479" s="251"/>
    </row>
    <row r="480" spans="4:8" x14ac:dyDescent="0.2">
      <c r="D480" s="87"/>
      <c r="E480" s="251"/>
      <c r="F480" s="251"/>
      <c r="G480" s="251"/>
      <c r="H480" s="251"/>
    </row>
    <row r="481" spans="4:8" x14ac:dyDescent="0.2">
      <c r="D481" s="87"/>
      <c r="E481" s="251"/>
      <c r="F481" s="251"/>
      <c r="G481" s="251"/>
      <c r="H481" s="251"/>
    </row>
    <row r="482" spans="4:8" x14ac:dyDescent="0.2">
      <c r="D482" s="87"/>
      <c r="E482" s="251"/>
      <c r="F482" s="251"/>
      <c r="G482" s="251"/>
      <c r="H482" s="251"/>
    </row>
    <row r="483" spans="4:8" x14ac:dyDescent="0.2">
      <c r="D483" s="87"/>
      <c r="E483" s="251"/>
      <c r="F483" s="251"/>
      <c r="G483" s="251"/>
      <c r="H483" s="251"/>
    </row>
    <row r="484" spans="4:8" x14ac:dyDescent="0.2">
      <c r="D484" s="87"/>
      <c r="E484" s="251"/>
      <c r="F484" s="251"/>
      <c r="G484" s="251"/>
      <c r="H484" s="251"/>
    </row>
    <row r="485" spans="4:8" x14ac:dyDescent="0.2">
      <c r="D485" s="87"/>
      <c r="E485" s="251"/>
      <c r="F485" s="251"/>
      <c r="G485" s="251"/>
      <c r="H485" s="251"/>
    </row>
    <row r="486" spans="4:8" x14ac:dyDescent="0.2">
      <c r="D486" s="87"/>
      <c r="E486" s="251"/>
      <c r="F486" s="251"/>
      <c r="G486" s="251"/>
      <c r="H486" s="251"/>
    </row>
    <row r="487" spans="4:8" x14ac:dyDescent="0.2">
      <c r="D487" s="87"/>
      <c r="E487" s="251"/>
      <c r="F487" s="251"/>
      <c r="G487" s="251"/>
      <c r="H487" s="251"/>
    </row>
    <row r="488" spans="4:8" x14ac:dyDescent="0.2">
      <c r="D488" s="87"/>
      <c r="E488" s="251"/>
      <c r="F488" s="251"/>
      <c r="G488" s="251"/>
      <c r="H488" s="251"/>
    </row>
    <row r="489" spans="4:8" x14ac:dyDescent="0.2">
      <c r="D489" s="87"/>
      <c r="E489" s="251"/>
      <c r="F489" s="251"/>
      <c r="G489" s="251"/>
      <c r="H489" s="251"/>
    </row>
    <row r="490" spans="4:8" x14ac:dyDescent="0.2">
      <c r="D490" s="87"/>
      <c r="E490" s="251"/>
      <c r="F490" s="251"/>
      <c r="G490" s="251"/>
      <c r="H490" s="251"/>
    </row>
    <row r="491" spans="4:8" x14ac:dyDescent="0.2">
      <c r="D491" s="87"/>
      <c r="E491" s="251"/>
      <c r="F491" s="251"/>
      <c r="G491" s="251"/>
      <c r="H491" s="251"/>
    </row>
    <row r="492" spans="4:8" x14ac:dyDescent="0.2">
      <c r="D492" s="87"/>
      <c r="E492" s="251"/>
      <c r="F492" s="251"/>
      <c r="G492" s="251"/>
      <c r="H492" s="251"/>
    </row>
    <row r="493" spans="4:8" x14ac:dyDescent="0.2">
      <c r="D493" s="87"/>
      <c r="E493" s="251"/>
      <c r="F493" s="251"/>
      <c r="G493" s="251"/>
      <c r="H493" s="251"/>
    </row>
    <row r="494" spans="4:8" x14ac:dyDescent="0.2">
      <c r="D494" s="87"/>
      <c r="E494" s="251"/>
      <c r="F494" s="251"/>
      <c r="G494" s="251"/>
      <c r="H494" s="251"/>
    </row>
    <row r="495" spans="4:8" x14ac:dyDescent="0.2">
      <c r="D495" s="87"/>
      <c r="E495" s="251"/>
      <c r="F495" s="251"/>
      <c r="G495" s="251"/>
      <c r="H495" s="251"/>
    </row>
    <row r="496" spans="4:8" x14ac:dyDescent="0.2">
      <c r="D496" s="87"/>
      <c r="E496" s="251"/>
      <c r="F496" s="251"/>
      <c r="G496" s="251"/>
      <c r="H496" s="251"/>
    </row>
    <row r="497" spans="4:8" x14ac:dyDescent="0.2">
      <c r="D497" s="87"/>
      <c r="E497" s="251"/>
      <c r="F497" s="251"/>
      <c r="G497" s="251"/>
      <c r="H497" s="251"/>
    </row>
    <row r="498" spans="4:8" x14ac:dyDescent="0.2">
      <c r="D498" s="87"/>
      <c r="E498" s="251"/>
      <c r="F498" s="251"/>
      <c r="G498" s="251"/>
      <c r="H498" s="251"/>
    </row>
    <row r="499" spans="4:8" x14ac:dyDescent="0.2">
      <c r="D499" s="87"/>
      <c r="E499" s="251"/>
      <c r="F499" s="251"/>
      <c r="G499" s="251"/>
      <c r="H499" s="251"/>
    </row>
    <row r="500" spans="4:8" x14ac:dyDescent="0.2">
      <c r="D500" s="87"/>
      <c r="E500" s="251"/>
      <c r="F500" s="251"/>
      <c r="G500" s="251"/>
      <c r="H500" s="251"/>
    </row>
    <row r="501" spans="4:8" x14ac:dyDescent="0.2">
      <c r="D501" s="87"/>
      <c r="E501" s="251"/>
      <c r="F501" s="251"/>
      <c r="G501" s="251"/>
      <c r="H501" s="251"/>
    </row>
    <row r="502" spans="4:8" x14ac:dyDescent="0.2">
      <c r="D502" s="87"/>
      <c r="E502" s="251"/>
      <c r="F502" s="251"/>
      <c r="G502" s="251"/>
      <c r="H502" s="251"/>
    </row>
    <row r="503" spans="4:8" x14ac:dyDescent="0.2">
      <c r="D503" s="87"/>
      <c r="E503" s="251"/>
      <c r="F503" s="251"/>
      <c r="G503" s="251"/>
      <c r="H503" s="251"/>
    </row>
    <row r="504" spans="4:8" x14ac:dyDescent="0.2">
      <c r="D504" s="87"/>
      <c r="E504" s="251"/>
      <c r="F504" s="251"/>
      <c r="G504" s="251"/>
      <c r="H504" s="251"/>
    </row>
    <row r="505" spans="4:8" x14ac:dyDescent="0.2">
      <c r="D505" s="87"/>
      <c r="E505" s="251"/>
      <c r="F505" s="251"/>
      <c r="G505" s="251"/>
      <c r="H505" s="251"/>
    </row>
    <row r="506" spans="4:8" x14ac:dyDescent="0.2">
      <c r="D506" s="87"/>
      <c r="E506" s="251"/>
      <c r="F506" s="251"/>
      <c r="G506" s="251"/>
      <c r="H506" s="251"/>
    </row>
    <row r="507" spans="4:8" x14ac:dyDescent="0.2">
      <c r="D507" s="87"/>
      <c r="E507" s="251"/>
      <c r="F507" s="251"/>
      <c r="G507" s="251"/>
      <c r="H507" s="251"/>
    </row>
    <row r="508" spans="4:8" x14ac:dyDescent="0.2">
      <c r="D508" s="87"/>
      <c r="E508" s="251"/>
      <c r="F508" s="251"/>
      <c r="G508" s="251"/>
      <c r="H508" s="251"/>
    </row>
    <row r="509" spans="4:8" x14ac:dyDescent="0.2">
      <c r="D509" s="87"/>
      <c r="E509" s="251"/>
      <c r="F509" s="251"/>
      <c r="G509" s="251"/>
      <c r="H509" s="251"/>
    </row>
    <row r="510" spans="4:8" x14ac:dyDescent="0.2">
      <c r="D510" s="87"/>
      <c r="E510" s="251"/>
      <c r="F510" s="251"/>
      <c r="G510" s="251"/>
      <c r="H510" s="251"/>
    </row>
    <row r="511" spans="4:8" x14ac:dyDescent="0.2">
      <c r="D511" s="87"/>
      <c r="E511" s="251"/>
      <c r="F511" s="251"/>
      <c r="G511" s="251"/>
      <c r="H511" s="251"/>
    </row>
    <row r="512" spans="4:8" x14ac:dyDescent="0.2">
      <c r="D512" s="87"/>
      <c r="E512" s="251"/>
      <c r="F512" s="251"/>
      <c r="G512" s="251"/>
      <c r="H512" s="251"/>
    </row>
    <row r="513" spans="4:8" x14ac:dyDescent="0.2">
      <c r="D513" s="87"/>
      <c r="E513" s="251"/>
      <c r="F513" s="251"/>
      <c r="G513" s="251"/>
      <c r="H513" s="251"/>
    </row>
    <row r="514" spans="4:8" x14ac:dyDescent="0.2">
      <c r="D514" s="87"/>
      <c r="E514" s="251"/>
      <c r="F514" s="251"/>
      <c r="G514" s="251"/>
      <c r="H514" s="251"/>
    </row>
    <row r="515" spans="4:8" x14ac:dyDescent="0.2">
      <c r="D515" s="87"/>
      <c r="E515" s="251"/>
      <c r="F515" s="251"/>
      <c r="G515" s="251"/>
      <c r="H515" s="251"/>
    </row>
    <row r="516" spans="4:8" x14ac:dyDescent="0.2">
      <c r="D516" s="87"/>
      <c r="E516" s="251"/>
      <c r="F516" s="251"/>
      <c r="G516" s="251"/>
      <c r="H516" s="251"/>
    </row>
    <row r="517" spans="4:8" x14ac:dyDescent="0.2">
      <c r="D517" s="87"/>
      <c r="E517" s="251"/>
      <c r="F517" s="251"/>
      <c r="G517" s="251"/>
      <c r="H517" s="251"/>
    </row>
    <row r="518" spans="4:8" x14ac:dyDescent="0.2">
      <c r="D518" s="87"/>
      <c r="E518" s="251"/>
      <c r="F518" s="251"/>
      <c r="G518" s="251"/>
      <c r="H518" s="251"/>
    </row>
    <row r="519" spans="4:8" x14ac:dyDescent="0.2">
      <c r="D519" s="87"/>
      <c r="E519" s="251"/>
      <c r="F519" s="251"/>
      <c r="G519" s="251"/>
      <c r="H519" s="251"/>
    </row>
    <row r="520" spans="4:8" x14ac:dyDescent="0.2">
      <c r="D520" s="87"/>
      <c r="E520" s="251"/>
      <c r="F520" s="251"/>
      <c r="G520" s="251"/>
      <c r="H520" s="251"/>
    </row>
    <row r="521" spans="4:8" x14ac:dyDescent="0.2">
      <c r="D521" s="87"/>
      <c r="E521" s="251"/>
      <c r="F521" s="251"/>
      <c r="G521" s="251"/>
      <c r="H521" s="251"/>
    </row>
    <row r="522" spans="4:8" x14ac:dyDescent="0.2">
      <c r="D522" s="87"/>
      <c r="E522" s="251"/>
      <c r="F522" s="251"/>
      <c r="G522" s="251"/>
      <c r="H522" s="251"/>
    </row>
    <row r="523" spans="4:8" x14ac:dyDescent="0.2">
      <c r="D523" s="87"/>
      <c r="E523" s="251"/>
      <c r="F523" s="251"/>
      <c r="G523" s="251"/>
      <c r="H523" s="251"/>
    </row>
    <row r="524" spans="4:8" x14ac:dyDescent="0.2">
      <c r="D524" s="87"/>
      <c r="E524" s="251"/>
      <c r="F524" s="251"/>
      <c r="G524" s="251"/>
      <c r="H524" s="251"/>
    </row>
    <row r="525" spans="4:8" x14ac:dyDescent="0.2">
      <c r="D525" s="87"/>
      <c r="E525" s="251"/>
      <c r="F525" s="251"/>
      <c r="G525" s="251"/>
      <c r="H525" s="251"/>
    </row>
    <row r="526" spans="4:8" x14ac:dyDescent="0.2">
      <c r="D526" s="87"/>
      <c r="E526" s="251"/>
      <c r="F526" s="251"/>
      <c r="G526" s="251"/>
      <c r="H526" s="251"/>
    </row>
    <row r="527" spans="4:8" x14ac:dyDescent="0.2">
      <c r="D527" s="87"/>
      <c r="E527" s="251"/>
      <c r="F527" s="251"/>
      <c r="G527" s="251"/>
      <c r="H527" s="251"/>
    </row>
    <row r="528" spans="4:8" x14ac:dyDescent="0.2">
      <c r="D528" s="87"/>
      <c r="E528" s="251"/>
      <c r="F528" s="251"/>
      <c r="G528" s="251"/>
      <c r="H528" s="251"/>
    </row>
    <row r="529" spans="4:8" x14ac:dyDescent="0.2">
      <c r="D529" s="87"/>
      <c r="E529" s="251"/>
      <c r="F529" s="251"/>
      <c r="G529" s="251"/>
      <c r="H529" s="251"/>
    </row>
    <row r="530" spans="4:8" x14ac:dyDescent="0.2">
      <c r="D530" s="87"/>
      <c r="E530" s="251"/>
      <c r="F530" s="251"/>
      <c r="G530" s="251"/>
      <c r="H530" s="251"/>
    </row>
    <row r="531" spans="4:8" x14ac:dyDescent="0.2">
      <c r="D531" s="87"/>
      <c r="E531" s="251"/>
      <c r="F531" s="251"/>
      <c r="G531" s="251"/>
      <c r="H531" s="251"/>
    </row>
    <row r="532" spans="4:8" x14ac:dyDescent="0.2">
      <c r="D532" s="87"/>
      <c r="E532" s="251"/>
      <c r="F532" s="251"/>
      <c r="G532" s="251"/>
      <c r="H532" s="251"/>
    </row>
    <row r="533" spans="4:8" x14ac:dyDescent="0.2">
      <c r="D533" s="87"/>
      <c r="E533" s="251"/>
      <c r="F533" s="251"/>
      <c r="G533" s="251"/>
      <c r="H533" s="251"/>
    </row>
    <row r="534" spans="4:8" x14ac:dyDescent="0.2">
      <c r="D534" s="87"/>
      <c r="E534" s="251"/>
      <c r="F534" s="251"/>
      <c r="G534" s="251"/>
      <c r="H534" s="251"/>
    </row>
    <row r="535" spans="4:8" x14ac:dyDescent="0.2">
      <c r="D535" s="87"/>
      <c r="E535" s="251"/>
      <c r="F535" s="251"/>
      <c r="G535" s="251"/>
      <c r="H535" s="251"/>
    </row>
    <row r="536" spans="4:8" x14ac:dyDescent="0.2">
      <c r="D536" s="87"/>
      <c r="E536" s="251"/>
      <c r="F536" s="251"/>
      <c r="G536" s="251"/>
      <c r="H536" s="251"/>
    </row>
    <row r="537" spans="4:8" x14ac:dyDescent="0.2">
      <c r="D537" s="87"/>
      <c r="E537" s="251"/>
      <c r="F537" s="251"/>
      <c r="G537" s="251"/>
      <c r="H537" s="251"/>
    </row>
    <row r="538" spans="4:8" x14ac:dyDescent="0.2">
      <c r="D538" s="87"/>
      <c r="E538" s="251"/>
      <c r="F538" s="251"/>
      <c r="G538" s="251"/>
      <c r="H538" s="251"/>
    </row>
    <row r="539" spans="4:8" x14ac:dyDescent="0.2">
      <c r="D539" s="87"/>
      <c r="E539" s="251"/>
      <c r="F539" s="251"/>
      <c r="G539" s="251"/>
      <c r="H539" s="251"/>
    </row>
    <row r="540" spans="4:8" x14ac:dyDescent="0.2">
      <c r="D540" s="87"/>
      <c r="E540" s="251"/>
      <c r="F540" s="251"/>
      <c r="G540" s="251"/>
      <c r="H540" s="251"/>
    </row>
    <row r="541" spans="4:8" x14ac:dyDescent="0.2">
      <c r="D541" s="87"/>
      <c r="E541" s="251"/>
      <c r="F541" s="251"/>
      <c r="G541" s="251"/>
      <c r="H541" s="251"/>
    </row>
    <row r="542" spans="4:8" x14ac:dyDescent="0.2">
      <c r="D542" s="87"/>
      <c r="E542" s="251"/>
      <c r="F542" s="251"/>
      <c r="G542" s="251"/>
      <c r="H542" s="251"/>
    </row>
    <row r="543" spans="4:8" x14ac:dyDescent="0.2">
      <c r="D543" s="87"/>
      <c r="E543" s="251"/>
      <c r="F543" s="251"/>
      <c r="G543" s="251"/>
      <c r="H543" s="251"/>
    </row>
    <row r="544" spans="4:8" x14ac:dyDescent="0.2">
      <c r="D544" s="87"/>
      <c r="E544" s="251"/>
      <c r="F544" s="251"/>
      <c r="G544" s="251"/>
      <c r="H544" s="251"/>
    </row>
    <row r="545" spans="4:8" x14ac:dyDescent="0.2">
      <c r="D545" s="87"/>
      <c r="E545" s="251"/>
      <c r="F545" s="251"/>
      <c r="G545" s="251"/>
      <c r="H545" s="251"/>
    </row>
    <row r="546" spans="4:8" x14ac:dyDescent="0.2">
      <c r="D546" s="87"/>
      <c r="E546" s="251"/>
      <c r="F546" s="251"/>
      <c r="G546" s="251"/>
      <c r="H546" s="251"/>
    </row>
    <row r="547" spans="4:8" x14ac:dyDescent="0.2">
      <c r="D547" s="87"/>
      <c r="E547" s="251"/>
      <c r="F547" s="251"/>
      <c r="G547" s="251"/>
      <c r="H547" s="251"/>
    </row>
    <row r="548" spans="4:8" x14ac:dyDescent="0.2">
      <c r="D548" s="87"/>
      <c r="E548" s="251"/>
      <c r="F548" s="251"/>
      <c r="G548" s="251"/>
      <c r="H548" s="251"/>
    </row>
    <row r="549" spans="4:8" x14ac:dyDescent="0.2">
      <c r="D549" s="87"/>
      <c r="E549" s="251"/>
      <c r="F549" s="251"/>
      <c r="G549" s="251"/>
      <c r="H549" s="251"/>
    </row>
    <row r="550" spans="4:8" x14ac:dyDescent="0.2">
      <c r="D550" s="87"/>
      <c r="E550" s="251"/>
      <c r="F550" s="251"/>
      <c r="G550" s="251"/>
      <c r="H550" s="251"/>
    </row>
    <row r="551" spans="4:8" x14ac:dyDescent="0.2">
      <c r="D551" s="87"/>
      <c r="E551" s="251"/>
      <c r="F551" s="251"/>
      <c r="G551" s="251"/>
      <c r="H551" s="251"/>
    </row>
    <row r="552" spans="4:8" x14ac:dyDescent="0.2">
      <c r="D552" s="87"/>
      <c r="E552" s="251"/>
      <c r="F552" s="251"/>
      <c r="G552" s="251"/>
      <c r="H552" s="251"/>
    </row>
    <row r="553" spans="4:8" x14ac:dyDescent="0.2">
      <c r="D553" s="87"/>
      <c r="E553" s="251"/>
      <c r="F553" s="251"/>
      <c r="G553" s="251"/>
      <c r="H553" s="251"/>
    </row>
    <row r="554" spans="4:8" x14ac:dyDescent="0.2">
      <c r="D554" s="87"/>
      <c r="E554" s="251"/>
      <c r="F554" s="251"/>
      <c r="G554" s="251"/>
      <c r="H554" s="251"/>
    </row>
    <row r="555" spans="4:8" x14ac:dyDescent="0.2">
      <c r="D555" s="87"/>
      <c r="E555" s="251"/>
      <c r="F555" s="251"/>
      <c r="G555" s="251"/>
      <c r="H555" s="251"/>
    </row>
    <row r="556" spans="4:8" x14ac:dyDescent="0.2">
      <c r="D556" s="87"/>
      <c r="E556" s="251"/>
      <c r="F556" s="251"/>
      <c r="G556" s="251"/>
      <c r="H556" s="251"/>
    </row>
    <row r="557" spans="4:8" x14ac:dyDescent="0.2">
      <c r="D557" s="87"/>
      <c r="E557" s="251"/>
      <c r="F557" s="251"/>
      <c r="G557" s="251"/>
      <c r="H557" s="251"/>
    </row>
    <row r="558" spans="4:8" x14ac:dyDescent="0.2">
      <c r="D558" s="87"/>
      <c r="E558" s="251"/>
      <c r="F558" s="251"/>
      <c r="G558" s="251"/>
      <c r="H558" s="251"/>
    </row>
    <row r="559" spans="4:8" x14ac:dyDescent="0.2">
      <c r="D559" s="87"/>
      <c r="E559" s="251"/>
      <c r="F559" s="251"/>
      <c r="G559" s="251"/>
      <c r="H559" s="251"/>
    </row>
    <row r="560" spans="4:8" x14ac:dyDescent="0.2">
      <c r="D560" s="87"/>
      <c r="E560" s="251"/>
      <c r="F560" s="251"/>
      <c r="G560" s="251"/>
      <c r="H560" s="251"/>
    </row>
    <row r="561" spans="4:8" x14ac:dyDescent="0.2">
      <c r="D561" s="87"/>
      <c r="E561" s="251"/>
      <c r="F561" s="251"/>
      <c r="G561" s="251"/>
      <c r="H561" s="251"/>
    </row>
    <row r="562" spans="4:8" x14ac:dyDescent="0.2">
      <c r="D562" s="87"/>
      <c r="E562" s="251"/>
      <c r="F562" s="251"/>
      <c r="G562" s="251"/>
      <c r="H562" s="251"/>
    </row>
    <row r="563" spans="4:8" x14ac:dyDescent="0.2">
      <c r="D563" s="87"/>
      <c r="E563" s="251"/>
      <c r="F563" s="251"/>
      <c r="G563" s="251"/>
      <c r="H563" s="251"/>
    </row>
    <row r="564" spans="4:8" x14ac:dyDescent="0.2">
      <c r="D564" s="87"/>
      <c r="E564" s="251"/>
      <c r="F564" s="251"/>
      <c r="G564" s="251"/>
      <c r="H564" s="251"/>
    </row>
    <row r="565" spans="4:8" x14ac:dyDescent="0.2">
      <c r="D565" s="87"/>
      <c r="E565" s="251"/>
      <c r="F565" s="251"/>
      <c r="G565" s="251"/>
      <c r="H565" s="251"/>
    </row>
    <row r="566" spans="4:8" x14ac:dyDescent="0.2">
      <c r="D566" s="87"/>
      <c r="E566" s="251"/>
      <c r="F566" s="251"/>
      <c r="G566" s="251"/>
      <c r="H566" s="251"/>
    </row>
    <row r="567" spans="4:8" x14ac:dyDescent="0.2">
      <c r="D567" s="87"/>
      <c r="E567" s="251"/>
      <c r="F567" s="251"/>
      <c r="G567" s="251"/>
      <c r="H567" s="251"/>
    </row>
    <row r="568" spans="4:8" x14ac:dyDescent="0.2">
      <c r="D568" s="87"/>
      <c r="E568" s="251"/>
      <c r="F568" s="251"/>
      <c r="G568" s="251"/>
      <c r="H568" s="251"/>
    </row>
    <row r="569" spans="4:8" x14ac:dyDescent="0.2">
      <c r="D569" s="87"/>
      <c r="E569" s="251"/>
      <c r="F569" s="251"/>
      <c r="G569" s="251"/>
      <c r="H569" s="251"/>
    </row>
    <row r="570" spans="4:8" x14ac:dyDescent="0.2">
      <c r="D570" s="87"/>
      <c r="E570" s="251"/>
      <c r="F570" s="251"/>
      <c r="G570" s="251"/>
      <c r="H570" s="251"/>
    </row>
    <row r="571" spans="4:8" x14ac:dyDescent="0.2">
      <c r="D571" s="87"/>
      <c r="E571" s="251"/>
      <c r="F571" s="251"/>
      <c r="G571" s="251"/>
      <c r="H571" s="251"/>
    </row>
    <row r="572" spans="4:8" x14ac:dyDescent="0.2">
      <c r="D572" s="87"/>
      <c r="E572" s="251"/>
      <c r="F572" s="251"/>
      <c r="G572" s="251"/>
      <c r="H572" s="251"/>
    </row>
    <row r="573" spans="4:8" x14ac:dyDescent="0.2">
      <c r="D573" s="87"/>
      <c r="E573" s="251"/>
      <c r="F573" s="251"/>
      <c r="G573" s="251"/>
      <c r="H573" s="251"/>
    </row>
    <row r="574" spans="4:8" x14ac:dyDescent="0.2">
      <c r="D574" s="87"/>
      <c r="E574" s="251"/>
      <c r="F574" s="251"/>
      <c r="G574" s="251"/>
      <c r="H574" s="251"/>
    </row>
    <row r="575" spans="4:8" x14ac:dyDescent="0.2">
      <c r="D575" s="87"/>
      <c r="E575" s="251"/>
      <c r="F575" s="251"/>
      <c r="G575" s="251"/>
      <c r="H575" s="251"/>
    </row>
    <row r="576" spans="4:8" x14ac:dyDescent="0.2">
      <c r="D576" s="87"/>
      <c r="E576" s="251"/>
      <c r="F576" s="251"/>
      <c r="G576" s="251"/>
      <c r="H576" s="251"/>
    </row>
    <row r="577" spans="4:8" x14ac:dyDescent="0.2">
      <c r="D577" s="87"/>
      <c r="E577" s="251"/>
      <c r="F577" s="251"/>
      <c r="G577" s="251"/>
      <c r="H577" s="251"/>
    </row>
    <row r="578" spans="4:8" x14ac:dyDescent="0.2">
      <c r="D578" s="87"/>
      <c r="E578" s="251"/>
      <c r="F578" s="251"/>
      <c r="G578" s="251"/>
      <c r="H578" s="251"/>
    </row>
    <row r="579" spans="4:8" x14ac:dyDescent="0.2">
      <c r="D579" s="87"/>
      <c r="E579" s="251"/>
      <c r="F579" s="251"/>
      <c r="G579" s="251"/>
      <c r="H579" s="251"/>
    </row>
    <row r="580" spans="4:8" x14ac:dyDescent="0.2">
      <c r="D580" s="87"/>
      <c r="E580" s="251"/>
      <c r="F580" s="251"/>
      <c r="G580" s="251"/>
      <c r="H580" s="251"/>
    </row>
    <row r="581" spans="4:8" x14ac:dyDescent="0.2">
      <c r="D581" s="87"/>
      <c r="E581" s="251"/>
      <c r="F581" s="251"/>
      <c r="G581" s="251"/>
      <c r="H581" s="251"/>
    </row>
    <row r="582" spans="4:8" x14ac:dyDescent="0.2">
      <c r="D582" s="87"/>
      <c r="E582" s="251"/>
      <c r="F582" s="251"/>
      <c r="G582" s="251"/>
      <c r="H582" s="251"/>
    </row>
    <row r="583" spans="4:8" x14ac:dyDescent="0.2">
      <c r="D583" s="87"/>
      <c r="E583" s="251"/>
      <c r="F583" s="251"/>
      <c r="G583" s="251"/>
      <c r="H583" s="251"/>
    </row>
    <row r="584" spans="4:8" x14ac:dyDescent="0.2">
      <c r="D584" s="87"/>
      <c r="E584" s="251"/>
      <c r="F584" s="251"/>
      <c r="G584" s="251"/>
      <c r="H584" s="251"/>
    </row>
    <row r="585" spans="4:8" x14ac:dyDescent="0.2">
      <c r="D585" s="87"/>
      <c r="E585" s="251"/>
      <c r="F585" s="251"/>
      <c r="G585" s="251"/>
      <c r="H585" s="251"/>
    </row>
    <row r="586" spans="4:8" x14ac:dyDescent="0.2">
      <c r="D586" s="87"/>
      <c r="E586" s="251"/>
      <c r="F586" s="251"/>
      <c r="G586" s="251"/>
      <c r="H586" s="251"/>
    </row>
    <row r="587" spans="4:8" x14ac:dyDescent="0.2">
      <c r="D587" s="87"/>
      <c r="E587" s="251"/>
      <c r="F587" s="251"/>
      <c r="G587" s="251"/>
      <c r="H587" s="251"/>
    </row>
    <row r="588" spans="4:8" x14ac:dyDescent="0.2">
      <c r="D588" s="87"/>
      <c r="E588" s="251"/>
      <c r="F588" s="251"/>
      <c r="G588" s="251"/>
      <c r="H588" s="251"/>
    </row>
    <row r="589" spans="4:8" x14ac:dyDescent="0.2">
      <c r="D589" s="87"/>
      <c r="E589" s="251"/>
      <c r="F589" s="251"/>
      <c r="G589" s="251"/>
      <c r="H589" s="251"/>
    </row>
    <row r="590" spans="4:8" x14ac:dyDescent="0.2">
      <c r="D590" s="87"/>
      <c r="E590" s="251"/>
      <c r="F590" s="251"/>
      <c r="G590" s="251"/>
      <c r="H590" s="251"/>
    </row>
    <row r="591" spans="4:8" x14ac:dyDescent="0.2">
      <c r="D591" s="87"/>
      <c r="E591" s="251"/>
      <c r="F591" s="251"/>
      <c r="G591" s="251"/>
      <c r="H591" s="251"/>
    </row>
    <row r="592" spans="4:8" x14ac:dyDescent="0.2">
      <c r="D592" s="87"/>
      <c r="E592" s="251"/>
      <c r="F592" s="251"/>
      <c r="G592" s="251"/>
      <c r="H592" s="251"/>
    </row>
    <row r="593" spans="4:8" x14ac:dyDescent="0.2">
      <c r="D593" s="87"/>
      <c r="E593" s="251"/>
      <c r="F593" s="251"/>
      <c r="G593" s="251"/>
      <c r="H593" s="251"/>
    </row>
    <row r="594" spans="4:8" x14ac:dyDescent="0.2">
      <c r="D594" s="87"/>
      <c r="E594" s="251"/>
      <c r="F594" s="251"/>
      <c r="G594" s="251"/>
      <c r="H594" s="251"/>
    </row>
    <row r="595" spans="4:8" x14ac:dyDescent="0.2">
      <c r="D595" s="87"/>
      <c r="E595" s="251"/>
      <c r="F595" s="251"/>
      <c r="G595" s="251"/>
      <c r="H595" s="251"/>
    </row>
    <row r="596" spans="4:8" x14ac:dyDescent="0.2">
      <c r="D596" s="87"/>
      <c r="E596" s="251"/>
      <c r="F596" s="251"/>
      <c r="G596" s="251"/>
      <c r="H596" s="251"/>
    </row>
    <row r="597" spans="4:8" x14ac:dyDescent="0.2">
      <c r="D597" s="87"/>
      <c r="E597" s="251"/>
      <c r="F597" s="251"/>
      <c r="G597" s="251"/>
      <c r="H597" s="251"/>
    </row>
    <row r="598" spans="4:8" x14ac:dyDescent="0.2">
      <c r="D598" s="87"/>
      <c r="E598" s="251"/>
      <c r="F598" s="251"/>
      <c r="G598" s="251"/>
      <c r="H598" s="251"/>
    </row>
    <row r="599" spans="4:8" x14ac:dyDescent="0.2">
      <c r="D599" s="87"/>
      <c r="E599" s="251"/>
      <c r="F599" s="251"/>
      <c r="G599" s="251"/>
      <c r="H599" s="251"/>
    </row>
    <row r="600" spans="4:8" x14ac:dyDescent="0.2">
      <c r="D600" s="87"/>
      <c r="E600" s="251"/>
      <c r="F600" s="251"/>
      <c r="G600" s="251"/>
      <c r="H600" s="251"/>
    </row>
    <row r="601" spans="4:8" x14ac:dyDescent="0.2">
      <c r="D601" s="87"/>
      <c r="E601" s="251"/>
      <c r="F601" s="251"/>
      <c r="G601" s="251"/>
      <c r="H601" s="251"/>
    </row>
    <row r="602" spans="4:8" x14ac:dyDescent="0.2">
      <c r="D602" s="87"/>
      <c r="E602" s="251"/>
      <c r="F602" s="251"/>
      <c r="G602" s="251"/>
      <c r="H602" s="251"/>
    </row>
    <row r="603" spans="4:8" x14ac:dyDescent="0.2">
      <c r="D603" s="87"/>
      <c r="E603" s="251"/>
      <c r="F603" s="251"/>
      <c r="G603" s="251"/>
      <c r="H603" s="251"/>
    </row>
    <row r="604" spans="4:8" x14ac:dyDescent="0.2">
      <c r="D604" s="87"/>
      <c r="E604" s="251"/>
      <c r="F604" s="251"/>
      <c r="G604" s="251"/>
      <c r="H604" s="251"/>
    </row>
    <row r="605" spans="4:8" x14ac:dyDescent="0.2">
      <c r="D605" s="87"/>
      <c r="E605" s="251"/>
      <c r="F605" s="251"/>
      <c r="G605" s="251"/>
      <c r="H605" s="251"/>
    </row>
    <row r="606" spans="4:8" x14ac:dyDescent="0.2">
      <c r="D606" s="87"/>
      <c r="E606" s="251"/>
      <c r="F606" s="251"/>
      <c r="G606" s="251"/>
      <c r="H606" s="251"/>
    </row>
    <row r="607" spans="4:8" x14ac:dyDescent="0.2">
      <c r="D607" s="87"/>
      <c r="E607" s="251"/>
      <c r="F607" s="251"/>
      <c r="G607" s="251"/>
      <c r="H607" s="251"/>
    </row>
    <row r="608" spans="4:8" x14ac:dyDescent="0.2">
      <c r="D608" s="87"/>
      <c r="E608" s="251"/>
      <c r="F608" s="251"/>
      <c r="G608" s="251"/>
      <c r="H608" s="251"/>
    </row>
    <row r="609" spans="4:8" x14ac:dyDescent="0.2">
      <c r="D609" s="87"/>
      <c r="E609" s="251"/>
      <c r="F609" s="251"/>
      <c r="G609" s="251"/>
      <c r="H609" s="251"/>
    </row>
    <row r="610" spans="4:8" x14ac:dyDescent="0.2">
      <c r="D610" s="87"/>
      <c r="E610" s="251"/>
      <c r="F610" s="251"/>
      <c r="G610" s="251"/>
      <c r="H610" s="251"/>
    </row>
    <row r="611" spans="4:8" x14ac:dyDescent="0.2">
      <c r="D611" s="87"/>
      <c r="E611" s="251"/>
      <c r="F611" s="251"/>
      <c r="G611" s="251"/>
      <c r="H611" s="251"/>
    </row>
    <row r="612" spans="4:8" x14ac:dyDescent="0.2">
      <c r="D612" s="87"/>
      <c r="E612" s="251"/>
      <c r="F612" s="251"/>
      <c r="G612" s="251"/>
      <c r="H612" s="251"/>
    </row>
    <row r="613" spans="4:8" x14ac:dyDescent="0.2">
      <c r="D613" s="87"/>
      <c r="E613" s="251"/>
      <c r="F613" s="251"/>
      <c r="G613" s="251"/>
      <c r="H613" s="251"/>
    </row>
    <row r="614" spans="4:8" x14ac:dyDescent="0.2">
      <c r="D614" s="87"/>
      <c r="E614" s="251"/>
      <c r="F614" s="251"/>
      <c r="G614" s="251"/>
      <c r="H614" s="251"/>
    </row>
    <row r="615" spans="4:8" x14ac:dyDescent="0.2">
      <c r="D615" s="87"/>
      <c r="E615" s="251"/>
      <c r="F615" s="251"/>
      <c r="G615" s="251"/>
      <c r="H615" s="251"/>
    </row>
    <row r="616" spans="4:8" x14ac:dyDescent="0.2">
      <c r="D616" s="87"/>
      <c r="E616" s="251"/>
      <c r="F616" s="251"/>
      <c r="G616" s="251"/>
      <c r="H616" s="251"/>
    </row>
    <row r="617" spans="4:8" x14ac:dyDescent="0.2">
      <c r="D617" s="87"/>
      <c r="E617" s="251"/>
      <c r="F617" s="251"/>
      <c r="G617" s="251"/>
      <c r="H617" s="251"/>
    </row>
    <row r="618" spans="4:8" x14ac:dyDescent="0.2">
      <c r="D618" s="87"/>
      <c r="E618" s="251"/>
      <c r="F618" s="251"/>
      <c r="G618" s="251"/>
      <c r="H618" s="251"/>
    </row>
    <row r="619" spans="4:8" x14ac:dyDescent="0.2">
      <c r="D619" s="87"/>
      <c r="E619" s="251"/>
      <c r="F619" s="251"/>
      <c r="G619" s="251"/>
      <c r="H619" s="251"/>
    </row>
    <row r="620" spans="4:8" x14ac:dyDescent="0.2">
      <c r="D620" s="87"/>
      <c r="E620" s="251"/>
      <c r="F620" s="251"/>
      <c r="G620" s="251"/>
      <c r="H620" s="251"/>
    </row>
    <row r="621" spans="4:8" x14ac:dyDescent="0.2">
      <c r="D621" s="87"/>
      <c r="E621" s="251"/>
      <c r="F621" s="251"/>
      <c r="G621" s="251"/>
      <c r="H621" s="251"/>
    </row>
    <row r="622" spans="4:8" x14ac:dyDescent="0.2">
      <c r="D622" s="87"/>
      <c r="E622" s="251"/>
      <c r="F622" s="251"/>
      <c r="G622" s="251"/>
      <c r="H622" s="251"/>
    </row>
    <row r="623" spans="4:8" x14ac:dyDescent="0.2">
      <c r="D623" s="87"/>
      <c r="E623" s="251"/>
      <c r="F623" s="251"/>
      <c r="G623" s="251"/>
      <c r="H623" s="251"/>
    </row>
    <row r="624" spans="4:8" x14ac:dyDescent="0.2">
      <c r="D624" s="87"/>
      <c r="E624" s="251"/>
      <c r="F624" s="251"/>
      <c r="G624" s="251"/>
      <c r="H624" s="251"/>
    </row>
    <row r="625" spans="4:8" x14ac:dyDescent="0.2">
      <c r="D625" s="87"/>
      <c r="E625" s="251"/>
      <c r="F625" s="251"/>
      <c r="G625" s="251"/>
      <c r="H625" s="251"/>
    </row>
    <row r="626" spans="4:8" x14ac:dyDescent="0.2">
      <c r="D626" s="87"/>
      <c r="E626" s="251"/>
      <c r="F626" s="251"/>
      <c r="G626" s="251"/>
      <c r="H626" s="251"/>
    </row>
    <row r="627" spans="4:8" x14ac:dyDescent="0.2">
      <c r="D627" s="87"/>
      <c r="E627" s="251"/>
      <c r="F627" s="251"/>
      <c r="G627" s="251"/>
      <c r="H627" s="251"/>
    </row>
    <row r="628" spans="4:8" x14ac:dyDescent="0.2">
      <c r="D628" s="87"/>
      <c r="E628" s="251"/>
      <c r="F628" s="251"/>
      <c r="G628" s="251"/>
      <c r="H628" s="251"/>
    </row>
    <row r="629" spans="4:8" x14ac:dyDescent="0.2">
      <c r="D629" s="87"/>
      <c r="E629" s="251"/>
      <c r="F629" s="251"/>
      <c r="G629" s="251"/>
      <c r="H629" s="251"/>
    </row>
    <row r="630" spans="4:8" x14ac:dyDescent="0.2">
      <c r="D630" s="87"/>
      <c r="E630" s="251"/>
      <c r="F630" s="251"/>
      <c r="G630" s="251"/>
      <c r="H630" s="251"/>
    </row>
    <row r="631" spans="4:8" x14ac:dyDescent="0.2">
      <c r="D631" s="87"/>
      <c r="E631" s="251"/>
      <c r="F631" s="251"/>
      <c r="G631" s="251"/>
      <c r="H631" s="251"/>
    </row>
    <row r="632" spans="4:8" x14ac:dyDescent="0.2">
      <c r="D632" s="87"/>
      <c r="E632" s="251"/>
      <c r="F632" s="251"/>
      <c r="G632" s="251"/>
      <c r="H632" s="251"/>
    </row>
    <row r="633" spans="4:8" x14ac:dyDescent="0.2">
      <c r="D633" s="87"/>
      <c r="E633" s="251"/>
      <c r="F633" s="251"/>
      <c r="G633" s="251"/>
      <c r="H633" s="251"/>
    </row>
    <row r="634" spans="4:8" x14ac:dyDescent="0.2">
      <c r="D634" s="87"/>
      <c r="E634" s="251"/>
      <c r="F634" s="251"/>
      <c r="G634" s="251"/>
      <c r="H634" s="251"/>
    </row>
    <row r="635" spans="4:8" x14ac:dyDescent="0.2">
      <c r="D635" s="87"/>
      <c r="E635" s="251"/>
      <c r="F635" s="251"/>
      <c r="G635" s="251"/>
      <c r="H635" s="251"/>
    </row>
    <row r="636" spans="4:8" x14ac:dyDescent="0.2">
      <c r="D636" s="87"/>
      <c r="E636" s="251"/>
      <c r="F636" s="251"/>
      <c r="G636" s="251"/>
      <c r="H636" s="251"/>
    </row>
    <row r="637" spans="4:8" x14ac:dyDescent="0.2">
      <c r="D637" s="87"/>
      <c r="E637" s="251"/>
      <c r="F637" s="251"/>
      <c r="G637" s="251"/>
      <c r="H637" s="251"/>
    </row>
    <row r="638" spans="4:8" x14ac:dyDescent="0.2">
      <c r="D638" s="87"/>
      <c r="E638" s="251"/>
      <c r="F638" s="251"/>
      <c r="G638" s="251"/>
      <c r="H638" s="251"/>
    </row>
    <row r="639" spans="4:8" x14ac:dyDescent="0.2">
      <c r="D639" s="87"/>
      <c r="E639" s="251"/>
      <c r="F639" s="251"/>
      <c r="G639" s="251"/>
      <c r="H639" s="251"/>
    </row>
    <row r="640" spans="4:8" x14ac:dyDescent="0.2">
      <c r="D640" s="87"/>
      <c r="E640" s="251"/>
      <c r="F640" s="251"/>
      <c r="G640" s="251"/>
      <c r="H640" s="251"/>
    </row>
    <row r="641" spans="4:8" x14ac:dyDescent="0.2">
      <c r="D641" s="87"/>
      <c r="E641" s="251"/>
      <c r="F641" s="251"/>
      <c r="G641" s="251"/>
      <c r="H641" s="251"/>
    </row>
    <row r="642" spans="4:8" x14ac:dyDescent="0.2">
      <c r="D642" s="87"/>
      <c r="E642" s="251"/>
      <c r="F642" s="251"/>
      <c r="G642" s="251"/>
      <c r="H642" s="251"/>
    </row>
    <row r="643" spans="4:8" x14ac:dyDescent="0.2">
      <c r="D643" s="87"/>
      <c r="E643" s="251"/>
      <c r="F643" s="251"/>
      <c r="G643" s="251"/>
      <c r="H643" s="251"/>
    </row>
    <row r="644" spans="4:8" x14ac:dyDescent="0.2">
      <c r="D644" s="87"/>
      <c r="E644" s="251"/>
      <c r="F644" s="251"/>
      <c r="G644" s="251"/>
      <c r="H644" s="251"/>
    </row>
    <row r="645" spans="4:8" x14ac:dyDescent="0.2">
      <c r="D645" s="87"/>
      <c r="E645" s="251"/>
      <c r="F645" s="251"/>
      <c r="G645" s="251"/>
      <c r="H645" s="251"/>
    </row>
    <row r="646" spans="4:8" x14ac:dyDescent="0.2">
      <c r="D646" s="87"/>
      <c r="E646" s="251"/>
      <c r="F646" s="251"/>
      <c r="G646" s="251"/>
      <c r="H646" s="251"/>
    </row>
    <row r="647" spans="4:8" x14ac:dyDescent="0.2">
      <c r="D647" s="87"/>
      <c r="E647" s="251"/>
      <c r="F647" s="251"/>
      <c r="G647" s="251"/>
      <c r="H647" s="251"/>
    </row>
    <row r="648" spans="4:8" x14ac:dyDescent="0.2">
      <c r="D648" s="87"/>
      <c r="E648" s="251"/>
      <c r="F648" s="251"/>
      <c r="G648" s="251"/>
      <c r="H648" s="251"/>
    </row>
    <row r="649" spans="4:8" x14ac:dyDescent="0.2">
      <c r="D649" s="87"/>
      <c r="E649" s="251"/>
      <c r="F649" s="251"/>
      <c r="G649" s="251"/>
      <c r="H649" s="251"/>
    </row>
    <row r="650" spans="4:8" x14ac:dyDescent="0.2">
      <c r="D650" s="87"/>
      <c r="E650" s="251"/>
      <c r="F650" s="251"/>
      <c r="G650" s="251"/>
      <c r="H650" s="251"/>
    </row>
    <row r="651" spans="4:8" x14ac:dyDescent="0.2">
      <c r="D651" s="87"/>
      <c r="E651" s="251"/>
      <c r="F651" s="251"/>
      <c r="G651" s="251"/>
      <c r="H651" s="251"/>
    </row>
    <row r="652" spans="4:8" x14ac:dyDescent="0.2">
      <c r="D652" s="87"/>
      <c r="E652" s="251"/>
      <c r="F652" s="251"/>
      <c r="G652" s="251"/>
      <c r="H652" s="251"/>
    </row>
    <row r="653" spans="4:8" x14ac:dyDescent="0.2">
      <c r="D653" s="87"/>
      <c r="E653" s="251"/>
      <c r="F653" s="251"/>
      <c r="G653" s="251"/>
      <c r="H653" s="251"/>
    </row>
    <row r="654" spans="4:8" x14ac:dyDescent="0.2">
      <c r="D654" s="87"/>
      <c r="E654" s="251"/>
      <c r="F654" s="251"/>
      <c r="G654" s="251"/>
      <c r="H654" s="251"/>
    </row>
    <row r="655" spans="4:8" x14ac:dyDescent="0.2">
      <c r="D655" s="87"/>
      <c r="E655" s="251"/>
      <c r="F655" s="251"/>
      <c r="G655" s="251"/>
      <c r="H655" s="251"/>
    </row>
    <row r="656" spans="4:8" x14ac:dyDescent="0.2">
      <c r="D656" s="87"/>
      <c r="E656" s="251"/>
      <c r="F656" s="251"/>
      <c r="G656" s="251"/>
      <c r="H656" s="251"/>
    </row>
    <row r="657" spans="4:8" x14ac:dyDescent="0.2">
      <c r="D657" s="87"/>
      <c r="E657" s="251"/>
      <c r="F657" s="251"/>
      <c r="G657" s="251"/>
      <c r="H657" s="251"/>
    </row>
    <row r="658" spans="4:8" x14ac:dyDescent="0.2">
      <c r="D658" s="87"/>
      <c r="E658" s="251"/>
      <c r="F658" s="251"/>
      <c r="G658" s="251"/>
      <c r="H658" s="251"/>
    </row>
    <row r="659" spans="4:8" x14ac:dyDescent="0.2">
      <c r="D659" s="87"/>
      <c r="E659" s="251"/>
      <c r="F659" s="251"/>
      <c r="G659" s="251"/>
      <c r="H659" s="251"/>
    </row>
    <row r="660" spans="4:8" x14ac:dyDescent="0.2">
      <c r="D660" s="87"/>
      <c r="E660" s="251"/>
      <c r="F660" s="251"/>
      <c r="G660" s="251"/>
      <c r="H660" s="251"/>
    </row>
    <row r="661" spans="4:8" x14ac:dyDescent="0.2">
      <c r="D661" s="87"/>
      <c r="E661" s="251"/>
      <c r="F661" s="251"/>
      <c r="G661" s="251"/>
      <c r="H661" s="251"/>
    </row>
    <row r="662" spans="4:8" x14ac:dyDescent="0.2">
      <c r="D662" s="87"/>
      <c r="E662" s="251"/>
      <c r="F662" s="251"/>
      <c r="G662" s="251"/>
      <c r="H662" s="251"/>
    </row>
    <row r="663" spans="4:8" x14ac:dyDescent="0.2">
      <c r="D663" s="87"/>
      <c r="E663" s="251"/>
      <c r="F663" s="251"/>
      <c r="G663" s="251"/>
      <c r="H663" s="251"/>
    </row>
    <row r="664" spans="4:8" x14ac:dyDescent="0.2">
      <c r="D664" s="87"/>
      <c r="E664" s="251"/>
      <c r="F664" s="251"/>
      <c r="G664" s="251"/>
      <c r="H664" s="251"/>
    </row>
    <row r="665" spans="4:8" x14ac:dyDescent="0.2">
      <c r="D665" s="87"/>
      <c r="E665" s="251"/>
      <c r="F665" s="251"/>
      <c r="G665" s="251"/>
      <c r="H665" s="251"/>
    </row>
    <row r="666" spans="4:8" x14ac:dyDescent="0.2">
      <c r="D666" s="87"/>
      <c r="E666" s="251"/>
      <c r="F666" s="251"/>
      <c r="G666" s="251"/>
      <c r="H666" s="251"/>
    </row>
    <row r="667" spans="4:8" x14ac:dyDescent="0.2">
      <c r="D667" s="87"/>
      <c r="E667" s="251"/>
      <c r="F667" s="251"/>
      <c r="G667" s="251"/>
      <c r="H667" s="251"/>
    </row>
    <row r="668" spans="4:8" x14ac:dyDescent="0.2">
      <c r="D668" s="87"/>
      <c r="E668" s="251"/>
      <c r="F668" s="251"/>
      <c r="G668" s="251"/>
      <c r="H668" s="251"/>
    </row>
    <row r="669" spans="4:8" x14ac:dyDescent="0.2">
      <c r="D669" s="87"/>
      <c r="E669" s="251"/>
      <c r="F669" s="251"/>
      <c r="G669" s="251"/>
      <c r="H669" s="251"/>
    </row>
    <row r="670" spans="4:8" x14ac:dyDescent="0.2">
      <c r="D670" s="87"/>
      <c r="E670" s="251"/>
      <c r="F670" s="251"/>
      <c r="G670" s="251"/>
      <c r="H670" s="251"/>
    </row>
    <row r="671" spans="4:8" x14ac:dyDescent="0.2">
      <c r="D671" s="87"/>
      <c r="E671" s="251"/>
      <c r="F671" s="251"/>
      <c r="G671" s="251"/>
      <c r="H671" s="251"/>
    </row>
    <row r="672" spans="4:8" x14ac:dyDescent="0.2">
      <c r="D672" s="87"/>
      <c r="E672" s="251"/>
      <c r="F672" s="251"/>
      <c r="G672" s="251"/>
      <c r="H672" s="251"/>
    </row>
    <row r="673" spans="4:8" x14ac:dyDescent="0.2">
      <c r="D673" s="87"/>
      <c r="E673" s="251"/>
      <c r="F673" s="251"/>
      <c r="G673" s="251"/>
      <c r="H673" s="251"/>
    </row>
    <row r="674" spans="4:8" x14ac:dyDescent="0.2">
      <c r="D674" s="87"/>
      <c r="E674" s="251"/>
      <c r="F674" s="251"/>
      <c r="G674" s="251"/>
      <c r="H674" s="251"/>
    </row>
    <row r="675" spans="4:8" x14ac:dyDescent="0.2">
      <c r="D675" s="87"/>
      <c r="E675" s="251"/>
      <c r="F675" s="251"/>
      <c r="G675" s="251"/>
      <c r="H675" s="251"/>
    </row>
    <row r="676" spans="4:8" x14ac:dyDescent="0.2">
      <c r="D676" s="87"/>
      <c r="E676" s="251"/>
      <c r="F676" s="251"/>
      <c r="G676" s="251"/>
      <c r="H676" s="251"/>
    </row>
    <row r="677" spans="4:8" x14ac:dyDescent="0.2">
      <c r="D677" s="87"/>
      <c r="E677" s="251"/>
      <c r="F677" s="251"/>
      <c r="G677" s="251"/>
      <c r="H677" s="251"/>
    </row>
    <row r="678" spans="4:8" x14ac:dyDescent="0.2">
      <c r="D678" s="87"/>
      <c r="E678" s="251"/>
      <c r="F678" s="251"/>
      <c r="G678" s="251"/>
      <c r="H678" s="251"/>
    </row>
    <row r="679" spans="4:8" x14ac:dyDescent="0.2">
      <c r="D679" s="87"/>
      <c r="E679" s="251"/>
      <c r="F679" s="251"/>
      <c r="G679" s="251"/>
      <c r="H679" s="251"/>
    </row>
    <row r="680" spans="4:8" x14ac:dyDescent="0.2">
      <c r="D680" s="87"/>
      <c r="E680" s="251"/>
      <c r="F680" s="251"/>
      <c r="G680" s="251"/>
      <c r="H680" s="251"/>
    </row>
    <row r="681" spans="4:8" x14ac:dyDescent="0.2">
      <c r="D681" s="87"/>
      <c r="E681" s="251"/>
      <c r="F681" s="251"/>
      <c r="G681" s="251"/>
      <c r="H681" s="251"/>
    </row>
    <row r="682" spans="4:8" x14ac:dyDescent="0.2">
      <c r="D682" s="87"/>
      <c r="E682" s="251"/>
      <c r="F682" s="251"/>
      <c r="G682" s="251"/>
      <c r="H682" s="251"/>
    </row>
    <row r="683" spans="4:8" x14ac:dyDescent="0.2">
      <c r="D683" s="87"/>
      <c r="E683" s="251"/>
      <c r="F683" s="251"/>
      <c r="G683" s="251"/>
      <c r="H683" s="251"/>
    </row>
    <row r="684" spans="4:8" x14ac:dyDescent="0.2">
      <c r="D684" s="87"/>
      <c r="E684" s="251"/>
      <c r="F684" s="251"/>
      <c r="G684" s="251"/>
      <c r="H684" s="251"/>
    </row>
    <row r="685" spans="4:8" x14ac:dyDescent="0.2">
      <c r="D685" s="87"/>
      <c r="E685" s="251"/>
      <c r="F685" s="251"/>
      <c r="G685" s="251"/>
      <c r="H685" s="251"/>
    </row>
    <row r="686" spans="4:8" x14ac:dyDescent="0.2">
      <c r="D686" s="87"/>
      <c r="E686" s="251"/>
      <c r="F686" s="251"/>
      <c r="G686" s="251"/>
      <c r="H686" s="251"/>
    </row>
    <row r="687" spans="4:8" x14ac:dyDescent="0.2">
      <c r="D687" s="87"/>
      <c r="E687" s="251"/>
      <c r="F687" s="251"/>
      <c r="G687" s="251"/>
      <c r="H687" s="251"/>
    </row>
    <row r="688" spans="4:8" x14ac:dyDescent="0.2">
      <c r="D688" s="87"/>
      <c r="E688" s="251"/>
      <c r="F688" s="251"/>
      <c r="G688" s="251"/>
      <c r="H688" s="251"/>
    </row>
    <row r="689" spans="4:8" x14ac:dyDescent="0.2">
      <c r="D689" s="87"/>
      <c r="E689" s="251"/>
      <c r="F689" s="251"/>
      <c r="G689" s="251"/>
      <c r="H689" s="251"/>
    </row>
    <row r="690" spans="4:8" x14ac:dyDescent="0.2">
      <c r="D690" s="87"/>
      <c r="E690" s="251"/>
      <c r="F690" s="251"/>
      <c r="G690" s="251"/>
      <c r="H690" s="251"/>
    </row>
    <row r="691" spans="4:8" x14ac:dyDescent="0.2">
      <c r="D691" s="87"/>
      <c r="E691" s="251"/>
      <c r="F691" s="251"/>
      <c r="G691" s="251"/>
      <c r="H691" s="251"/>
    </row>
    <row r="692" spans="4:8" x14ac:dyDescent="0.2">
      <c r="D692" s="87"/>
      <c r="E692" s="251"/>
      <c r="F692" s="251"/>
      <c r="G692" s="251"/>
      <c r="H692" s="251"/>
    </row>
    <row r="693" spans="4:8" x14ac:dyDescent="0.2">
      <c r="D693" s="87"/>
      <c r="E693" s="251"/>
      <c r="F693" s="251"/>
      <c r="G693" s="251"/>
      <c r="H693" s="251"/>
    </row>
    <row r="694" spans="4:8" x14ac:dyDescent="0.2">
      <c r="D694" s="87"/>
      <c r="E694" s="251"/>
      <c r="F694" s="251"/>
      <c r="G694" s="251"/>
      <c r="H694" s="251"/>
    </row>
    <row r="695" spans="4:8" x14ac:dyDescent="0.2">
      <c r="D695" s="87"/>
      <c r="E695" s="251"/>
      <c r="F695" s="251"/>
      <c r="G695" s="251"/>
      <c r="H695" s="251"/>
    </row>
    <row r="696" spans="4:8" x14ac:dyDescent="0.2">
      <c r="D696" s="87"/>
      <c r="E696" s="251"/>
      <c r="F696" s="251"/>
      <c r="G696" s="251"/>
      <c r="H696" s="251"/>
    </row>
    <row r="697" spans="4:8" x14ac:dyDescent="0.2">
      <c r="D697" s="87"/>
      <c r="E697" s="251"/>
      <c r="F697" s="251"/>
      <c r="G697" s="251"/>
      <c r="H697" s="251"/>
    </row>
    <row r="698" spans="4:8" x14ac:dyDescent="0.2">
      <c r="D698" s="87"/>
      <c r="E698" s="251"/>
      <c r="F698" s="251"/>
      <c r="G698" s="251"/>
      <c r="H698" s="251"/>
    </row>
    <row r="699" spans="4:8" x14ac:dyDescent="0.2">
      <c r="D699" s="87"/>
      <c r="E699" s="251"/>
      <c r="F699" s="251"/>
      <c r="G699" s="251"/>
      <c r="H699" s="251"/>
    </row>
    <row r="700" spans="4:8" x14ac:dyDescent="0.2">
      <c r="D700" s="87"/>
      <c r="E700" s="251"/>
      <c r="F700" s="251"/>
      <c r="G700" s="251"/>
      <c r="H700" s="251"/>
    </row>
    <row r="701" spans="4:8" x14ac:dyDescent="0.2">
      <c r="D701" s="87"/>
      <c r="E701" s="251"/>
      <c r="F701" s="251"/>
      <c r="G701" s="251"/>
      <c r="H701" s="251"/>
    </row>
    <row r="702" spans="4:8" x14ac:dyDescent="0.2">
      <c r="D702" s="87"/>
      <c r="E702" s="251"/>
      <c r="F702" s="251"/>
      <c r="G702" s="251"/>
      <c r="H702" s="251"/>
    </row>
    <row r="703" spans="4:8" x14ac:dyDescent="0.2">
      <c r="D703" s="87"/>
      <c r="E703" s="251"/>
      <c r="F703" s="251"/>
      <c r="G703" s="251"/>
      <c r="H703" s="251"/>
    </row>
    <row r="704" spans="4:8" x14ac:dyDescent="0.2">
      <c r="D704" s="87"/>
      <c r="E704" s="251"/>
      <c r="F704" s="251"/>
      <c r="G704" s="251"/>
      <c r="H704" s="251"/>
    </row>
    <row r="705" spans="4:8" x14ac:dyDescent="0.2">
      <c r="D705" s="87"/>
      <c r="E705" s="251"/>
      <c r="F705" s="251"/>
      <c r="G705" s="251"/>
      <c r="H705" s="251"/>
    </row>
    <row r="706" spans="4:8" x14ac:dyDescent="0.2">
      <c r="D706" s="87"/>
      <c r="E706" s="251"/>
      <c r="F706" s="251"/>
      <c r="G706" s="251"/>
      <c r="H706" s="251"/>
    </row>
    <row r="707" spans="4:8" x14ac:dyDescent="0.2">
      <c r="D707" s="87"/>
      <c r="E707" s="251"/>
      <c r="F707" s="251"/>
      <c r="G707" s="251"/>
      <c r="H707" s="251"/>
    </row>
    <row r="708" spans="4:8" x14ac:dyDescent="0.2">
      <c r="D708" s="87"/>
      <c r="E708" s="251"/>
      <c r="F708" s="251"/>
      <c r="G708" s="251"/>
      <c r="H708" s="251"/>
    </row>
    <row r="709" spans="4:8" x14ac:dyDescent="0.2">
      <c r="D709" s="87"/>
      <c r="E709" s="251"/>
      <c r="F709" s="251"/>
      <c r="G709" s="251"/>
      <c r="H709" s="251"/>
    </row>
    <row r="710" spans="4:8" x14ac:dyDescent="0.2">
      <c r="D710" s="87"/>
      <c r="E710" s="251"/>
      <c r="F710" s="251"/>
      <c r="G710" s="251"/>
      <c r="H710" s="251"/>
    </row>
    <row r="711" spans="4:8" x14ac:dyDescent="0.2">
      <c r="D711" s="87"/>
      <c r="E711" s="251"/>
      <c r="F711" s="251"/>
      <c r="G711" s="251"/>
      <c r="H711" s="251"/>
    </row>
    <row r="712" spans="4:8" x14ac:dyDescent="0.2">
      <c r="D712" s="87"/>
      <c r="E712" s="251"/>
      <c r="F712" s="251"/>
      <c r="G712" s="251"/>
      <c r="H712" s="251"/>
    </row>
    <row r="713" spans="4:8" x14ac:dyDescent="0.2">
      <c r="D713" s="87"/>
      <c r="E713" s="251"/>
      <c r="F713" s="251"/>
      <c r="G713" s="251"/>
      <c r="H713" s="251"/>
    </row>
    <row r="714" spans="4:8" x14ac:dyDescent="0.2">
      <c r="D714" s="87"/>
      <c r="E714" s="251"/>
      <c r="F714" s="251"/>
      <c r="G714" s="251"/>
      <c r="H714" s="251"/>
    </row>
    <row r="715" spans="4:8" x14ac:dyDescent="0.2">
      <c r="D715" s="87"/>
      <c r="E715" s="251"/>
      <c r="F715" s="251"/>
      <c r="G715" s="251"/>
      <c r="H715" s="251"/>
    </row>
    <row r="716" spans="4:8" x14ac:dyDescent="0.2">
      <c r="D716" s="87"/>
      <c r="E716" s="251"/>
      <c r="F716" s="251"/>
      <c r="G716" s="251"/>
      <c r="H716" s="251"/>
    </row>
    <row r="717" spans="4:8" x14ac:dyDescent="0.2">
      <c r="D717" s="87"/>
      <c r="E717" s="251"/>
      <c r="F717" s="251"/>
      <c r="G717" s="251"/>
      <c r="H717" s="251"/>
    </row>
    <row r="718" spans="4:8" x14ac:dyDescent="0.2">
      <c r="D718" s="87"/>
      <c r="E718" s="251"/>
      <c r="F718" s="251"/>
      <c r="G718" s="251"/>
      <c r="H718" s="251"/>
    </row>
    <row r="719" spans="4:8" x14ac:dyDescent="0.2">
      <c r="D719" s="87"/>
      <c r="E719" s="251"/>
      <c r="F719" s="251"/>
      <c r="G719" s="251"/>
      <c r="H719" s="251"/>
    </row>
    <row r="720" spans="4:8" x14ac:dyDescent="0.2">
      <c r="D720" s="87"/>
      <c r="E720" s="251"/>
      <c r="F720" s="251"/>
      <c r="G720" s="251"/>
      <c r="H720" s="251"/>
    </row>
    <row r="721" spans="4:8" x14ac:dyDescent="0.2">
      <c r="D721" s="87"/>
      <c r="E721" s="251"/>
      <c r="F721" s="251"/>
      <c r="G721" s="251"/>
      <c r="H721" s="251"/>
    </row>
    <row r="722" spans="4:8" x14ac:dyDescent="0.2">
      <c r="D722" s="87"/>
      <c r="E722" s="251"/>
      <c r="F722" s="251"/>
      <c r="G722" s="251"/>
      <c r="H722" s="251"/>
    </row>
    <row r="723" spans="4:8" x14ac:dyDescent="0.2">
      <c r="D723" s="87"/>
      <c r="E723" s="251"/>
      <c r="F723" s="251"/>
      <c r="G723" s="251"/>
      <c r="H723" s="251"/>
    </row>
    <row r="724" spans="4:8" x14ac:dyDescent="0.2">
      <c r="D724" s="87"/>
      <c r="E724" s="251"/>
      <c r="F724" s="251"/>
      <c r="G724" s="251"/>
      <c r="H724" s="251"/>
    </row>
    <row r="725" spans="4:8" x14ac:dyDescent="0.2">
      <c r="D725" s="87"/>
      <c r="E725" s="251"/>
      <c r="F725" s="251"/>
      <c r="G725" s="251"/>
      <c r="H725" s="251"/>
    </row>
    <row r="726" spans="4:8" x14ac:dyDescent="0.2">
      <c r="D726" s="87"/>
      <c r="E726" s="251"/>
      <c r="F726" s="251"/>
      <c r="G726" s="251"/>
      <c r="H726" s="251"/>
    </row>
    <row r="727" spans="4:8" x14ac:dyDescent="0.2">
      <c r="D727" s="87"/>
      <c r="E727" s="251"/>
      <c r="F727" s="251"/>
      <c r="G727" s="251"/>
      <c r="H727" s="251"/>
    </row>
    <row r="728" spans="4:8" x14ac:dyDescent="0.2">
      <c r="D728" s="87"/>
      <c r="E728" s="251"/>
      <c r="F728" s="251"/>
      <c r="G728" s="251"/>
      <c r="H728" s="251"/>
    </row>
    <row r="729" spans="4:8" x14ac:dyDescent="0.2">
      <c r="D729" s="87"/>
      <c r="E729" s="251"/>
      <c r="F729" s="251"/>
      <c r="G729" s="251"/>
      <c r="H729" s="251"/>
    </row>
    <row r="730" spans="4:8" x14ac:dyDescent="0.2">
      <c r="D730" s="87"/>
      <c r="E730" s="251"/>
      <c r="F730" s="251"/>
      <c r="G730" s="251"/>
      <c r="H730" s="251"/>
    </row>
    <row r="731" spans="4:8" x14ac:dyDescent="0.2">
      <c r="D731" s="87"/>
      <c r="E731" s="251"/>
      <c r="F731" s="251"/>
      <c r="G731" s="251"/>
      <c r="H731" s="251"/>
    </row>
    <row r="732" spans="4:8" x14ac:dyDescent="0.2">
      <c r="D732" s="87"/>
      <c r="E732" s="251"/>
      <c r="F732" s="251"/>
      <c r="G732" s="251"/>
      <c r="H732" s="251"/>
    </row>
    <row r="733" spans="4:8" x14ac:dyDescent="0.2">
      <c r="D733" s="87"/>
      <c r="E733" s="251"/>
      <c r="F733" s="251"/>
      <c r="G733" s="251"/>
      <c r="H733" s="251"/>
    </row>
    <row r="734" spans="4:8" x14ac:dyDescent="0.2">
      <c r="D734" s="87"/>
      <c r="E734" s="251"/>
      <c r="F734" s="251"/>
      <c r="G734" s="251"/>
      <c r="H734" s="251"/>
    </row>
    <row r="735" spans="4:8" x14ac:dyDescent="0.2">
      <c r="D735" s="87"/>
      <c r="E735" s="251"/>
      <c r="F735" s="251"/>
      <c r="G735" s="251"/>
      <c r="H735" s="251"/>
    </row>
    <row r="736" spans="4:8" x14ac:dyDescent="0.2">
      <c r="D736" s="87"/>
      <c r="E736" s="251"/>
      <c r="F736" s="251"/>
      <c r="G736" s="251"/>
      <c r="H736" s="251"/>
    </row>
    <row r="737" spans="4:8" x14ac:dyDescent="0.2">
      <c r="D737" s="87"/>
      <c r="E737" s="251"/>
      <c r="F737" s="251"/>
      <c r="G737" s="251"/>
      <c r="H737" s="251"/>
    </row>
    <row r="738" spans="4:8" x14ac:dyDescent="0.2">
      <c r="D738" s="87"/>
      <c r="E738" s="251"/>
      <c r="F738" s="251"/>
      <c r="G738" s="251"/>
      <c r="H738" s="251"/>
    </row>
    <row r="739" spans="4:8" x14ac:dyDescent="0.2">
      <c r="D739" s="87"/>
      <c r="E739" s="251"/>
      <c r="F739" s="251"/>
      <c r="G739" s="251"/>
      <c r="H739" s="251"/>
    </row>
    <row r="740" spans="4:8" x14ac:dyDescent="0.2">
      <c r="D740" s="87"/>
      <c r="E740" s="251"/>
      <c r="F740" s="251"/>
      <c r="G740" s="251"/>
      <c r="H740" s="251"/>
    </row>
    <row r="741" spans="4:8" x14ac:dyDescent="0.2">
      <c r="D741" s="87"/>
      <c r="E741" s="251"/>
      <c r="F741" s="251"/>
      <c r="G741" s="251"/>
      <c r="H741" s="251"/>
    </row>
    <row r="742" spans="4:8" x14ac:dyDescent="0.2">
      <c r="D742" s="87"/>
      <c r="E742" s="251"/>
      <c r="F742" s="251"/>
      <c r="G742" s="251"/>
      <c r="H742" s="251"/>
    </row>
    <row r="743" spans="4:8" x14ac:dyDescent="0.2">
      <c r="D743" s="87"/>
      <c r="E743" s="251"/>
      <c r="F743" s="251"/>
      <c r="G743" s="251"/>
      <c r="H743" s="251"/>
    </row>
    <row r="744" spans="4:8" x14ac:dyDescent="0.2">
      <c r="D744" s="87"/>
      <c r="E744" s="251"/>
      <c r="F744" s="251"/>
      <c r="G744" s="251"/>
      <c r="H744" s="251"/>
    </row>
    <row r="745" spans="4:8" x14ac:dyDescent="0.2">
      <c r="D745" s="87"/>
      <c r="E745" s="251"/>
      <c r="F745" s="251"/>
      <c r="G745" s="251"/>
      <c r="H745" s="251"/>
    </row>
    <row r="746" spans="4:8" x14ac:dyDescent="0.2">
      <c r="D746" s="87"/>
      <c r="E746" s="251"/>
      <c r="F746" s="251"/>
      <c r="G746" s="251"/>
      <c r="H746" s="251"/>
    </row>
    <row r="747" spans="4:8" x14ac:dyDescent="0.2">
      <c r="D747" s="87"/>
      <c r="E747" s="251"/>
      <c r="F747" s="251"/>
      <c r="G747" s="251"/>
      <c r="H747" s="251"/>
    </row>
    <row r="748" spans="4:8" x14ac:dyDescent="0.2">
      <c r="D748" s="87"/>
      <c r="E748" s="251"/>
      <c r="F748" s="251"/>
      <c r="G748" s="251"/>
      <c r="H748" s="251"/>
    </row>
    <row r="749" spans="4:8" x14ac:dyDescent="0.2">
      <c r="D749" s="87"/>
      <c r="E749" s="251"/>
      <c r="F749" s="251"/>
      <c r="G749" s="251"/>
      <c r="H749" s="251"/>
    </row>
    <row r="750" spans="4:8" x14ac:dyDescent="0.2">
      <c r="D750" s="87"/>
      <c r="E750" s="251"/>
      <c r="F750" s="251"/>
      <c r="G750" s="251"/>
      <c r="H750" s="251"/>
    </row>
    <row r="751" spans="4:8" x14ac:dyDescent="0.2">
      <c r="D751" s="87"/>
      <c r="E751" s="251"/>
      <c r="F751" s="251"/>
      <c r="G751" s="251"/>
      <c r="H751" s="251"/>
    </row>
    <row r="752" spans="4:8" x14ac:dyDescent="0.2">
      <c r="D752" s="87"/>
      <c r="E752" s="251"/>
      <c r="F752" s="251"/>
      <c r="G752" s="251"/>
      <c r="H752" s="251"/>
    </row>
    <row r="753" spans="4:8" x14ac:dyDescent="0.2">
      <c r="D753" s="87"/>
      <c r="E753" s="251"/>
      <c r="F753" s="251"/>
      <c r="G753" s="251"/>
      <c r="H753" s="251"/>
    </row>
    <row r="754" spans="4:8" x14ac:dyDescent="0.2">
      <c r="D754" s="87"/>
      <c r="E754" s="251"/>
      <c r="F754" s="251"/>
      <c r="G754" s="251"/>
      <c r="H754" s="251"/>
    </row>
    <row r="755" spans="4:8" x14ac:dyDescent="0.2">
      <c r="D755" s="87"/>
      <c r="E755" s="251"/>
      <c r="F755" s="251"/>
      <c r="G755" s="251"/>
      <c r="H755" s="251"/>
    </row>
    <row r="756" spans="4:8" x14ac:dyDescent="0.2">
      <c r="D756" s="87"/>
      <c r="E756" s="251"/>
      <c r="F756" s="251"/>
      <c r="G756" s="251"/>
      <c r="H756" s="251"/>
    </row>
    <row r="757" spans="4:8" x14ac:dyDescent="0.2">
      <c r="D757" s="87"/>
      <c r="E757" s="251"/>
      <c r="F757" s="251"/>
      <c r="G757" s="251"/>
      <c r="H757" s="251"/>
    </row>
    <row r="758" spans="4:8" x14ac:dyDescent="0.2">
      <c r="D758" s="87"/>
      <c r="E758" s="251"/>
      <c r="F758" s="251"/>
      <c r="G758" s="251"/>
      <c r="H758" s="251"/>
    </row>
    <row r="759" spans="4:8" x14ac:dyDescent="0.2">
      <c r="D759" s="87"/>
      <c r="E759" s="251"/>
      <c r="F759" s="251"/>
      <c r="G759" s="251"/>
      <c r="H759" s="251"/>
    </row>
    <row r="760" spans="4:8" x14ac:dyDescent="0.2">
      <c r="D760" s="87"/>
      <c r="E760" s="251"/>
      <c r="F760" s="251"/>
      <c r="G760" s="251"/>
      <c r="H760" s="251"/>
    </row>
    <row r="761" spans="4:8" x14ac:dyDescent="0.2">
      <c r="D761" s="87"/>
      <c r="E761" s="251"/>
      <c r="F761" s="251"/>
      <c r="G761" s="251"/>
      <c r="H761" s="251"/>
    </row>
    <row r="762" spans="4:8" x14ac:dyDescent="0.2">
      <c r="D762" s="87"/>
      <c r="E762" s="251"/>
      <c r="F762" s="251"/>
      <c r="G762" s="251"/>
      <c r="H762" s="251"/>
    </row>
    <row r="763" spans="4:8" x14ac:dyDescent="0.2">
      <c r="D763" s="87"/>
      <c r="E763" s="251"/>
      <c r="F763" s="251"/>
      <c r="G763" s="251"/>
      <c r="H763" s="251"/>
    </row>
    <row r="764" spans="4:8" x14ac:dyDescent="0.2">
      <c r="D764" s="87"/>
      <c r="E764" s="251"/>
      <c r="F764" s="251"/>
      <c r="G764" s="251"/>
      <c r="H764" s="251"/>
    </row>
    <row r="765" spans="4:8" x14ac:dyDescent="0.2">
      <c r="D765" s="87"/>
      <c r="E765" s="251"/>
      <c r="F765" s="251"/>
      <c r="G765" s="251"/>
      <c r="H765" s="251"/>
    </row>
    <row r="766" spans="4:8" x14ac:dyDescent="0.2">
      <c r="D766" s="87"/>
      <c r="E766" s="251"/>
      <c r="F766" s="251"/>
      <c r="G766" s="251"/>
      <c r="H766" s="251"/>
    </row>
    <row r="767" spans="4:8" x14ac:dyDescent="0.2">
      <c r="D767" s="87"/>
      <c r="E767" s="251"/>
      <c r="F767" s="251"/>
      <c r="G767" s="251"/>
      <c r="H767" s="251"/>
    </row>
    <row r="768" spans="4:8" x14ac:dyDescent="0.2">
      <c r="D768" s="87"/>
      <c r="E768" s="251"/>
      <c r="F768" s="251"/>
      <c r="G768" s="251"/>
      <c r="H768" s="251"/>
    </row>
    <row r="769" spans="4:8" x14ac:dyDescent="0.2">
      <c r="D769" s="87"/>
      <c r="E769" s="251"/>
      <c r="F769" s="251"/>
      <c r="G769" s="251"/>
      <c r="H769" s="251"/>
    </row>
    <row r="770" spans="4:8" x14ac:dyDescent="0.2">
      <c r="D770" s="87"/>
      <c r="E770" s="251"/>
      <c r="F770" s="251"/>
      <c r="G770" s="251"/>
      <c r="H770" s="251"/>
    </row>
    <row r="771" spans="4:8" x14ac:dyDescent="0.2">
      <c r="D771" s="87"/>
      <c r="E771" s="251"/>
      <c r="F771" s="251"/>
      <c r="G771" s="251"/>
      <c r="H771" s="251"/>
    </row>
    <row r="772" spans="4:8" x14ac:dyDescent="0.2">
      <c r="D772" s="87"/>
      <c r="E772" s="251"/>
      <c r="F772" s="251"/>
      <c r="G772" s="251"/>
      <c r="H772" s="251"/>
    </row>
    <row r="773" spans="4:8" x14ac:dyDescent="0.2">
      <c r="D773" s="87"/>
      <c r="E773" s="251"/>
      <c r="F773" s="251"/>
      <c r="G773" s="251"/>
      <c r="H773" s="251"/>
    </row>
    <row r="774" spans="4:8" x14ac:dyDescent="0.2">
      <c r="D774" s="87"/>
      <c r="E774" s="251"/>
      <c r="F774" s="251"/>
      <c r="G774" s="251"/>
      <c r="H774" s="251"/>
    </row>
    <row r="775" spans="4:8" x14ac:dyDescent="0.2">
      <c r="D775" s="87"/>
      <c r="E775" s="251"/>
      <c r="F775" s="251"/>
      <c r="G775" s="251"/>
      <c r="H775" s="251"/>
    </row>
    <row r="776" spans="4:8" x14ac:dyDescent="0.2">
      <c r="D776" s="87"/>
      <c r="E776" s="251"/>
      <c r="F776" s="251"/>
      <c r="G776" s="251"/>
      <c r="H776" s="251"/>
    </row>
    <row r="777" spans="4:8" x14ac:dyDescent="0.2">
      <c r="D777" s="87"/>
      <c r="E777" s="251"/>
      <c r="F777" s="251"/>
      <c r="G777" s="251"/>
      <c r="H777" s="251"/>
    </row>
    <row r="778" spans="4:8" x14ac:dyDescent="0.2">
      <c r="D778" s="87"/>
      <c r="E778" s="251"/>
      <c r="F778" s="251"/>
      <c r="G778" s="251"/>
      <c r="H778" s="251"/>
    </row>
    <row r="779" spans="4:8" x14ac:dyDescent="0.2">
      <c r="D779" s="87"/>
      <c r="E779" s="251"/>
      <c r="F779" s="251"/>
      <c r="G779" s="251"/>
      <c r="H779" s="251"/>
    </row>
    <row r="780" spans="4:8" x14ac:dyDescent="0.2">
      <c r="D780" s="87"/>
      <c r="E780" s="251"/>
      <c r="F780" s="251"/>
      <c r="G780" s="251"/>
      <c r="H780" s="251"/>
    </row>
    <row r="781" spans="4:8" x14ac:dyDescent="0.2">
      <c r="D781" s="87"/>
      <c r="E781" s="251"/>
      <c r="F781" s="251"/>
      <c r="G781" s="251"/>
      <c r="H781" s="251"/>
    </row>
    <row r="782" spans="4:8" x14ac:dyDescent="0.2">
      <c r="D782" s="87"/>
      <c r="E782" s="251"/>
      <c r="F782" s="251"/>
      <c r="G782" s="251"/>
      <c r="H782" s="251"/>
    </row>
    <row r="783" spans="4:8" x14ac:dyDescent="0.2">
      <c r="D783" s="87"/>
      <c r="E783" s="251"/>
      <c r="F783" s="251"/>
      <c r="G783" s="251"/>
      <c r="H783" s="251"/>
    </row>
    <row r="784" spans="4:8" x14ac:dyDescent="0.2">
      <c r="D784" s="87"/>
      <c r="E784" s="251"/>
      <c r="F784" s="251"/>
      <c r="G784" s="251"/>
      <c r="H784" s="251"/>
    </row>
    <row r="785" spans="4:8" x14ac:dyDescent="0.2">
      <c r="D785" s="87"/>
      <c r="E785" s="251"/>
      <c r="F785" s="251"/>
      <c r="G785" s="251"/>
      <c r="H785" s="251"/>
    </row>
    <row r="786" spans="4:8" x14ac:dyDescent="0.2">
      <c r="D786" s="87"/>
      <c r="E786" s="251"/>
      <c r="F786" s="251"/>
      <c r="G786" s="251"/>
      <c r="H786" s="251"/>
    </row>
    <row r="787" spans="4:8" x14ac:dyDescent="0.2">
      <c r="D787" s="87"/>
      <c r="E787" s="251"/>
      <c r="F787" s="251"/>
      <c r="G787" s="251"/>
      <c r="H787" s="251"/>
    </row>
    <row r="788" spans="4:8" x14ac:dyDescent="0.2">
      <c r="D788" s="87"/>
      <c r="E788" s="251"/>
      <c r="F788" s="251"/>
      <c r="G788" s="251"/>
      <c r="H788" s="251"/>
    </row>
    <row r="789" spans="4:8" x14ac:dyDescent="0.2">
      <c r="D789" s="87"/>
      <c r="E789" s="251"/>
      <c r="F789" s="251"/>
      <c r="G789" s="251"/>
      <c r="H789" s="251"/>
    </row>
    <row r="790" spans="4:8" x14ac:dyDescent="0.2">
      <c r="D790" s="87"/>
      <c r="E790" s="251"/>
      <c r="F790" s="251"/>
      <c r="G790" s="251"/>
      <c r="H790" s="251"/>
    </row>
    <row r="791" spans="4:8" x14ac:dyDescent="0.2">
      <c r="D791" s="87"/>
      <c r="E791" s="251"/>
      <c r="F791" s="251"/>
      <c r="G791" s="251"/>
      <c r="H791" s="251"/>
    </row>
    <row r="792" spans="4:8" x14ac:dyDescent="0.2">
      <c r="D792" s="87"/>
      <c r="E792" s="251"/>
      <c r="F792" s="251"/>
      <c r="G792" s="251"/>
      <c r="H792" s="251"/>
    </row>
    <row r="793" spans="4:8" x14ac:dyDescent="0.2">
      <c r="D793" s="87"/>
      <c r="E793" s="251"/>
      <c r="F793" s="251"/>
      <c r="G793" s="251"/>
      <c r="H793" s="251"/>
    </row>
    <row r="794" spans="4:8" x14ac:dyDescent="0.2">
      <c r="D794" s="87"/>
      <c r="E794" s="251"/>
      <c r="F794" s="251"/>
      <c r="G794" s="251"/>
      <c r="H794" s="251"/>
    </row>
    <row r="795" spans="4:8" x14ac:dyDescent="0.2">
      <c r="D795" s="87"/>
      <c r="E795" s="251"/>
      <c r="F795" s="251"/>
      <c r="G795" s="251"/>
      <c r="H795" s="251"/>
    </row>
    <row r="796" spans="4:8" x14ac:dyDescent="0.2">
      <c r="D796" s="87"/>
      <c r="E796" s="251"/>
      <c r="F796" s="251"/>
      <c r="G796" s="251"/>
      <c r="H796" s="251"/>
    </row>
    <row r="797" spans="4:8" x14ac:dyDescent="0.2">
      <c r="D797" s="87"/>
      <c r="E797" s="251"/>
      <c r="F797" s="251"/>
      <c r="G797" s="251"/>
      <c r="H797" s="251"/>
    </row>
    <row r="798" spans="4:8" x14ac:dyDescent="0.2">
      <c r="D798" s="87"/>
      <c r="E798" s="251"/>
      <c r="F798" s="251"/>
      <c r="G798" s="251"/>
      <c r="H798" s="251"/>
    </row>
    <row r="799" spans="4:8" x14ac:dyDescent="0.2">
      <c r="D799" s="87"/>
      <c r="E799" s="251"/>
      <c r="F799" s="251"/>
      <c r="G799" s="251"/>
      <c r="H799" s="251"/>
    </row>
    <row r="800" spans="4:8" x14ac:dyDescent="0.2">
      <c r="D800" s="87"/>
      <c r="E800" s="251"/>
      <c r="F800" s="251"/>
      <c r="G800" s="251"/>
      <c r="H800" s="251"/>
    </row>
    <row r="801" spans="4:8" x14ac:dyDescent="0.2">
      <c r="D801" s="87"/>
      <c r="E801" s="251"/>
      <c r="F801" s="251"/>
      <c r="G801" s="251"/>
      <c r="H801" s="251"/>
    </row>
    <row r="802" spans="4:8" x14ac:dyDescent="0.2">
      <c r="D802" s="87"/>
      <c r="E802" s="251"/>
      <c r="F802" s="251"/>
      <c r="G802" s="251"/>
      <c r="H802" s="251"/>
    </row>
    <row r="803" spans="4:8" x14ac:dyDescent="0.2">
      <c r="D803" s="87"/>
      <c r="E803" s="251"/>
      <c r="F803" s="251"/>
      <c r="G803" s="251"/>
      <c r="H803" s="251"/>
    </row>
    <row r="804" spans="4:8" x14ac:dyDescent="0.2">
      <c r="D804" s="87"/>
      <c r="E804" s="251"/>
      <c r="F804" s="251"/>
      <c r="G804" s="251"/>
      <c r="H804" s="251"/>
    </row>
    <row r="805" spans="4:8" x14ac:dyDescent="0.2">
      <c r="D805" s="87"/>
      <c r="E805" s="251"/>
      <c r="F805" s="251"/>
      <c r="G805" s="251"/>
      <c r="H805" s="251"/>
    </row>
    <row r="806" spans="4:8" x14ac:dyDescent="0.2">
      <c r="D806" s="87"/>
      <c r="E806" s="251"/>
      <c r="F806" s="251"/>
      <c r="G806" s="251"/>
      <c r="H806" s="251"/>
    </row>
    <row r="807" spans="4:8" x14ac:dyDescent="0.2">
      <c r="D807" s="87"/>
      <c r="E807" s="251"/>
      <c r="F807" s="251"/>
      <c r="G807" s="251"/>
      <c r="H807" s="251"/>
    </row>
    <row r="808" spans="4:8" x14ac:dyDescent="0.2">
      <c r="D808" s="87"/>
      <c r="E808" s="251"/>
      <c r="F808" s="251"/>
      <c r="G808" s="251"/>
      <c r="H808" s="251"/>
    </row>
    <row r="809" spans="4:8" x14ac:dyDescent="0.2">
      <c r="D809" s="87"/>
      <c r="E809" s="251"/>
      <c r="F809" s="251"/>
      <c r="G809" s="251"/>
      <c r="H809" s="251"/>
    </row>
    <row r="810" spans="4:8" x14ac:dyDescent="0.2">
      <c r="D810" s="87"/>
      <c r="E810" s="251"/>
      <c r="F810" s="251"/>
      <c r="G810" s="251"/>
      <c r="H810" s="251"/>
    </row>
    <row r="811" spans="4:8" x14ac:dyDescent="0.2">
      <c r="D811" s="87"/>
      <c r="E811" s="251"/>
      <c r="F811" s="251"/>
      <c r="G811" s="251"/>
      <c r="H811" s="251"/>
    </row>
    <row r="812" spans="4:8" x14ac:dyDescent="0.2">
      <c r="D812" s="87"/>
      <c r="E812" s="251"/>
      <c r="F812" s="251"/>
      <c r="G812" s="251"/>
      <c r="H812" s="251"/>
    </row>
    <row r="813" spans="4:8" x14ac:dyDescent="0.2">
      <c r="D813" s="87"/>
      <c r="E813" s="251"/>
      <c r="F813" s="251"/>
      <c r="G813" s="251"/>
      <c r="H813" s="251"/>
    </row>
    <row r="814" spans="4:8" x14ac:dyDescent="0.2">
      <c r="D814" s="87"/>
      <c r="E814" s="251"/>
      <c r="F814" s="251"/>
      <c r="G814" s="251"/>
      <c r="H814" s="251"/>
    </row>
    <row r="815" spans="4:8" x14ac:dyDescent="0.2">
      <c r="D815" s="87"/>
      <c r="E815" s="251"/>
      <c r="F815" s="251"/>
      <c r="G815" s="251"/>
      <c r="H815" s="251"/>
    </row>
    <row r="816" spans="4:8" x14ac:dyDescent="0.2">
      <c r="D816" s="87"/>
      <c r="E816" s="251"/>
      <c r="F816" s="251"/>
      <c r="G816" s="251"/>
      <c r="H816" s="251"/>
    </row>
    <row r="817" spans="4:8" x14ac:dyDescent="0.2">
      <c r="D817" s="87"/>
      <c r="E817" s="251"/>
      <c r="F817" s="251"/>
      <c r="G817" s="251"/>
      <c r="H817" s="251"/>
    </row>
    <row r="818" spans="4:8" x14ac:dyDescent="0.2">
      <c r="D818" s="87"/>
      <c r="E818" s="251"/>
      <c r="F818" s="251"/>
      <c r="G818" s="251"/>
      <c r="H818" s="251"/>
    </row>
    <row r="819" spans="4:8" x14ac:dyDescent="0.2">
      <c r="D819" s="87"/>
      <c r="E819" s="251"/>
      <c r="F819" s="251"/>
      <c r="G819" s="251"/>
      <c r="H819" s="251"/>
    </row>
    <row r="820" spans="4:8" x14ac:dyDescent="0.2">
      <c r="D820" s="87"/>
      <c r="E820" s="251"/>
      <c r="F820" s="251"/>
      <c r="G820" s="251"/>
      <c r="H820" s="251"/>
    </row>
    <row r="821" spans="4:8" x14ac:dyDescent="0.2">
      <c r="D821" s="87"/>
      <c r="E821" s="251"/>
      <c r="F821" s="251"/>
      <c r="G821" s="251"/>
      <c r="H821" s="251"/>
    </row>
    <row r="822" spans="4:8" x14ac:dyDescent="0.2">
      <c r="D822" s="87"/>
      <c r="E822" s="251"/>
      <c r="F822" s="251"/>
      <c r="G822" s="251"/>
      <c r="H822" s="251"/>
    </row>
    <row r="823" spans="4:8" x14ac:dyDescent="0.2">
      <c r="D823" s="87"/>
      <c r="E823" s="251"/>
      <c r="F823" s="251"/>
      <c r="G823" s="251"/>
      <c r="H823" s="251"/>
    </row>
    <row r="824" spans="4:8" x14ac:dyDescent="0.2">
      <c r="D824" s="87"/>
      <c r="E824" s="251"/>
      <c r="F824" s="251"/>
      <c r="G824" s="251"/>
      <c r="H824" s="251"/>
    </row>
    <row r="825" spans="4:8" x14ac:dyDescent="0.2">
      <c r="D825" s="87"/>
      <c r="E825" s="251"/>
      <c r="F825" s="251"/>
      <c r="G825" s="251"/>
      <c r="H825" s="251"/>
    </row>
    <row r="826" spans="4:8" x14ac:dyDescent="0.2">
      <c r="D826" s="87"/>
      <c r="E826" s="251"/>
      <c r="F826" s="251"/>
      <c r="G826" s="251"/>
      <c r="H826" s="251"/>
    </row>
    <row r="827" spans="4:8" x14ac:dyDescent="0.2">
      <c r="D827" s="87"/>
      <c r="E827" s="251"/>
      <c r="F827" s="251"/>
      <c r="G827" s="251"/>
      <c r="H827" s="251"/>
    </row>
    <row r="828" spans="4:8" x14ac:dyDescent="0.2">
      <c r="D828" s="87"/>
      <c r="E828" s="251"/>
      <c r="F828" s="251"/>
      <c r="G828" s="251"/>
      <c r="H828" s="251"/>
    </row>
    <row r="829" spans="4:8" x14ac:dyDescent="0.2">
      <c r="D829" s="87"/>
      <c r="E829" s="251"/>
      <c r="F829" s="251"/>
      <c r="G829" s="251"/>
      <c r="H829" s="251"/>
    </row>
    <row r="830" spans="4:8" x14ac:dyDescent="0.2">
      <c r="D830" s="87"/>
      <c r="E830" s="251"/>
      <c r="F830" s="251"/>
      <c r="G830" s="251"/>
      <c r="H830" s="251"/>
    </row>
    <row r="831" spans="4:8" x14ac:dyDescent="0.2">
      <c r="D831" s="87"/>
      <c r="E831" s="251"/>
      <c r="F831" s="251"/>
      <c r="G831" s="251"/>
      <c r="H831" s="251"/>
    </row>
    <row r="832" spans="4:8" x14ac:dyDescent="0.2">
      <c r="D832" s="87"/>
      <c r="E832" s="251"/>
      <c r="F832" s="251"/>
      <c r="G832" s="251"/>
      <c r="H832" s="251"/>
    </row>
    <row r="833" spans="4:8" x14ac:dyDescent="0.2">
      <c r="D833" s="87"/>
      <c r="E833" s="251"/>
      <c r="F833" s="251"/>
      <c r="G833" s="251"/>
      <c r="H833" s="251"/>
    </row>
    <row r="834" spans="4:8" x14ac:dyDescent="0.2">
      <c r="D834" s="87"/>
      <c r="E834" s="251"/>
      <c r="F834" s="251"/>
      <c r="G834" s="251"/>
      <c r="H834" s="251"/>
    </row>
    <row r="835" spans="4:8" x14ac:dyDescent="0.2">
      <c r="D835" s="87"/>
      <c r="E835" s="251"/>
      <c r="F835" s="251"/>
      <c r="G835" s="251"/>
      <c r="H835" s="251"/>
    </row>
    <row r="836" spans="4:8" x14ac:dyDescent="0.2">
      <c r="D836" s="87"/>
      <c r="E836" s="251"/>
      <c r="F836" s="251"/>
      <c r="G836" s="251"/>
      <c r="H836" s="251"/>
    </row>
    <row r="837" spans="4:8" x14ac:dyDescent="0.2">
      <c r="D837" s="87"/>
      <c r="E837" s="251"/>
      <c r="F837" s="251"/>
      <c r="G837" s="251"/>
      <c r="H837" s="251"/>
    </row>
    <row r="838" spans="4:8" x14ac:dyDescent="0.2">
      <c r="D838" s="87"/>
      <c r="E838" s="251"/>
      <c r="F838" s="251"/>
      <c r="G838" s="251"/>
      <c r="H838" s="251"/>
    </row>
    <row r="839" spans="4:8" x14ac:dyDescent="0.2">
      <c r="D839" s="87"/>
      <c r="E839" s="251"/>
      <c r="F839" s="251"/>
      <c r="G839" s="251"/>
      <c r="H839" s="251"/>
    </row>
    <row r="840" spans="4:8" x14ac:dyDescent="0.2">
      <c r="D840" s="87"/>
      <c r="E840" s="251"/>
      <c r="F840" s="251"/>
      <c r="G840" s="251"/>
      <c r="H840" s="251"/>
    </row>
    <row r="841" spans="4:8" x14ac:dyDescent="0.2">
      <c r="D841" s="87"/>
      <c r="E841" s="251"/>
      <c r="F841" s="251"/>
      <c r="G841" s="251"/>
      <c r="H841" s="251"/>
    </row>
    <row r="842" spans="4:8" x14ac:dyDescent="0.2">
      <c r="D842" s="87"/>
      <c r="E842" s="251"/>
      <c r="F842" s="251"/>
      <c r="G842" s="251"/>
      <c r="H842" s="251"/>
    </row>
    <row r="843" spans="4:8" x14ac:dyDescent="0.2">
      <c r="D843" s="87"/>
      <c r="E843" s="251"/>
      <c r="F843" s="251"/>
      <c r="G843" s="251"/>
      <c r="H843" s="251"/>
    </row>
    <row r="844" spans="4:8" x14ac:dyDescent="0.2">
      <c r="D844" s="87"/>
      <c r="E844" s="251"/>
      <c r="F844" s="251"/>
      <c r="G844" s="251"/>
      <c r="H844" s="251"/>
    </row>
    <row r="845" spans="4:8" x14ac:dyDescent="0.2">
      <c r="D845" s="87"/>
      <c r="E845" s="251"/>
      <c r="F845" s="251"/>
      <c r="G845" s="251"/>
      <c r="H845" s="251"/>
    </row>
    <row r="846" spans="4:8" x14ac:dyDescent="0.2">
      <c r="D846" s="87"/>
      <c r="E846" s="251"/>
      <c r="F846" s="251"/>
      <c r="G846" s="251"/>
      <c r="H846" s="251"/>
    </row>
    <row r="847" spans="4:8" x14ac:dyDescent="0.2">
      <c r="D847" s="87"/>
      <c r="E847" s="251"/>
      <c r="F847" s="251"/>
      <c r="G847" s="251"/>
      <c r="H847" s="251"/>
    </row>
    <row r="848" spans="4:8" x14ac:dyDescent="0.2">
      <c r="D848" s="87"/>
      <c r="E848" s="251"/>
      <c r="F848" s="251"/>
      <c r="G848" s="251"/>
      <c r="H848" s="251"/>
    </row>
    <row r="849" spans="4:8" x14ac:dyDescent="0.2">
      <c r="D849" s="87"/>
      <c r="E849" s="251"/>
      <c r="F849" s="251"/>
      <c r="G849" s="251"/>
      <c r="H849" s="251"/>
    </row>
    <row r="850" spans="4:8" x14ac:dyDescent="0.2">
      <c r="D850" s="87"/>
      <c r="E850" s="251"/>
      <c r="F850" s="251"/>
      <c r="G850" s="251"/>
      <c r="H850" s="251"/>
    </row>
    <row r="851" spans="4:8" x14ac:dyDescent="0.2">
      <c r="D851" s="87"/>
      <c r="E851" s="251"/>
      <c r="F851" s="251"/>
      <c r="G851" s="251"/>
      <c r="H851" s="251"/>
    </row>
    <row r="852" spans="4:8" x14ac:dyDescent="0.2">
      <c r="D852" s="87"/>
      <c r="E852" s="251"/>
      <c r="F852" s="251"/>
      <c r="G852" s="251"/>
      <c r="H852" s="251"/>
    </row>
    <row r="853" spans="4:8" x14ac:dyDescent="0.2">
      <c r="D853" s="87"/>
      <c r="E853" s="251"/>
      <c r="F853" s="251"/>
      <c r="G853" s="251"/>
      <c r="H853" s="251"/>
    </row>
    <row r="854" spans="4:8" x14ac:dyDescent="0.2">
      <c r="D854" s="87"/>
      <c r="E854" s="251"/>
      <c r="F854" s="251"/>
      <c r="G854" s="251"/>
      <c r="H854" s="251"/>
    </row>
    <row r="855" spans="4:8" x14ac:dyDescent="0.2">
      <c r="D855" s="87"/>
      <c r="E855" s="251"/>
      <c r="F855" s="251"/>
      <c r="G855" s="251"/>
      <c r="H855" s="251"/>
    </row>
    <row r="856" spans="4:8" x14ac:dyDescent="0.2">
      <c r="D856" s="87"/>
      <c r="E856" s="251"/>
      <c r="F856" s="251"/>
      <c r="G856" s="251"/>
      <c r="H856" s="251"/>
    </row>
    <row r="857" spans="4:8" x14ac:dyDescent="0.2">
      <c r="D857" s="87"/>
      <c r="E857" s="251"/>
      <c r="F857" s="251"/>
      <c r="G857" s="251"/>
      <c r="H857" s="251"/>
    </row>
    <row r="858" spans="4:8" x14ac:dyDescent="0.2">
      <c r="D858" s="87"/>
      <c r="E858" s="251"/>
      <c r="F858" s="251"/>
      <c r="G858" s="251"/>
      <c r="H858" s="251"/>
    </row>
    <row r="859" spans="4:8" x14ac:dyDescent="0.2">
      <c r="D859" s="87"/>
      <c r="E859" s="251"/>
      <c r="F859" s="251"/>
      <c r="G859" s="251"/>
      <c r="H859" s="251"/>
    </row>
    <row r="860" spans="4:8" x14ac:dyDescent="0.2">
      <c r="D860" s="87"/>
      <c r="E860" s="251"/>
      <c r="F860" s="251"/>
      <c r="G860" s="251"/>
      <c r="H860" s="251"/>
    </row>
    <row r="861" spans="4:8" x14ac:dyDescent="0.2">
      <c r="D861" s="87"/>
      <c r="E861" s="251"/>
      <c r="F861" s="251"/>
      <c r="G861" s="251"/>
      <c r="H861" s="251"/>
    </row>
    <row r="862" spans="4:8" x14ac:dyDescent="0.2">
      <c r="D862" s="87"/>
      <c r="E862" s="251"/>
      <c r="F862" s="251"/>
      <c r="G862" s="251"/>
      <c r="H862" s="251"/>
    </row>
    <row r="863" spans="4:8" x14ac:dyDescent="0.2">
      <c r="D863" s="87"/>
      <c r="E863" s="251"/>
      <c r="F863" s="251"/>
      <c r="G863" s="251"/>
      <c r="H863" s="251"/>
    </row>
    <row r="864" spans="4:8" x14ac:dyDescent="0.2">
      <c r="D864" s="87"/>
      <c r="E864" s="251"/>
      <c r="F864" s="251"/>
      <c r="G864" s="251"/>
      <c r="H864" s="251"/>
    </row>
    <row r="865" spans="4:8" x14ac:dyDescent="0.2">
      <c r="D865" s="87"/>
      <c r="E865" s="251"/>
      <c r="F865" s="251"/>
      <c r="G865" s="251"/>
      <c r="H865" s="251"/>
    </row>
    <row r="866" spans="4:8" x14ac:dyDescent="0.2">
      <c r="D866" s="87"/>
      <c r="E866" s="251"/>
      <c r="F866" s="251"/>
      <c r="G866" s="251"/>
      <c r="H866" s="251"/>
    </row>
    <row r="867" spans="4:8" x14ac:dyDescent="0.2">
      <c r="D867" s="87"/>
      <c r="E867" s="251"/>
      <c r="F867" s="251"/>
      <c r="G867" s="251"/>
      <c r="H867" s="251"/>
    </row>
    <row r="868" spans="4:8" x14ac:dyDescent="0.2">
      <c r="D868" s="87"/>
      <c r="E868" s="251"/>
      <c r="F868" s="251"/>
      <c r="G868" s="251"/>
      <c r="H868" s="251"/>
    </row>
    <row r="869" spans="4:8" x14ac:dyDescent="0.2">
      <c r="D869" s="87"/>
      <c r="E869" s="251"/>
      <c r="F869" s="251"/>
      <c r="G869" s="251"/>
      <c r="H869" s="251"/>
    </row>
    <row r="870" spans="4:8" x14ac:dyDescent="0.2">
      <c r="D870" s="87"/>
      <c r="E870" s="251"/>
      <c r="F870" s="251"/>
      <c r="G870" s="251"/>
      <c r="H870" s="251"/>
    </row>
    <row r="871" spans="4:8" x14ac:dyDescent="0.2">
      <c r="D871" s="87"/>
      <c r="E871" s="251"/>
      <c r="F871" s="251"/>
      <c r="G871" s="251"/>
      <c r="H871" s="251"/>
    </row>
    <row r="872" spans="4:8" x14ac:dyDescent="0.2">
      <c r="D872" s="87"/>
      <c r="E872" s="251"/>
      <c r="F872" s="251"/>
      <c r="G872" s="251"/>
      <c r="H872" s="251"/>
    </row>
    <row r="873" spans="4:8" x14ac:dyDescent="0.2">
      <c r="D873" s="87"/>
      <c r="E873" s="251"/>
      <c r="F873" s="251"/>
      <c r="G873" s="251"/>
      <c r="H873" s="251"/>
    </row>
    <row r="874" spans="4:8" x14ac:dyDescent="0.2">
      <c r="D874" s="87"/>
      <c r="E874" s="251"/>
      <c r="F874" s="251"/>
      <c r="G874" s="251"/>
      <c r="H874" s="251"/>
    </row>
    <row r="875" spans="4:8" x14ac:dyDescent="0.2">
      <c r="D875" s="87"/>
      <c r="E875" s="251"/>
      <c r="F875" s="251"/>
      <c r="G875" s="251"/>
      <c r="H875" s="251"/>
    </row>
    <row r="876" spans="4:8" x14ac:dyDescent="0.2">
      <c r="D876" s="87"/>
      <c r="E876" s="251"/>
      <c r="F876" s="251"/>
      <c r="G876" s="251"/>
      <c r="H876" s="251"/>
    </row>
    <row r="877" spans="4:8" x14ac:dyDescent="0.2">
      <c r="D877" s="87"/>
      <c r="E877" s="251"/>
      <c r="F877" s="251"/>
      <c r="G877" s="251"/>
      <c r="H877" s="251"/>
    </row>
    <row r="878" spans="4:8" x14ac:dyDescent="0.2">
      <c r="D878" s="87"/>
      <c r="E878" s="251"/>
      <c r="F878" s="251"/>
      <c r="G878" s="251"/>
      <c r="H878" s="251"/>
    </row>
    <row r="879" spans="4:8" x14ac:dyDescent="0.2">
      <c r="D879" s="87"/>
      <c r="E879" s="251"/>
      <c r="F879" s="251"/>
      <c r="G879" s="251"/>
      <c r="H879" s="251"/>
    </row>
    <row r="880" spans="4:8" x14ac:dyDescent="0.2">
      <c r="D880" s="87"/>
      <c r="E880" s="251"/>
      <c r="F880" s="251"/>
      <c r="G880" s="251"/>
      <c r="H880" s="251"/>
    </row>
    <row r="881" spans="4:8" x14ac:dyDescent="0.2">
      <c r="D881" s="87"/>
      <c r="E881" s="251"/>
      <c r="F881" s="251"/>
      <c r="G881" s="251"/>
      <c r="H881" s="251"/>
    </row>
    <row r="882" spans="4:8" x14ac:dyDescent="0.2">
      <c r="D882" s="87"/>
      <c r="E882" s="251"/>
      <c r="F882" s="251"/>
      <c r="G882" s="251"/>
      <c r="H882" s="251"/>
    </row>
    <row r="883" spans="4:8" x14ac:dyDescent="0.2">
      <c r="D883" s="87"/>
      <c r="E883" s="251"/>
      <c r="F883" s="251"/>
      <c r="G883" s="251"/>
      <c r="H883" s="251"/>
    </row>
    <row r="884" spans="4:8" x14ac:dyDescent="0.2">
      <c r="D884" s="87"/>
      <c r="E884" s="251"/>
      <c r="F884" s="251"/>
      <c r="G884" s="251"/>
      <c r="H884" s="251"/>
    </row>
    <row r="885" spans="4:8" x14ac:dyDescent="0.2">
      <c r="D885" s="87"/>
      <c r="E885" s="251"/>
      <c r="F885" s="251"/>
      <c r="G885" s="251"/>
      <c r="H885" s="251"/>
    </row>
    <row r="886" spans="4:8" x14ac:dyDescent="0.2">
      <c r="D886" s="87"/>
      <c r="E886" s="251"/>
      <c r="F886" s="251"/>
      <c r="G886" s="251"/>
      <c r="H886" s="251"/>
    </row>
    <row r="887" spans="4:8" x14ac:dyDescent="0.2">
      <c r="D887" s="87"/>
      <c r="E887" s="251"/>
      <c r="F887" s="251"/>
      <c r="G887" s="251"/>
      <c r="H887" s="251"/>
    </row>
    <row r="888" spans="4:8" x14ac:dyDescent="0.2">
      <c r="D888" s="87"/>
      <c r="E888" s="251"/>
      <c r="F888" s="251"/>
      <c r="G888" s="251"/>
      <c r="H888" s="251"/>
    </row>
    <row r="889" spans="4:8" x14ac:dyDescent="0.2">
      <c r="D889" s="87"/>
      <c r="E889" s="251"/>
      <c r="F889" s="251"/>
      <c r="G889" s="251"/>
      <c r="H889" s="251"/>
    </row>
    <row r="890" spans="4:8" x14ac:dyDescent="0.2">
      <c r="D890" s="87"/>
      <c r="E890" s="251"/>
      <c r="F890" s="251"/>
      <c r="G890" s="251"/>
      <c r="H890" s="251"/>
    </row>
    <row r="891" spans="4:8" x14ac:dyDescent="0.2">
      <c r="D891" s="87"/>
      <c r="E891" s="251"/>
      <c r="F891" s="251"/>
      <c r="G891" s="251"/>
      <c r="H891" s="251"/>
    </row>
    <row r="892" spans="4:8" x14ac:dyDescent="0.2">
      <c r="D892" s="87"/>
      <c r="E892" s="251"/>
      <c r="F892" s="251"/>
      <c r="G892" s="251"/>
      <c r="H892" s="251"/>
    </row>
    <row r="893" spans="4:8" x14ac:dyDescent="0.2">
      <c r="D893" s="87"/>
      <c r="E893" s="251"/>
      <c r="F893" s="251"/>
      <c r="G893" s="251"/>
      <c r="H893" s="251"/>
    </row>
    <row r="894" spans="4:8" x14ac:dyDescent="0.2">
      <c r="D894" s="87"/>
      <c r="E894" s="251"/>
      <c r="F894" s="251"/>
      <c r="G894" s="251"/>
      <c r="H894" s="251"/>
    </row>
    <row r="895" spans="4:8" x14ac:dyDescent="0.2">
      <c r="D895" s="87"/>
      <c r="E895" s="251"/>
      <c r="F895" s="251"/>
      <c r="G895" s="251"/>
      <c r="H895" s="251"/>
    </row>
    <row r="896" spans="4:8" x14ac:dyDescent="0.2">
      <c r="D896" s="87"/>
      <c r="E896" s="251"/>
      <c r="F896" s="251"/>
      <c r="G896" s="251"/>
      <c r="H896" s="251"/>
    </row>
    <row r="897" spans="4:8" x14ac:dyDescent="0.2">
      <c r="D897" s="87"/>
      <c r="E897" s="251"/>
      <c r="F897" s="251"/>
      <c r="G897" s="251"/>
      <c r="H897" s="251"/>
    </row>
    <row r="898" spans="4:8" x14ac:dyDescent="0.2">
      <c r="D898" s="87"/>
      <c r="E898" s="251"/>
      <c r="F898" s="251"/>
      <c r="G898" s="251"/>
      <c r="H898" s="251"/>
    </row>
    <row r="899" spans="4:8" x14ac:dyDescent="0.2">
      <c r="D899" s="87"/>
      <c r="E899" s="251"/>
      <c r="F899" s="251"/>
      <c r="G899" s="251"/>
      <c r="H899" s="251"/>
    </row>
    <row r="900" spans="4:8" x14ac:dyDescent="0.2">
      <c r="D900" s="87"/>
      <c r="E900" s="251"/>
      <c r="F900" s="251"/>
      <c r="G900" s="251"/>
      <c r="H900" s="251"/>
    </row>
    <row r="901" spans="4:8" x14ac:dyDescent="0.2">
      <c r="D901" s="87"/>
      <c r="E901" s="251"/>
      <c r="F901" s="251"/>
      <c r="G901" s="251"/>
      <c r="H901" s="251"/>
    </row>
    <row r="902" spans="4:8" x14ac:dyDescent="0.2">
      <c r="D902" s="87"/>
      <c r="E902" s="251"/>
      <c r="F902" s="251"/>
      <c r="G902" s="251"/>
      <c r="H902" s="251"/>
    </row>
    <row r="903" spans="4:8" x14ac:dyDescent="0.2">
      <c r="D903" s="87"/>
      <c r="E903" s="251"/>
      <c r="F903" s="251"/>
      <c r="G903" s="251"/>
      <c r="H903" s="251"/>
    </row>
    <row r="904" spans="4:8" x14ac:dyDescent="0.2">
      <c r="D904" s="87"/>
      <c r="E904" s="251"/>
      <c r="F904" s="251"/>
      <c r="G904" s="251"/>
      <c r="H904" s="251"/>
    </row>
    <row r="905" spans="4:8" x14ac:dyDescent="0.2">
      <c r="D905" s="87"/>
      <c r="E905" s="251"/>
      <c r="F905" s="251"/>
      <c r="G905" s="251"/>
      <c r="H905" s="251"/>
    </row>
    <row r="906" spans="4:8" x14ac:dyDescent="0.2">
      <c r="D906" s="87"/>
      <c r="E906" s="251"/>
      <c r="F906" s="251"/>
      <c r="G906" s="251"/>
      <c r="H906" s="251"/>
    </row>
    <row r="907" spans="4:8" x14ac:dyDescent="0.2">
      <c r="D907" s="87"/>
      <c r="E907" s="251"/>
      <c r="F907" s="251"/>
      <c r="G907" s="251"/>
      <c r="H907" s="251"/>
    </row>
    <row r="908" spans="4:8" x14ac:dyDescent="0.2">
      <c r="D908" s="87"/>
      <c r="E908" s="251"/>
      <c r="F908" s="251"/>
      <c r="G908" s="251"/>
      <c r="H908" s="251"/>
    </row>
    <row r="909" spans="4:8" x14ac:dyDescent="0.2">
      <c r="D909" s="87"/>
      <c r="E909" s="251"/>
      <c r="F909" s="251"/>
      <c r="G909" s="251"/>
      <c r="H909" s="251"/>
    </row>
    <row r="910" spans="4:8" x14ac:dyDescent="0.2">
      <c r="D910" s="87"/>
      <c r="E910" s="251"/>
      <c r="F910" s="251"/>
      <c r="G910" s="251"/>
      <c r="H910" s="251"/>
    </row>
    <row r="911" spans="4:8" x14ac:dyDescent="0.2">
      <c r="D911" s="87"/>
      <c r="E911" s="251"/>
      <c r="F911" s="251"/>
      <c r="G911" s="251"/>
      <c r="H911" s="251"/>
    </row>
    <row r="912" spans="4:8" x14ac:dyDescent="0.2">
      <c r="D912" s="87"/>
      <c r="E912" s="251"/>
      <c r="F912" s="251"/>
      <c r="G912" s="251"/>
      <c r="H912" s="251"/>
    </row>
    <row r="913" spans="4:8" x14ac:dyDescent="0.2">
      <c r="D913" s="87"/>
      <c r="E913" s="251"/>
      <c r="F913" s="251"/>
      <c r="G913" s="251"/>
      <c r="H913" s="251"/>
    </row>
    <row r="914" spans="4:8" x14ac:dyDescent="0.2">
      <c r="D914" s="87"/>
      <c r="E914" s="251"/>
      <c r="F914" s="251"/>
      <c r="G914" s="251"/>
      <c r="H914" s="251"/>
    </row>
    <row r="915" spans="4:8" x14ac:dyDescent="0.2">
      <c r="D915" s="87"/>
      <c r="E915" s="251"/>
      <c r="F915" s="251"/>
      <c r="G915" s="251"/>
      <c r="H915" s="251"/>
    </row>
    <row r="916" spans="4:8" x14ac:dyDescent="0.2">
      <c r="D916" s="87"/>
      <c r="E916" s="251"/>
      <c r="F916" s="251"/>
      <c r="G916" s="251"/>
      <c r="H916" s="251"/>
    </row>
    <row r="917" spans="4:8" x14ac:dyDescent="0.2">
      <c r="D917" s="87"/>
      <c r="E917" s="251"/>
      <c r="F917" s="251"/>
      <c r="G917" s="251"/>
      <c r="H917" s="251"/>
    </row>
    <row r="918" spans="4:8" x14ac:dyDescent="0.2">
      <c r="D918" s="87"/>
      <c r="E918" s="251"/>
      <c r="F918" s="251"/>
      <c r="G918" s="251"/>
      <c r="H918" s="251"/>
    </row>
    <row r="919" spans="4:8" x14ac:dyDescent="0.2">
      <c r="D919" s="87"/>
      <c r="E919" s="251"/>
      <c r="F919" s="251"/>
      <c r="G919" s="251"/>
      <c r="H919" s="251"/>
    </row>
    <row r="920" spans="4:8" x14ac:dyDescent="0.2">
      <c r="D920" s="87"/>
      <c r="E920" s="251"/>
      <c r="F920" s="251"/>
      <c r="G920" s="251"/>
      <c r="H920" s="251"/>
    </row>
    <row r="921" spans="4:8" x14ac:dyDescent="0.2">
      <c r="D921" s="87"/>
      <c r="E921" s="251"/>
      <c r="F921" s="251"/>
      <c r="G921" s="251"/>
      <c r="H921" s="251"/>
    </row>
    <row r="922" spans="4:8" x14ac:dyDescent="0.2">
      <c r="D922" s="87"/>
      <c r="E922" s="251"/>
      <c r="F922" s="251"/>
      <c r="G922" s="251"/>
      <c r="H922" s="251"/>
    </row>
    <row r="923" spans="4:8" x14ac:dyDescent="0.2">
      <c r="D923" s="87"/>
      <c r="E923" s="251"/>
      <c r="F923" s="251"/>
      <c r="G923" s="251"/>
      <c r="H923" s="251"/>
    </row>
    <row r="924" spans="4:8" x14ac:dyDescent="0.2">
      <c r="D924" s="87"/>
      <c r="E924" s="251"/>
      <c r="F924" s="251"/>
      <c r="G924" s="251"/>
      <c r="H924" s="251"/>
    </row>
    <row r="925" spans="4:8" x14ac:dyDescent="0.2">
      <c r="D925" s="87"/>
      <c r="E925" s="251"/>
      <c r="F925" s="251"/>
      <c r="G925" s="251"/>
      <c r="H925" s="251"/>
    </row>
    <row r="926" spans="4:8" x14ac:dyDescent="0.2">
      <c r="D926" s="87"/>
      <c r="E926" s="251"/>
      <c r="F926" s="251"/>
      <c r="G926" s="251"/>
      <c r="H926" s="251"/>
    </row>
    <row r="927" spans="4:8" x14ac:dyDescent="0.2">
      <c r="D927" s="87"/>
      <c r="E927" s="251"/>
      <c r="F927" s="251"/>
      <c r="G927" s="251"/>
      <c r="H927" s="251"/>
    </row>
    <row r="928" spans="4:8" x14ac:dyDescent="0.2">
      <c r="D928" s="87"/>
      <c r="E928" s="251"/>
      <c r="F928" s="251"/>
      <c r="G928" s="251"/>
      <c r="H928" s="251"/>
    </row>
    <row r="929" spans="4:8" x14ac:dyDescent="0.2">
      <c r="D929" s="87"/>
      <c r="E929" s="251"/>
      <c r="F929" s="251"/>
      <c r="G929" s="251"/>
      <c r="H929" s="251"/>
    </row>
    <row r="930" spans="4:8" x14ac:dyDescent="0.2">
      <c r="D930" s="87"/>
      <c r="E930" s="251"/>
      <c r="F930" s="251"/>
      <c r="G930" s="251"/>
      <c r="H930" s="251"/>
    </row>
    <row r="931" spans="4:8" x14ac:dyDescent="0.2">
      <c r="D931" s="87"/>
      <c r="E931" s="251"/>
      <c r="F931" s="251"/>
      <c r="G931" s="251"/>
      <c r="H931" s="251"/>
    </row>
    <row r="932" spans="4:8" x14ac:dyDescent="0.2">
      <c r="D932" s="87"/>
      <c r="E932" s="251"/>
      <c r="F932" s="251"/>
      <c r="G932" s="251"/>
      <c r="H932" s="251"/>
    </row>
    <row r="933" spans="4:8" x14ac:dyDescent="0.2">
      <c r="D933" s="87"/>
      <c r="E933" s="251"/>
      <c r="F933" s="251"/>
      <c r="G933" s="251"/>
      <c r="H933" s="251"/>
    </row>
    <row r="934" spans="4:8" x14ac:dyDescent="0.2">
      <c r="D934" s="87"/>
      <c r="E934" s="251"/>
      <c r="F934" s="251"/>
      <c r="G934" s="251"/>
      <c r="H934" s="251"/>
    </row>
    <row r="935" spans="4:8" x14ac:dyDescent="0.2">
      <c r="D935" s="87"/>
      <c r="E935" s="251"/>
      <c r="F935" s="251"/>
      <c r="G935" s="251"/>
      <c r="H935" s="251"/>
    </row>
    <row r="936" spans="4:8" x14ac:dyDescent="0.2">
      <c r="D936" s="87"/>
      <c r="E936" s="251"/>
      <c r="F936" s="251"/>
      <c r="G936" s="251"/>
      <c r="H936" s="251"/>
    </row>
    <row r="937" spans="4:8" x14ac:dyDescent="0.2">
      <c r="D937" s="87"/>
      <c r="E937" s="251"/>
      <c r="F937" s="251"/>
      <c r="G937" s="251"/>
      <c r="H937" s="251"/>
    </row>
    <row r="938" spans="4:8" x14ac:dyDescent="0.2">
      <c r="D938" s="87"/>
      <c r="E938" s="251"/>
      <c r="F938" s="251"/>
      <c r="G938" s="251"/>
      <c r="H938" s="251"/>
    </row>
    <row r="939" spans="4:8" x14ac:dyDescent="0.2">
      <c r="D939" s="87"/>
      <c r="E939" s="251"/>
      <c r="F939" s="251"/>
      <c r="G939" s="251"/>
      <c r="H939" s="251"/>
    </row>
    <row r="940" spans="4:8" x14ac:dyDescent="0.2">
      <c r="D940" s="87"/>
      <c r="E940" s="251"/>
      <c r="F940" s="251"/>
      <c r="G940" s="251"/>
      <c r="H940" s="251"/>
    </row>
    <row r="941" spans="4:8" x14ac:dyDescent="0.2">
      <c r="D941" s="87"/>
      <c r="E941" s="251"/>
      <c r="F941" s="251"/>
      <c r="G941" s="251"/>
      <c r="H941" s="251"/>
    </row>
    <row r="942" spans="4:8" x14ac:dyDescent="0.2">
      <c r="D942" s="87"/>
      <c r="E942" s="251"/>
      <c r="F942" s="251"/>
      <c r="G942" s="251"/>
      <c r="H942" s="251"/>
    </row>
    <row r="943" spans="4:8" x14ac:dyDescent="0.2">
      <c r="D943" s="87"/>
      <c r="E943" s="251"/>
      <c r="F943" s="251"/>
      <c r="G943" s="251"/>
      <c r="H943" s="251"/>
    </row>
    <row r="944" spans="4:8" x14ac:dyDescent="0.2">
      <c r="D944" s="87"/>
      <c r="E944" s="251"/>
      <c r="F944" s="251"/>
      <c r="G944" s="251"/>
      <c r="H944" s="251"/>
    </row>
    <row r="945" spans="4:8" x14ac:dyDescent="0.2">
      <c r="D945" s="87"/>
      <c r="E945" s="251"/>
      <c r="F945" s="251"/>
      <c r="G945" s="251"/>
      <c r="H945" s="251"/>
    </row>
    <row r="946" spans="4:8" x14ac:dyDescent="0.2">
      <c r="D946" s="87"/>
      <c r="E946" s="251"/>
      <c r="F946" s="251"/>
      <c r="G946" s="251"/>
      <c r="H946" s="251"/>
    </row>
    <row r="947" spans="4:8" x14ac:dyDescent="0.2">
      <c r="D947" s="87"/>
      <c r="E947" s="251"/>
      <c r="F947" s="251"/>
      <c r="G947" s="251"/>
      <c r="H947" s="251"/>
    </row>
    <row r="948" spans="4:8" x14ac:dyDescent="0.2">
      <c r="D948" s="87"/>
      <c r="E948" s="251"/>
      <c r="F948" s="251"/>
      <c r="G948" s="251"/>
      <c r="H948" s="251"/>
    </row>
    <row r="949" spans="4:8" x14ac:dyDescent="0.2">
      <c r="D949" s="87"/>
      <c r="E949" s="251"/>
      <c r="F949" s="251"/>
      <c r="G949" s="251"/>
      <c r="H949" s="251"/>
    </row>
    <row r="950" spans="4:8" x14ac:dyDescent="0.2">
      <c r="D950" s="87"/>
      <c r="E950" s="251"/>
      <c r="F950" s="251"/>
      <c r="G950" s="251"/>
      <c r="H950" s="251"/>
    </row>
    <row r="951" spans="4:8" x14ac:dyDescent="0.2">
      <c r="D951" s="87"/>
      <c r="E951" s="251"/>
      <c r="F951" s="251"/>
      <c r="G951" s="251"/>
      <c r="H951" s="251"/>
    </row>
    <row r="952" spans="4:8" x14ac:dyDescent="0.2">
      <c r="D952" s="87"/>
      <c r="E952" s="251"/>
      <c r="F952" s="251"/>
      <c r="G952" s="251"/>
      <c r="H952" s="251"/>
    </row>
    <row r="953" spans="4:8" x14ac:dyDescent="0.2">
      <c r="D953" s="87"/>
      <c r="E953" s="251"/>
      <c r="F953" s="251"/>
      <c r="G953" s="251"/>
      <c r="H953" s="251"/>
    </row>
    <row r="954" spans="4:8" x14ac:dyDescent="0.2">
      <c r="D954" s="87"/>
      <c r="E954" s="251"/>
      <c r="F954" s="251"/>
      <c r="G954" s="251"/>
      <c r="H954" s="251"/>
    </row>
    <row r="955" spans="4:8" x14ac:dyDescent="0.2">
      <c r="D955" s="87"/>
      <c r="E955" s="251"/>
      <c r="F955" s="251"/>
      <c r="G955" s="251"/>
      <c r="H955" s="251"/>
    </row>
    <row r="956" spans="4:8" x14ac:dyDescent="0.2">
      <c r="D956" s="87"/>
      <c r="E956" s="251"/>
      <c r="F956" s="251"/>
      <c r="G956" s="251"/>
      <c r="H956" s="251"/>
    </row>
    <row r="957" spans="4:8" x14ac:dyDescent="0.2">
      <c r="D957" s="87"/>
      <c r="E957" s="251"/>
      <c r="F957" s="251"/>
      <c r="G957" s="251"/>
      <c r="H957" s="251"/>
    </row>
    <row r="958" spans="4:8" x14ac:dyDescent="0.2">
      <c r="D958" s="87"/>
      <c r="E958" s="251"/>
      <c r="F958" s="251"/>
      <c r="G958" s="251"/>
      <c r="H958" s="251"/>
    </row>
    <row r="959" spans="4:8" x14ac:dyDescent="0.2">
      <c r="D959" s="87"/>
      <c r="E959" s="251"/>
      <c r="F959" s="251"/>
      <c r="G959" s="251"/>
      <c r="H959" s="251"/>
    </row>
    <row r="960" spans="4:8" x14ac:dyDescent="0.2">
      <c r="D960" s="87"/>
      <c r="E960" s="251"/>
      <c r="F960" s="251"/>
      <c r="G960" s="251"/>
      <c r="H960" s="251"/>
    </row>
    <row r="961" spans="4:8" x14ac:dyDescent="0.2">
      <c r="D961" s="87"/>
      <c r="E961" s="251"/>
      <c r="F961" s="251"/>
      <c r="G961" s="251"/>
      <c r="H961" s="251"/>
    </row>
    <row r="962" spans="4:8" x14ac:dyDescent="0.2">
      <c r="D962" s="87"/>
      <c r="E962" s="251"/>
      <c r="F962" s="251"/>
      <c r="G962" s="251"/>
      <c r="H962" s="251"/>
    </row>
    <row r="963" spans="4:8" x14ac:dyDescent="0.2">
      <c r="D963" s="87"/>
      <c r="E963" s="251"/>
      <c r="F963" s="251"/>
      <c r="G963" s="251"/>
      <c r="H963" s="251"/>
    </row>
    <row r="964" spans="4:8" x14ac:dyDescent="0.2">
      <c r="D964" s="87"/>
      <c r="E964" s="251"/>
      <c r="F964" s="251"/>
      <c r="G964" s="251"/>
      <c r="H964" s="251"/>
    </row>
    <row r="965" spans="4:8" x14ac:dyDescent="0.2">
      <c r="D965" s="87"/>
      <c r="E965" s="251"/>
      <c r="F965" s="251"/>
      <c r="G965" s="251"/>
      <c r="H965" s="251"/>
    </row>
    <row r="966" spans="4:8" x14ac:dyDescent="0.2">
      <c r="D966" s="87"/>
      <c r="E966" s="251"/>
      <c r="F966" s="251"/>
      <c r="G966" s="251"/>
      <c r="H966" s="251"/>
    </row>
    <row r="967" spans="4:8" x14ac:dyDescent="0.2">
      <c r="D967" s="87"/>
      <c r="E967" s="251"/>
      <c r="F967" s="251"/>
      <c r="G967" s="251"/>
      <c r="H967" s="251"/>
    </row>
    <row r="968" spans="4:8" x14ac:dyDescent="0.2">
      <c r="D968" s="87"/>
      <c r="E968" s="251"/>
      <c r="F968" s="251"/>
      <c r="G968" s="251"/>
      <c r="H968" s="251"/>
    </row>
    <row r="969" spans="4:8" x14ac:dyDescent="0.2">
      <c r="D969" s="87"/>
      <c r="E969" s="251"/>
      <c r="F969" s="251"/>
      <c r="G969" s="251"/>
      <c r="H969" s="251"/>
    </row>
    <row r="970" spans="4:8" x14ac:dyDescent="0.2">
      <c r="D970" s="87"/>
      <c r="E970" s="251"/>
      <c r="F970" s="251"/>
      <c r="G970" s="251"/>
      <c r="H970" s="251"/>
    </row>
    <row r="971" spans="4:8" x14ac:dyDescent="0.2">
      <c r="D971" s="87"/>
      <c r="E971" s="251"/>
      <c r="F971" s="251"/>
      <c r="G971" s="251"/>
      <c r="H971" s="251"/>
    </row>
    <row r="972" spans="4:8" x14ac:dyDescent="0.2">
      <c r="D972" s="87"/>
      <c r="E972" s="251"/>
      <c r="F972" s="251"/>
      <c r="G972" s="251"/>
      <c r="H972" s="251"/>
    </row>
    <row r="973" spans="4:8" x14ac:dyDescent="0.2">
      <c r="D973" s="87"/>
      <c r="E973" s="251"/>
      <c r="F973" s="251"/>
      <c r="G973" s="251"/>
      <c r="H973" s="251"/>
    </row>
    <row r="974" spans="4:8" x14ac:dyDescent="0.2">
      <c r="D974" s="87"/>
      <c r="E974" s="251"/>
      <c r="F974" s="251"/>
      <c r="G974" s="251"/>
      <c r="H974" s="251"/>
    </row>
    <row r="975" spans="4:8" x14ac:dyDescent="0.2">
      <c r="D975" s="87"/>
      <c r="E975" s="251"/>
      <c r="F975" s="251"/>
      <c r="G975" s="251"/>
      <c r="H975" s="251"/>
    </row>
    <row r="976" spans="4:8" x14ac:dyDescent="0.2">
      <c r="D976" s="87"/>
      <c r="E976" s="251"/>
      <c r="F976" s="251"/>
      <c r="G976" s="251"/>
      <c r="H976" s="251"/>
    </row>
    <row r="977" spans="4:8" x14ac:dyDescent="0.2">
      <c r="D977" s="87"/>
      <c r="E977" s="251"/>
      <c r="F977" s="251"/>
      <c r="G977" s="251"/>
      <c r="H977" s="251"/>
    </row>
    <row r="978" spans="4:8" x14ac:dyDescent="0.2">
      <c r="D978" s="87"/>
      <c r="E978" s="251"/>
      <c r="F978" s="251"/>
      <c r="G978" s="251"/>
      <c r="H978" s="251"/>
    </row>
    <row r="979" spans="4:8" x14ac:dyDescent="0.2">
      <c r="D979" s="87"/>
      <c r="E979" s="251"/>
      <c r="F979" s="251"/>
      <c r="G979" s="251"/>
      <c r="H979" s="251"/>
    </row>
    <row r="980" spans="4:8" x14ac:dyDescent="0.2">
      <c r="D980" s="87"/>
      <c r="E980" s="251"/>
      <c r="F980" s="251"/>
      <c r="G980" s="251"/>
      <c r="H980" s="251"/>
    </row>
    <row r="981" spans="4:8" x14ac:dyDescent="0.2">
      <c r="D981" s="87"/>
      <c r="E981" s="251"/>
      <c r="F981" s="251"/>
      <c r="G981" s="251"/>
      <c r="H981" s="251"/>
    </row>
    <row r="982" spans="4:8" x14ac:dyDescent="0.2">
      <c r="D982" s="87"/>
      <c r="E982" s="251"/>
      <c r="F982" s="251"/>
      <c r="G982" s="251"/>
      <c r="H982" s="251"/>
    </row>
    <row r="983" spans="4:8" x14ac:dyDescent="0.2">
      <c r="D983" s="87"/>
      <c r="E983" s="251"/>
      <c r="F983" s="251"/>
      <c r="G983" s="251"/>
      <c r="H983" s="251"/>
    </row>
    <row r="984" spans="4:8" x14ac:dyDescent="0.2">
      <c r="D984" s="87"/>
      <c r="E984" s="251"/>
      <c r="F984" s="251"/>
      <c r="G984" s="251"/>
      <c r="H984" s="251"/>
    </row>
    <row r="985" spans="4:8" x14ac:dyDescent="0.2">
      <c r="D985" s="87"/>
      <c r="E985" s="251"/>
      <c r="F985" s="251"/>
      <c r="G985" s="251"/>
      <c r="H985" s="251"/>
    </row>
    <row r="986" spans="4:8" x14ac:dyDescent="0.2">
      <c r="D986" s="87"/>
      <c r="E986" s="251"/>
      <c r="F986" s="251"/>
      <c r="G986" s="251"/>
      <c r="H986" s="251"/>
    </row>
    <row r="987" spans="4:8" x14ac:dyDescent="0.2">
      <c r="D987" s="87"/>
      <c r="E987" s="251"/>
      <c r="F987" s="251"/>
      <c r="G987" s="251"/>
      <c r="H987" s="251"/>
    </row>
    <row r="988" spans="4:8" x14ac:dyDescent="0.2">
      <c r="D988" s="87"/>
      <c r="E988" s="251"/>
      <c r="F988" s="251"/>
      <c r="G988" s="251"/>
      <c r="H988" s="251"/>
    </row>
    <row r="989" spans="4:8" x14ac:dyDescent="0.2">
      <c r="D989" s="87"/>
      <c r="E989" s="251"/>
      <c r="F989" s="251"/>
      <c r="G989" s="251"/>
      <c r="H989" s="251"/>
    </row>
    <row r="990" spans="4:8" x14ac:dyDescent="0.2">
      <c r="D990" s="87"/>
      <c r="E990" s="251"/>
      <c r="F990" s="251"/>
      <c r="G990" s="251"/>
      <c r="H990" s="251"/>
    </row>
    <row r="991" spans="4:8" x14ac:dyDescent="0.2">
      <c r="D991" s="87"/>
      <c r="E991" s="251"/>
      <c r="F991" s="251"/>
      <c r="G991" s="251"/>
      <c r="H991" s="251"/>
    </row>
    <row r="992" spans="4:8" x14ac:dyDescent="0.2">
      <c r="D992" s="87"/>
      <c r="E992" s="251"/>
      <c r="F992" s="251"/>
      <c r="G992" s="251"/>
      <c r="H992" s="251"/>
    </row>
    <row r="993" spans="4:8" x14ac:dyDescent="0.2">
      <c r="D993" s="87"/>
      <c r="E993" s="251"/>
      <c r="F993" s="251"/>
      <c r="G993" s="251"/>
      <c r="H993" s="251"/>
    </row>
    <row r="994" spans="4:8" x14ac:dyDescent="0.2">
      <c r="D994" s="87"/>
      <c r="E994" s="251"/>
      <c r="F994" s="251"/>
      <c r="G994" s="251"/>
      <c r="H994" s="251"/>
    </row>
    <row r="995" spans="4:8" x14ac:dyDescent="0.2">
      <c r="D995" s="87"/>
      <c r="E995" s="251"/>
      <c r="F995" s="251"/>
      <c r="G995" s="251"/>
      <c r="H995" s="251"/>
    </row>
    <row r="996" spans="4:8" x14ac:dyDescent="0.2">
      <c r="D996" s="87"/>
      <c r="E996" s="251"/>
      <c r="F996" s="251"/>
      <c r="G996" s="251"/>
      <c r="H996" s="251"/>
    </row>
    <row r="997" spans="4:8" x14ac:dyDescent="0.2">
      <c r="D997" s="87"/>
      <c r="E997" s="251"/>
      <c r="F997" s="251"/>
      <c r="G997" s="251"/>
      <c r="H997" s="251"/>
    </row>
    <row r="998" spans="4:8" x14ac:dyDescent="0.2">
      <c r="D998" s="87"/>
      <c r="E998" s="251"/>
      <c r="F998" s="251"/>
      <c r="G998" s="251"/>
      <c r="H998" s="251"/>
    </row>
    <row r="999" spans="4:8" x14ac:dyDescent="0.2">
      <c r="D999" s="87"/>
      <c r="E999" s="251"/>
      <c r="F999" s="251"/>
      <c r="G999" s="251"/>
      <c r="H999" s="251"/>
    </row>
    <row r="1000" spans="4:8" x14ac:dyDescent="0.2">
      <c r="D1000" s="87"/>
      <c r="E1000" s="251"/>
      <c r="F1000" s="251"/>
      <c r="G1000" s="251"/>
      <c r="H1000" s="251"/>
    </row>
    <row r="1001" spans="4:8" x14ac:dyDescent="0.2">
      <c r="D1001" s="87"/>
      <c r="E1001" s="251"/>
      <c r="F1001" s="251"/>
      <c r="G1001" s="251"/>
      <c r="H1001" s="251"/>
    </row>
    <row r="1002" spans="4:8" x14ac:dyDescent="0.2">
      <c r="D1002" s="87"/>
      <c r="E1002" s="251"/>
      <c r="F1002" s="251"/>
      <c r="G1002" s="251"/>
      <c r="H1002" s="251"/>
    </row>
    <row r="1003" spans="4:8" x14ac:dyDescent="0.2">
      <c r="D1003" s="87"/>
      <c r="E1003" s="251"/>
      <c r="F1003" s="251"/>
      <c r="G1003" s="251"/>
      <c r="H1003" s="251"/>
    </row>
    <row r="1004" spans="4:8" x14ac:dyDescent="0.2">
      <c r="D1004" s="87"/>
      <c r="E1004" s="251"/>
      <c r="F1004" s="251"/>
      <c r="G1004" s="251"/>
      <c r="H1004" s="251"/>
    </row>
    <row r="1005" spans="4:8" x14ac:dyDescent="0.2">
      <c r="D1005" s="87"/>
      <c r="E1005" s="251"/>
      <c r="F1005" s="251"/>
      <c r="G1005" s="251"/>
      <c r="H1005" s="251"/>
    </row>
    <row r="1006" spans="4:8" x14ac:dyDescent="0.2">
      <c r="D1006" s="87"/>
      <c r="E1006" s="251"/>
      <c r="F1006" s="251"/>
      <c r="G1006" s="251"/>
      <c r="H1006" s="251"/>
    </row>
    <row r="1007" spans="4:8" x14ac:dyDescent="0.2">
      <c r="D1007" s="87"/>
      <c r="E1007" s="251"/>
      <c r="F1007" s="251"/>
      <c r="G1007" s="251"/>
      <c r="H1007" s="251"/>
    </row>
    <row r="1008" spans="4:8" x14ac:dyDescent="0.2">
      <c r="D1008" s="87"/>
      <c r="E1008" s="251"/>
      <c r="F1008" s="251"/>
      <c r="G1008" s="251"/>
      <c r="H1008" s="251"/>
    </row>
    <row r="1009" spans="4:8" x14ac:dyDescent="0.2">
      <c r="D1009" s="87"/>
      <c r="E1009" s="251"/>
      <c r="F1009" s="251"/>
      <c r="G1009" s="251"/>
      <c r="H1009" s="251"/>
    </row>
    <row r="1010" spans="4:8" x14ac:dyDescent="0.2">
      <c r="D1010" s="87"/>
      <c r="E1010" s="251"/>
      <c r="F1010" s="251"/>
      <c r="G1010" s="251"/>
      <c r="H1010" s="251"/>
    </row>
    <row r="1011" spans="4:8" x14ac:dyDescent="0.2">
      <c r="D1011" s="87"/>
      <c r="E1011" s="251"/>
      <c r="F1011" s="251"/>
      <c r="G1011" s="251"/>
      <c r="H1011" s="251"/>
    </row>
    <row r="1012" spans="4:8" x14ac:dyDescent="0.2">
      <c r="D1012" s="87"/>
      <c r="E1012" s="251"/>
      <c r="F1012" s="251"/>
      <c r="G1012" s="251"/>
      <c r="H1012" s="251"/>
    </row>
    <row r="1013" spans="4:8" x14ac:dyDescent="0.2">
      <c r="D1013" s="87"/>
      <c r="E1013" s="251"/>
      <c r="F1013" s="251"/>
      <c r="G1013" s="251"/>
      <c r="H1013" s="251"/>
    </row>
    <row r="1014" spans="4:8" x14ac:dyDescent="0.2">
      <c r="D1014" s="87"/>
      <c r="E1014" s="251"/>
      <c r="F1014" s="251"/>
      <c r="G1014" s="251"/>
      <c r="H1014" s="251"/>
    </row>
    <row r="1015" spans="4:8" x14ac:dyDescent="0.2">
      <c r="D1015" s="87"/>
      <c r="E1015" s="251"/>
      <c r="F1015" s="251"/>
      <c r="G1015" s="251"/>
      <c r="H1015" s="251"/>
    </row>
    <row r="1016" spans="4:8" x14ac:dyDescent="0.2">
      <c r="D1016" s="87"/>
      <c r="E1016" s="251"/>
      <c r="F1016" s="251"/>
      <c r="G1016" s="251"/>
      <c r="H1016" s="251"/>
    </row>
    <row r="1017" spans="4:8" x14ac:dyDescent="0.2">
      <c r="D1017" s="87"/>
      <c r="E1017" s="251"/>
      <c r="F1017" s="251"/>
      <c r="G1017" s="251"/>
      <c r="H1017" s="251"/>
    </row>
    <row r="1018" spans="4:8" x14ac:dyDescent="0.2">
      <c r="D1018" s="87"/>
      <c r="E1018" s="251"/>
      <c r="F1018" s="251"/>
      <c r="G1018" s="251"/>
      <c r="H1018" s="251"/>
    </row>
    <row r="1019" spans="4:8" x14ac:dyDescent="0.2">
      <c r="D1019" s="87"/>
      <c r="E1019" s="251"/>
      <c r="F1019" s="251"/>
      <c r="G1019" s="251"/>
      <c r="H1019" s="251"/>
    </row>
    <row r="1020" spans="4:8" x14ac:dyDescent="0.2">
      <c r="D1020" s="87"/>
      <c r="E1020" s="251"/>
      <c r="F1020" s="251"/>
      <c r="G1020" s="251"/>
      <c r="H1020" s="251"/>
    </row>
    <row r="1021" spans="4:8" x14ac:dyDescent="0.2">
      <c r="D1021" s="87"/>
      <c r="E1021" s="251"/>
      <c r="F1021" s="251"/>
      <c r="G1021" s="251"/>
      <c r="H1021" s="251"/>
    </row>
    <row r="1022" spans="4:8" x14ac:dyDescent="0.2">
      <c r="D1022" s="87"/>
      <c r="E1022" s="251"/>
      <c r="F1022" s="251"/>
      <c r="G1022" s="251"/>
      <c r="H1022" s="251"/>
    </row>
    <row r="1023" spans="4:8" x14ac:dyDescent="0.2">
      <c r="D1023" s="87"/>
      <c r="E1023" s="251"/>
      <c r="F1023" s="251"/>
      <c r="G1023" s="251"/>
      <c r="H1023" s="251"/>
    </row>
    <row r="1024" spans="4:8" x14ac:dyDescent="0.2">
      <c r="D1024" s="87"/>
      <c r="E1024" s="251"/>
      <c r="F1024" s="251"/>
      <c r="G1024" s="251"/>
      <c r="H1024" s="251"/>
    </row>
    <row r="1025" spans="4:8" x14ac:dyDescent="0.2">
      <c r="D1025" s="87"/>
      <c r="E1025" s="251"/>
      <c r="F1025" s="251"/>
      <c r="G1025" s="251"/>
      <c r="H1025" s="251"/>
    </row>
    <row r="1026" spans="4:8" x14ac:dyDescent="0.2">
      <c r="D1026" s="87"/>
      <c r="E1026" s="251"/>
      <c r="F1026" s="251"/>
      <c r="G1026" s="251"/>
      <c r="H1026" s="251"/>
    </row>
    <row r="1027" spans="4:8" x14ac:dyDescent="0.2">
      <c r="D1027" s="87"/>
      <c r="E1027" s="251"/>
      <c r="F1027" s="251"/>
      <c r="G1027" s="251"/>
      <c r="H1027" s="251"/>
    </row>
    <row r="1028" spans="4:8" x14ac:dyDescent="0.2">
      <c r="D1028" s="87"/>
      <c r="E1028" s="251"/>
      <c r="F1028" s="251"/>
      <c r="G1028" s="251"/>
      <c r="H1028" s="251"/>
    </row>
    <row r="1029" spans="4:8" x14ac:dyDescent="0.2">
      <c r="D1029" s="87"/>
      <c r="E1029" s="251"/>
      <c r="F1029" s="251"/>
      <c r="G1029" s="251"/>
      <c r="H1029" s="251"/>
    </row>
    <row r="1030" spans="4:8" x14ac:dyDescent="0.2">
      <c r="D1030" s="87"/>
      <c r="E1030" s="251"/>
      <c r="F1030" s="251"/>
      <c r="G1030" s="251"/>
      <c r="H1030" s="251"/>
    </row>
    <row r="1031" spans="4:8" x14ac:dyDescent="0.2">
      <c r="D1031" s="87"/>
      <c r="E1031" s="251"/>
      <c r="F1031" s="251"/>
      <c r="G1031" s="251"/>
      <c r="H1031" s="251"/>
    </row>
    <row r="1032" spans="4:8" x14ac:dyDescent="0.2">
      <c r="D1032" s="87"/>
      <c r="E1032" s="251"/>
      <c r="F1032" s="251"/>
      <c r="G1032" s="251"/>
      <c r="H1032" s="251"/>
    </row>
    <row r="1033" spans="4:8" x14ac:dyDescent="0.2">
      <c r="D1033" s="87"/>
      <c r="E1033" s="251"/>
      <c r="F1033" s="251"/>
      <c r="G1033" s="251"/>
      <c r="H1033" s="251"/>
    </row>
    <row r="1034" spans="4:8" x14ac:dyDescent="0.2">
      <c r="D1034" s="87"/>
      <c r="E1034" s="251"/>
      <c r="F1034" s="251"/>
      <c r="G1034" s="251"/>
      <c r="H1034" s="251"/>
    </row>
    <row r="1035" spans="4:8" x14ac:dyDescent="0.2">
      <c r="D1035" s="87"/>
      <c r="E1035" s="251"/>
      <c r="F1035" s="251"/>
      <c r="G1035" s="251"/>
      <c r="H1035" s="251"/>
    </row>
    <row r="1036" spans="4:8" x14ac:dyDescent="0.2">
      <c r="D1036" s="87"/>
      <c r="E1036" s="251"/>
      <c r="F1036" s="251"/>
      <c r="G1036" s="251"/>
      <c r="H1036" s="251"/>
    </row>
    <row r="1037" spans="4:8" x14ac:dyDescent="0.2">
      <c r="D1037" s="87"/>
      <c r="E1037" s="251"/>
      <c r="F1037" s="251"/>
      <c r="G1037" s="251"/>
      <c r="H1037" s="251"/>
    </row>
    <row r="1038" spans="4:8" x14ac:dyDescent="0.2">
      <c r="D1038" s="87"/>
      <c r="E1038" s="251"/>
      <c r="F1038" s="251"/>
      <c r="G1038" s="251"/>
      <c r="H1038" s="251"/>
    </row>
    <row r="1039" spans="4:8" x14ac:dyDescent="0.2">
      <c r="D1039" s="87"/>
      <c r="E1039" s="251"/>
      <c r="F1039" s="251"/>
      <c r="G1039" s="251"/>
      <c r="H1039" s="251"/>
    </row>
    <row r="1040" spans="4:8" x14ac:dyDescent="0.2">
      <c r="D1040" s="87"/>
      <c r="E1040" s="251"/>
      <c r="F1040" s="251"/>
      <c r="G1040" s="251"/>
      <c r="H1040" s="251"/>
    </row>
    <row r="1041" spans="4:8" x14ac:dyDescent="0.2">
      <c r="D1041" s="87"/>
      <c r="E1041" s="251"/>
      <c r="F1041" s="251"/>
      <c r="G1041" s="251"/>
      <c r="H1041" s="251"/>
    </row>
    <row r="1042" spans="4:8" x14ac:dyDescent="0.2">
      <c r="D1042" s="87"/>
      <c r="E1042" s="251"/>
      <c r="F1042" s="251"/>
      <c r="G1042" s="251"/>
      <c r="H1042" s="251"/>
    </row>
    <row r="1043" spans="4:8" x14ac:dyDescent="0.2">
      <c r="D1043" s="87"/>
      <c r="E1043" s="251"/>
      <c r="F1043" s="251"/>
      <c r="G1043" s="251"/>
      <c r="H1043" s="251"/>
    </row>
    <row r="1044" spans="4:8" x14ac:dyDescent="0.2">
      <c r="D1044" s="87"/>
      <c r="E1044" s="251"/>
      <c r="F1044" s="251"/>
      <c r="G1044" s="251"/>
      <c r="H1044" s="251"/>
    </row>
    <row r="1045" spans="4:8" x14ac:dyDescent="0.2">
      <c r="D1045" s="87"/>
      <c r="E1045" s="251"/>
      <c r="F1045" s="251"/>
      <c r="G1045" s="251"/>
      <c r="H1045" s="251"/>
    </row>
    <row r="1046" spans="4:8" x14ac:dyDescent="0.2">
      <c r="D1046" s="87"/>
      <c r="E1046" s="251"/>
      <c r="F1046" s="251"/>
      <c r="G1046" s="251"/>
      <c r="H1046" s="251"/>
    </row>
    <row r="1047" spans="4:8" x14ac:dyDescent="0.2">
      <c r="D1047" s="87"/>
      <c r="E1047" s="251"/>
      <c r="F1047" s="251"/>
      <c r="G1047" s="251"/>
      <c r="H1047" s="251"/>
    </row>
    <row r="1048" spans="4:8" x14ac:dyDescent="0.2">
      <c r="D1048" s="87"/>
      <c r="E1048" s="251"/>
      <c r="F1048" s="251"/>
      <c r="G1048" s="251"/>
      <c r="H1048" s="251"/>
    </row>
    <row r="1049" spans="4:8" x14ac:dyDescent="0.2">
      <c r="D1049" s="87"/>
      <c r="E1049" s="251"/>
      <c r="F1049" s="251"/>
      <c r="G1049" s="251"/>
      <c r="H1049" s="251"/>
    </row>
    <row r="1050" spans="4:8" x14ac:dyDescent="0.2">
      <c r="D1050" s="87"/>
      <c r="E1050" s="251"/>
      <c r="F1050" s="251"/>
      <c r="G1050" s="251"/>
      <c r="H1050" s="251"/>
    </row>
    <row r="1051" spans="4:8" x14ac:dyDescent="0.2">
      <c r="D1051" s="87"/>
      <c r="E1051" s="251"/>
      <c r="F1051" s="251"/>
      <c r="G1051" s="251"/>
      <c r="H1051" s="251"/>
    </row>
    <row r="1052" spans="4:8" x14ac:dyDescent="0.2">
      <c r="D1052" s="87"/>
      <c r="E1052" s="251"/>
      <c r="F1052" s="251"/>
      <c r="G1052" s="251"/>
      <c r="H1052" s="251"/>
    </row>
    <row r="1053" spans="4:8" x14ac:dyDescent="0.2">
      <c r="D1053" s="87"/>
      <c r="E1053" s="251"/>
      <c r="F1053" s="251"/>
      <c r="G1053" s="251"/>
      <c r="H1053" s="251"/>
    </row>
    <row r="1054" spans="4:8" x14ac:dyDescent="0.2">
      <c r="D1054" s="87"/>
      <c r="E1054" s="251"/>
      <c r="F1054" s="251"/>
      <c r="G1054" s="251"/>
      <c r="H1054" s="251"/>
    </row>
    <row r="1055" spans="4:8" x14ac:dyDescent="0.2">
      <c r="D1055" s="87"/>
      <c r="E1055" s="251"/>
      <c r="F1055" s="251"/>
      <c r="G1055" s="251"/>
      <c r="H1055" s="251"/>
    </row>
    <row r="1056" spans="4:8" x14ac:dyDescent="0.2">
      <c r="D1056" s="87"/>
      <c r="E1056" s="251"/>
      <c r="F1056" s="251"/>
      <c r="G1056" s="251"/>
      <c r="H1056" s="251"/>
    </row>
    <row r="1057" spans="4:8" x14ac:dyDescent="0.2">
      <c r="D1057" s="87"/>
      <c r="E1057" s="251"/>
      <c r="F1057" s="251"/>
      <c r="G1057" s="251"/>
      <c r="H1057" s="251"/>
    </row>
    <row r="1058" spans="4:8" x14ac:dyDescent="0.2">
      <c r="D1058" s="87"/>
      <c r="E1058" s="251"/>
      <c r="F1058" s="251"/>
      <c r="G1058" s="251"/>
      <c r="H1058" s="251"/>
    </row>
    <row r="1059" spans="4:8" x14ac:dyDescent="0.2">
      <c r="D1059" s="87"/>
      <c r="E1059" s="251"/>
      <c r="F1059" s="251"/>
      <c r="G1059" s="251"/>
      <c r="H1059" s="251"/>
    </row>
    <row r="1060" spans="4:8" x14ac:dyDescent="0.2">
      <c r="D1060" s="87"/>
      <c r="E1060" s="251"/>
      <c r="F1060" s="251"/>
      <c r="G1060" s="251"/>
      <c r="H1060" s="251"/>
    </row>
    <row r="1061" spans="4:8" x14ac:dyDescent="0.2">
      <c r="D1061" s="87"/>
      <c r="E1061" s="251"/>
      <c r="F1061" s="251"/>
      <c r="G1061" s="251"/>
      <c r="H1061" s="251"/>
    </row>
    <row r="1062" spans="4:8" x14ac:dyDescent="0.2">
      <c r="D1062" s="87"/>
      <c r="E1062" s="251"/>
      <c r="F1062" s="251"/>
      <c r="G1062" s="251"/>
      <c r="H1062" s="251"/>
    </row>
    <row r="1063" spans="4:8" x14ac:dyDescent="0.2">
      <c r="D1063" s="87"/>
      <c r="E1063" s="251"/>
      <c r="F1063" s="251"/>
      <c r="G1063" s="251"/>
      <c r="H1063" s="251"/>
    </row>
    <row r="1064" spans="4:8" x14ac:dyDescent="0.2">
      <c r="D1064" s="87"/>
      <c r="E1064" s="251"/>
      <c r="F1064" s="251"/>
      <c r="G1064" s="251"/>
      <c r="H1064" s="251"/>
    </row>
    <row r="1065" spans="4:8" x14ac:dyDescent="0.2">
      <c r="D1065" s="87"/>
      <c r="E1065" s="251"/>
      <c r="F1065" s="251"/>
      <c r="G1065" s="251"/>
      <c r="H1065" s="251"/>
    </row>
    <row r="1066" spans="4:8" x14ac:dyDescent="0.2">
      <c r="D1066" s="87"/>
      <c r="E1066" s="251"/>
      <c r="F1066" s="251"/>
      <c r="G1066" s="251"/>
      <c r="H1066" s="251"/>
    </row>
    <row r="1067" spans="4:8" x14ac:dyDescent="0.2">
      <c r="D1067" s="87"/>
      <c r="E1067" s="251"/>
      <c r="F1067" s="251"/>
      <c r="G1067" s="251"/>
      <c r="H1067" s="251"/>
    </row>
    <row r="1068" spans="4:8" x14ac:dyDescent="0.2">
      <c r="D1068" s="87"/>
      <c r="E1068" s="251"/>
      <c r="F1068" s="251"/>
      <c r="G1068" s="251"/>
      <c r="H1068" s="251"/>
    </row>
    <row r="1069" spans="4:8" x14ac:dyDescent="0.2">
      <c r="D1069" s="87"/>
      <c r="E1069" s="251"/>
      <c r="F1069" s="251"/>
      <c r="G1069" s="251"/>
      <c r="H1069" s="251"/>
    </row>
    <row r="1070" spans="4:8" x14ac:dyDescent="0.2">
      <c r="D1070" s="87"/>
      <c r="E1070" s="251"/>
      <c r="F1070" s="251"/>
      <c r="G1070" s="251"/>
      <c r="H1070" s="251"/>
    </row>
    <row r="1071" spans="4:8" x14ac:dyDescent="0.2">
      <c r="D1071" s="87"/>
      <c r="E1071" s="251"/>
      <c r="F1071" s="251"/>
      <c r="G1071" s="251"/>
      <c r="H1071" s="251"/>
    </row>
    <row r="1072" spans="4:8" x14ac:dyDescent="0.2">
      <c r="D1072" s="87"/>
      <c r="E1072" s="251"/>
      <c r="F1072" s="251"/>
      <c r="G1072" s="251"/>
      <c r="H1072" s="251"/>
    </row>
    <row r="1073" spans="4:8" x14ac:dyDescent="0.2">
      <c r="D1073" s="87"/>
      <c r="E1073" s="251"/>
      <c r="F1073" s="251"/>
      <c r="G1073" s="251"/>
      <c r="H1073" s="251"/>
    </row>
    <row r="1074" spans="4:8" x14ac:dyDescent="0.2">
      <c r="D1074" s="87"/>
      <c r="E1074" s="251"/>
      <c r="F1074" s="251"/>
      <c r="G1074" s="251"/>
      <c r="H1074" s="251"/>
    </row>
    <row r="1075" spans="4:8" x14ac:dyDescent="0.2">
      <c r="D1075" s="87"/>
      <c r="E1075" s="251"/>
      <c r="F1075" s="251"/>
      <c r="G1075" s="251"/>
      <c r="H1075" s="251"/>
    </row>
    <row r="1076" spans="4:8" x14ac:dyDescent="0.2">
      <c r="D1076" s="87"/>
      <c r="E1076" s="251"/>
      <c r="F1076" s="251"/>
      <c r="G1076" s="251"/>
      <c r="H1076" s="251"/>
    </row>
    <row r="1077" spans="4:8" x14ac:dyDescent="0.2">
      <c r="D1077" s="87"/>
      <c r="E1077" s="251"/>
      <c r="F1077" s="251"/>
      <c r="G1077" s="251"/>
      <c r="H1077" s="251"/>
    </row>
    <row r="1078" spans="4:8" x14ac:dyDescent="0.2">
      <c r="D1078" s="87"/>
      <c r="E1078" s="251"/>
      <c r="F1078" s="251"/>
      <c r="G1078" s="251"/>
      <c r="H1078" s="251"/>
    </row>
    <row r="1079" spans="4:8" x14ac:dyDescent="0.2">
      <c r="D1079" s="87"/>
      <c r="E1079" s="251"/>
      <c r="F1079" s="251"/>
      <c r="G1079" s="251"/>
      <c r="H1079" s="251"/>
    </row>
    <row r="1080" spans="4:8" x14ac:dyDescent="0.2">
      <c r="D1080" s="87"/>
      <c r="E1080" s="251"/>
      <c r="F1080" s="251"/>
      <c r="G1080" s="251"/>
      <c r="H1080" s="251"/>
    </row>
    <row r="1081" spans="4:8" x14ac:dyDescent="0.2">
      <c r="D1081" s="87"/>
      <c r="E1081" s="251"/>
      <c r="F1081" s="251"/>
      <c r="G1081" s="251"/>
      <c r="H1081" s="251"/>
    </row>
    <row r="1082" spans="4:8" x14ac:dyDescent="0.2">
      <c r="D1082" s="87"/>
      <c r="E1082" s="251"/>
      <c r="F1082" s="251"/>
      <c r="G1082" s="251"/>
      <c r="H1082" s="251"/>
    </row>
    <row r="1083" spans="4:8" x14ac:dyDescent="0.2">
      <c r="D1083" s="87"/>
      <c r="E1083" s="251"/>
      <c r="F1083" s="251"/>
      <c r="G1083" s="251"/>
      <c r="H1083" s="251"/>
    </row>
    <row r="1084" spans="4:8" x14ac:dyDescent="0.2">
      <c r="D1084" s="87"/>
      <c r="E1084" s="251"/>
      <c r="F1084" s="251"/>
      <c r="G1084" s="251"/>
      <c r="H1084" s="251"/>
    </row>
    <row r="1085" spans="4:8" x14ac:dyDescent="0.2">
      <c r="D1085" s="87"/>
      <c r="E1085" s="251"/>
      <c r="F1085" s="251"/>
      <c r="G1085" s="251"/>
      <c r="H1085" s="251"/>
    </row>
    <row r="1086" spans="4:8" x14ac:dyDescent="0.2">
      <c r="D1086" s="87"/>
      <c r="E1086" s="251"/>
      <c r="F1086" s="251"/>
      <c r="G1086" s="251"/>
      <c r="H1086" s="251"/>
    </row>
    <row r="1087" spans="4:8" x14ac:dyDescent="0.2">
      <c r="D1087" s="87"/>
      <c r="E1087" s="251"/>
      <c r="F1087" s="251"/>
      <c r="G1087" s="251"/>
      <c r="H1087" s="251"/>
    </row>
    <row r="1088" spans="4:8" x14ac:dyDescent="0.2">
      <c r="D1088" s="87"/>
      <c r="E1088" s="251"/>
      <c r="F1088" s="251"/>
      <c r="G1088" s="251"/>
      <c r="H1088" s="251"/>
    </row>
    <row r="1089" spans="4:8" x14ac:dyDescent="0.2">
      <c r="D1089" s="87"/>
      <c r="E1089" s="251"/>
      <c r="F1089" s="251"/>
      <c r="G1089" s="251"/>
      <c r="H1089" s="251"/>
    </row>
    <row r="1090" spans="4:8" x14ac:dyDescent="0.2">
      <c r="D1090" s="87"/>
      <c r="E1090" s="251"/>
      <c r="F1090" s="251"/>
      <c r="G1090" s="251"/>
      <c r="H1090" s="251"/>
    </row>
    <row r="1091" spans="4:8" x14ac:dyDescent="0.2">
      <c r="D1091" s="87"/>
      <c r="E1091" s="251"/>
      <c r="F1091" s="251"/>
      <c r="G1091" s="251"/>
      <c r="H1091" s="251"/>
    </row>
    <row r="1092" spans="4:8" x14ac:dyDescent="0.2">
      <c r="D1092" s="87"/>
      <c r="E1092" s="251"/>
      <c r="F1092" s="251"/>
      <c r="G1092" s="251"/>
      <c r="H1092" s="251"/>
    </row>
    <row r="1093" spans="4:8" x14ac:dyDescent="0.2">
      <c r="D1093" s="87"/>
      <c r="E1093" s="251"/>
      <c r="F1093" s="251"/>
      <c r="G1093" s="251"/>
      <c r="H1093" s="251"/>
    </row>
    <row r="1094" spans="4:8" x14ac:dyDescent="0.2">
      <c r="D1094" s="87"/>
      <c r="E1094" s="251"/>
      <c r="F1094" s="251"/>
      <c r="G1094" s="251"/>
      <c r="H1094" s="251"/>
    </row>
    <row r="1095" spans="4:8" x14ac:dyDescent="0.2">
      <c r="D1095" s="87"/>
      <c r="E1095" s="251"/>
      <c r="F1095" s="251"/>
      <c r="G1095" s="251"/>
      <c r="H1095" s="251"/>
    </row>
    <row r="1096" spans="4:8" x14ac:dyDescent="0.2">
      <c r="D1096" s="87"/>
      <c r="E1096" s="251"/>
      <c r="F1096" s="251"/>
      <c r="G1096" s="251"/>
      <c r="H1096" s="251"/>
    </row>
    <row r="1097" spans="4:8" x14ac:dyDescent="0.2">
      <c r="D1097" s="87"/>
      <c r="E1097" s="251"/>
      <c r="F1097" s="251"/>
      <c r="G1097" s="251"/>
      <c r="H1097" s="251"/>
    </row>
    <row r="1098" spans="4:8" x14ac:dyDescent="0.2">
      <c r="D1098" s="87"/>
      <c r="E1098" s="251"/>
      <c r="F1098" s="251"/>
      <c r="G1098" s="251"/>
      <c r="H1098" s="251"/>
    </row>
    <row r="1099" spans="4:8" x14ac:dyDescent="0.2">
      <c r="D1099" s="87"/>
      <c r="E1099" s="251"/>
      <c r="F1099" s="251"/>
      <c r="G1099" s="251"/>
      <c r="H1099" s="251"/>
    </row>
    <row r="1100" spans="4:8" x14ac:dyDescent="0.2">
      <c r="D1100" s="87"/>
      <c r="E1100" s="251"/>
      <c r="F1100" s="251"/>
      <c r="G1100" s="251"/>
      <c r="H1100" s="251"/>
    </row>
    <row r="1101" spans="4:8" x14ac:dyDescent="0.2">
      <c r="D1101" s="87"/>
      <c r="E1101" s="251"/>
      <c r="F1101" s="251"/>
      <c r="G1101" s="251"/>
      <c r="H1101" s="251"/>
    </row>
    <row r="1102" spans="4:8" x14ac:dyDescent="0.2">
      <c r="D1102" s="87"/>
      <c r="E1102" s="251"/>
      <c r="F1102" s="251"/>
      <c r="G1102" s="251"/>
      <c r="H1102" s="251"/>
    </row>
    <row r="1103" spans="4:8" x14ac:dyDescent="0.2">
      <c r="D1103" s="87"/>
      <c r="E1103" s="251"/>
      <c r="F1103" s="251"/>
      <c r="G1103" s="251"/>
      <c r="H1103" s="251"/>
    </row>
    <row r="1104" spans="4:8" x14ac:dyDescent="0.2">
      <c r="D1104" s="87"/>
      <c r="E1104" s="251"/>
      <c r="F1104" s="251"/>
      <c r="G1104" s="251"/>
      <c r="H1104" s="251"/>
    </row>
    <row r="1105" spans="4:8" x14ac:dyDescent="0.2">
      <c r="D1105" s="87"/>
      <c r="E1105" s="251"/>
      <c r="F1105" s="251"/>
      <c r="G1105" s="251"/>
      <c r="H1105" s="251"/>
    </row>
    <row r="1106" spans="4:8" x14ac:dyDescent="0.2">
      <c r="D1106" s="87"/>
      <c r="E1106" s="251"/>
      <c r="F1106" s="251"/>
      <c r="G1106" s="251"/>
      <c r="H1106" s="251"/>
    </row>
    <row r="1107" spans="4:8" x14ac:dyDescent="0.2">
      <c r="D1107" s="87"/>
      <c r="E1107" s="251"/>
      <c r="F1107" s="251"/>
      <c r="G1107" s="251"/>
      <c r="H1107" s="251"/>
    </row>
    <row r="1108" spans="4:8" x14ac:dyDescent="0.2">
      <c r="D1108" s="87"/>
      <c r="E1108" s="251"/>
      <c r="F1108" s="251"/>
      <c r="G1108" s="251"/>
      <c r="H1108" s="251"/>
    </row>
    <row r="1109" spans="4:8" x14ac:dyDescent="0.2">
      <c r="D1109" s="87"/>
      <c r="E1109" s="251"/>
      <c r="F1109" s="251"/>
      <c r="G1109" s="251"/>
      <c r="H1109" s="251"/>
    </row>
    <row r="1110" spans="4:8" x14ac:dyDescent="0.2">
      <c r="D1110" s="87"/>
      <c r="E1110" s="251"/>
      <c r="F1110" s="251"/>
      <c r="G1110" s="251"/>
      <c r="H1110" s="251"/>
    </row>
    <row r="1111" spans="4:8" x14ac:dyDescent="0.2">
      <c r="D1111" s="87"/>
      <c r="E1111" s="251"/>
      <c r="F1111" s="251"/>
      <c r="G1111" s="251"/>
      <c r="H1111" s="251"/>
    </row>
    <row r="1112" spans="4:8" x14ac:dyDescent="0.2">
      <c r="D1112" s="87"/>
      <c r="E1112" s="251"/>
      <c r="F1112" s="251"/>
      <c r="G1112" s="251"/>
      <c r="H1112" s="251"/>
    </row>
    <row r="1113" spans="4:8" x14ac:dyDescent="0.2">
      <c r="D1113" s="87"/>
      <c r="E1113" s="251"/>
      <c r="F1113" s="251"/>
      <c r="G1113" s="251"/>
      <c r="H1113" s="251"/>
    </row>
    <row r="1114" spans="4:8" x14ac:dyDescent="0.2">
      <c r="D1114" s="87"/>
      <c r="E1114" s="251"/>
      <c r="F1114" s="251"/>
      <c r="G1114" s="251"/>
      <c r="H1114" s="251"/>
    </row>
    <row r="1115" spans="4:8" x14ac:dyDescent="0.2">
      <c r="D1115" s="87"/>
      <c r="E1115" s="251"/>
      <c r="F1115" s="251"/>
      <c r="G1115" s="251"/>
      <c r="H1115" s="251"/>
    </row>
    <row r="1116" spans="4:8" x14ac:dyDescent="0.2">
      <c r="D1116" s="87"/>
      <c r="E1116" s="251"/>
      <c r="F1116" s="251"/>
      <c r="G1116" s="251"/>
      <c r="H1116" s="251"/>
    </row>
    <row r="1117" spans="4:8" x14ac:dyDescent="0.2">
      <c r="D1117" s="87"/>
      <c r="E1117" s="251"/>
      <c r="F1117" s="251"/>
      <c r="G1117" s="251"/>
      <c r="H1117" s="251"/>
    </row>
    <row r="1118" spans="4:8" x14ac:dyDescent="0.2">
      <c r="D1118" s="87"/>
      <c r="E1118" s="251"/>
      <c r="F1118" s="251"/>
      <c r="G1118" s="251"/>
      <c r="H1118" s="251"/>
    </row>
    <row r="1119" spans="4:8" x14ac:dyDescent="0.2">
      <c r="D1119" s="87"/>
      <c r="E1119" s="251"/>
      <c r="F1119" s="251"/>
      <c r="G1119" s="251"/>
      <c r="H1119" s="251"/>
    </row>
    <row r="1120" spans="4:8" x14ac:dyDescent="0.2">
      <c r="D1120" s="87"/>
      <c r="E1120" s="251"/>
      <c r="F1120" s="251"/>
      <c r="G1120" s="251"/>
      <c r="H1120" s="251"/>
    </row>
    <row r="1121" spans="4:8" x14ac:dyDescent="0.2">
      <c r="D1121" s="87"/>
      <c r="E1121" s="251"/>
      <c r="F1121" s="251"/>
      <c r="G1121" s="251"/>
      <c r="H1121" s="251"/>
    </row>
    <row r="1122" spans="4:8" x14ac:dyDescent="0.2">
      <c r="D1122" s="87"/>
      <c r="E1122" s="251"/>
      <c r="F1122" s="251"/>
      <c r="G1122" s="251"/>
      <c r="H1122" s="251"/>
    </row>
    <row r="1123" spans="4:8" x14ac:dyDescent="0.2">
      <c r="D1123" s="87"/>
      <c r="E1123" s="251"/>
      <c r="F1123" s="251"/>
      <c r="G1123" s="251"/>
      <c r="H1123" s="251"/>
    </row>
    <row r="1124" spans="4:8" x14ac:dyDescent="0.2">
      <c r="D1124" s="87"/>
      <c r="E1124" s="251"/>
      <c r="F1124" s="251"/>
      <c r="G1124" s="251"/>
      <c r="H1124" s="251"/>
    </row>
    <row r="1125" spans="4:8" x14ac:dyDescent="0.2">
      <c r="D1125" s="87"/>
      <c r="E1125" s="251"/>
      <c r="F1125" s="251"/>
      <c r="G1125" s="251"/>
      <c r="H1125" s="251"/>
    </row>
    <row r="1126" spans="4:8" x14ac:dyDescent="0.2">
      <c r="D1126" s="87"/>
      <c r="E1126" s="251"/>
      <c r="F1126" s="251"/>
      <c r="G1126" s="251"/>
      <c r="H1126" s="251"/>
    </row>
    <row r="1127" spans="4:8" x14ac:dyDescent="0.2">
      <c r="D1127" s="87"/>
      <c r="E1127" s="251"/>
      <c r="F1127" s="251"/>
      <c r="G1127" s="251"/>
      <c r="H1127" s="251"/>
    </row>
    <row r="1128" spans="4:8" x14ac:dyDescent="0.2">
      <c r="D1128" s="87"/>
      <c r="E1128" s="251"/>
      <c r="F1128" s="251"/>
      <c r="G1128" s="251"/>
      <c r="H1128" s="251"/>
    </row>
    <row r="1129" spans="4:8" x14ac:dyDescent="0.2">
      <c r="D1129" s="87"/>
      <c r="E1129" s="251"/>
      <c r="F1129" s="251"/>
      <c r="G1129" s="251"/>
      <c r="H1129" s="251"/>
    </row>
    <row r="1130" spans="4:8" x14ac:dyDescent="0.2">
      <c r="D1130" s="87"/>
      <c r="E1130" s="251"/>
      <c r="F1130" s="251"/>
      <c r="G1130" s="251"/>
      <c r="H1130" s="251"/>
    </row>
    <row r="1131" spans="4:8" x14ac:dyDescent="0.2">
      <c r="D1131" s="87"/>
      <c r="E1131" s="251"/>
      <c r="F1131" s="251"/>
      <c r="G1131" s="251"/>
      <c r="H1131" s="251"/>
    </row>
    <row r="1132" spans="4:8" x14ac:dyDescent="0.2">
      <c r="D1132" s="87"/>
      <c r="E1132" s="251"/>
      <c r="F1132" s="251"/>
      <c r="G1132" s="251"/>
      <c r="H1132" s="251"/>
    </row>
    <row r="1133" spans="4:8" x14ac:dyDescent="0.2">
      <c r="D1133" s="87"/>
      <c r="E1133" s="251"/>
      <c r="F1133" s="251"/>
      <c r="G1133" s="251"/>
      <c r="H1133" s="251"/>
    </row>
    <row r="1134" spans="4:8" x14ac:dyDescent="0.2">
      <c r="D1134" s="87"/>
      <c r="E1134" s="251"/>
      <c r="F1134" s="251"/>
      <c r="G1134" s="251"/>
      <c r="H1134" s="251"/>
    </row>
    <row r="1135" spans="4:8" x14ac:dyDescent="0.2">
      <c r="D1135" s="87"/>
      <c r="E1135" s="251"/>
      <c r="F1135" s="251"/>
      <c r="G1135" s="251"/>
      <c r="H1135" s="251"/>
    </row>
    <row r="1136" spans="4:8" x14ac:dyDescent="0.2">
      <c r="D1136" s="87"/>
      <c r="E1136" s="251"/>
      <c r="F1136" s="251"/>
      <c r="G1136" s="251"/>
      <c r="H1136" s="251"/>
    </row>
    <row r="1137" spans="4:8" x14ac:dyDescent="0.2">
      <c r="D1137" s="87"/>
      <c r="E1137" s="251"/>
      <c r="F1137" s="251"/>
      <c r="G1137" s="251"/>
      <c r="H1137" s="251"/>
    </row>
    <row r="1138" spans="4:8" x14ac:dyDescent="0.2">
      <c r="D1138" s="87"/>
      <c r="E1138" s="251"/>
      <c r="F1138" s="251"/>
      <c r="G1138" s="251"/>
      <c r="H1138" s="251"/>
    </row>
    <row r="1139" spans="4:8" x14ac:dyDescent="0.2">
      <c r="D1139" s="87"/>
      <c r="E1139" s="251"/>
      <c r="F1139" s="251"/>
      <c r="G1139" s="251"/>
      <c r="H1139" s="251"/>
    </row>
    <row r="1140" spans="4:8" x14ac:dyDescent="0.2">
      <c r="D1140" s="87"/>
      <c r="E1140" s="251"/>
      <c r="F1140" s="251"/>
      <c r="G1140" s="251"/>
      <c r="H1140" s="251"/>
    </row>
    <row r="1141" spans="4:8" x14ac:dyDescent="0.2">
      <c r="D1141" s="87"/>
      <c r="E1141" s="251"/>
      <c r="F1141" s="251"/>
      <c r="G1141" s="251"/>
      <c r="H1141" s="251"/>
    </row>
    <row r="1142" spans="4:8" x14ac:dyDescent="0.2">
      <c r="D1142" s="87"/>
      <c r="E1142" s="251"/>
      <c r="F1142" s="251"/>
      <c r="G1142" s="251"/>
      <c r="H1142" s="251"/>
    </row>
    <row r="1143" spans="4:8" x14ac:dyDescent="0.2">
      <c r="D1143" s="87"/>
      <c r="E1143" s="251"/>
      <c r="F1143" s="251"/>
      <c r="G1143" s="251"/>
      <c r="H1143" s="251"/>
    </row>
    <row r="1144" spans="4:8" x14ac:dyDescent="0.2">
      <c r="D1144" s="87"/>
      <c r="E1144" s="251"/>
      <c r="F1144" s="251"/>
      <c r="G1144" s="251"/>
      <c r="H1144" s="251"/>
    </row>
    <row r="1145" spans="4:8" x14ac:dyDescent="0.2">
      <c r="D1145" s="87"/>
      <c r="E1145" s="251"/>
      <c r="F1145" s="251"/>
      <c r="G1145" s="251"/>
      <c r="H1145" s="251"/>
    </row>
    <row r="1146" spans="4:8" x14ac:dyDescent="0.2">
      <c r="D1146" s="87"/>
      <c r="E1146" s="251"/>
      <c r="F1146" s="251"/>
      <c r="G1146" s="251"/>
      <c r="H1146" s="251"/>
    </row>
    <row r="1147" spans="4:8" x14ac:dyDescent="0.2">
      <c r="D1147" s="87"/>
      <c r="E1147" s="251"/>
      <c r="F1147" s="251"/>
      <c r="G1147" s="251"/>
      <c r="H1147" s="251"/>
    </row>
    <row r="1148" spans="4:8" x14ac:dyDescent="0.2">
      <c r="D1148" s="87"/>
      <c r="E1148" s="251"/>
      <c r="F1148" s="251"/>
      <c r="G1148" s="251"/>
      <c r="H1148" s="251"/>
    </row>
    <row r="1149" spans="4:8" x14ac:dyDescent="0.2">
      <c r="D1149" s="87"/>
      <c r="E1149" s="251"/>
      <c r="F1149" s="251"/>
      <c r="G1149" s="251"/>
      <c r="H1149" s="251"/>
    </row>
    <row r="1150" spans="4:8" x14ac:dyDescent="0.2">
      <c r="D1150" s="87"/>
      <c r="E1150" s="251"/>
      <c r="F1150" s="251"/>
      <c r="G1150" s="251"/>
      <c r="H1150" s="251"/>
    </row>
    <row r="1151" spans="4:8" x14ac:dyDescent="0.2">
      <c r="D1151" s="87"/>
      <c r="E1151" s="251"/>
      <c r="F1151" s="251"/>
      <c r="G1151" s="251"/>
      <c r="H1151" s="251"/>
    </row>
    <row r="1152" spans="4:8" x14ac:dyDescent="0.2">
      <c r="D1152" s="87"/>
      <c r="E1152" s="251"/>
      <c r="F1152" s="251"/>
      <c r="G1152" s="251"/>
      <c r="H1152" s="251"/>
    </row>
    <row r="1153" spans="4:8" x14ac:dyDescent="0.2">
      <c r="D1153" s="87"/>
      <c r="E1153" s="251"/>
      <c r="F1153" s="251"/>
      <c r="G1153" s="251"/>
      <c r="H1153" s="251"/>
    </row>
    <row r="1154" spans="4:8" x14ac:dyDescent="0.2">
      <c r="D1154" s="87"/>
      <c r="E1154" s="251"/>
      <c r="F1154" s="251"/>
      <c r="G1154" s="251"/>
      <c r="H1154" s="251"/>
    </row>
    <row r="1155" spans="4:8" x14ac:dyDescent="0.2">
      <c r="D1155" s="87"/>
      <c r="E1155" s="251"/>
      <c r="F1155" s="251"/>
      <c r="G1155" s="251"/>
      <c r="H1155" s="251"/>
    </row>
    <row r="1156" spans="4:8" x14ac:dyDescent="0.2">
      <c r="D1156" s="87"/>
      <c r="E1156" s="251"/>
      <c r="F1156" s="251"/>
      <c r="G1156" s="251"/>
      <c r="H1156" s="251"/>
    </row>
    <row r="1157" spans="4:8" x14ac:dyDescent="0.2">
      <c r="D1157" s="87"/>
      <c r="E1157" s="251"/>
      <c r="F1157" s="251"/>
      <c r="G1157" s="251"/>
      <c r="H1157" s="251"/>
    </row>
    <row r="1158" spans="4:8" x14ac:dyDescent="0.2">
      <c r="D1158" s="87"/>
      <c r="E1158" s="251"/>
      <c r="F1158" s="251"/>
      <c r="G1158" s="251"/>
      <c r="H1158" s="251"/>
    </row>
    <row r="1159" spans="4:8" x14ac:dyDescent="0.2">
      <c r="D1159" s="87"/>
      <c r="E1159" s="251"/>
      <c r="F1159" s="251"/>
      <c r="G1159" s="251"/>
      <c r="H1159" s="251"/>
    </row>
    <row r="1160" spans="4:8" x14ac:dyDescent="0.2">
      <c r="D1160" s="87"/>
      <c r="E1160" s="251"/>
      <c r="F1160" s="251"/>
      <c r="G1160" s="251"/>
      <c r="H1160" s="251"/>
    </row>
    <row r="1161" spans="4:8" x14ac:dyDescent="0.2">
      <c r="D1161" s="87"/>
      <c r="E1161" s="251"/>
      <c r="F1161" s="251"/>
      <c r="G1161" s="251"/>
      <c r="H1161" s="251"/>
    </row>
    <row r="1162" spans="4:8" x14ac:dyDescent="0.2">
      <c r="D1162" s="87"/>
      <c r="E1162" s="251"/>
      <c r="F1162" s="251"/>
      <c r="G1162" s="251"/>
      <c r="H1162" s="251"/>
    </row>
    <row r="1163" spans="4:8" x14ac:dyDescent="0.2">
      <c r="D1163" s="87"/>
      <c r="E1163" s="251"/>
      <c r="F1163" s="251"/>
      <c r="G1163" s="251"/>
      <c r="H1163" s="251"/>
    </row>
    <row r="1164" spans="4:8" x14ac:dyDescent="0.2">
      <c r="D1164" s="87"/>
      <c r="E1164" s="251"/>
      <c r="F1164" s="251"/>
      <c r="G1164" s="251"/>
      <c r="H1164" s="251"/>
    </row>
    <row r="1165" spans="4:8" x14ac:dyDescent="0.2">
      <c r="D1165" s="87"/>
      <c r="E1165" s="251"/>
      <c r="F1165" s="251"/>
      <c r="G1165" s="251"/>
      <c r="H1165" s="251"/>
    </row>
    <row r="1166" spans="4:8" x14ac:dyDescent="0.2">
      <c r="D1166" s="87"/>
      <c r="E1166" s="251"/>
      <c r="F1166" s="251"/>
      <c r="G1166" s="251"/>
      <c r="H1166" s="251"/>
    </row>
    <row r="1167" spans="4:8" x14ac:dyDescent="0.2">
      <c r="D1167" s="87"/>
      <c r="E1167" s="251"/>
      <c r="F1167" s="251"/>
      <c r="G1167" s="251"/>
      <c r="H1167" s="251"/>
    </row>
    <row r="1168" spans="4:8" x14ac:dyDescent="0.2">
      <c r="D1168" s="87"/>
      <c r="E1168" s="251"/>
      <c r="F1168" s="251"/>
      <c r="G1168" s="251"/>
      <c r="H1168" s="251"/>
    </row>
    <row r="1169" spans="4:8" x14ac:dyDescent="0.2">
      <c r="D1169" s="87"/>
      <c r="E1169" s="251"/>
      <c r="F1169" s="251"/>
      <c r="G1169" s="251"/>
      <c r="H1169" s="251"/>
    </row>
    <row r="1170" spans="4:8" x14ac:dyDescent="0.2">
      <c r="D1170" s="87"/>
      <c r="E1170" s="251"/>
      <c r="F1170" s="251"/>
      <c r="G1170" s="251"/>
      <c r="H1170" s="251"/>
    </row>
    <row r="1171" spans="4:8" x14ac:dyDescent="0.2">
      <c r="D1171" s="87"/>
      <c r="E1171" s="251"/>
      <c r="F1171" s="251"/>
      <c r="G1171" s="251"/>
      <c r="H1171" s="251"/>
    </row>
    <row r="1172" spans="4:8" x14ac:dyDescent="0.2">
      <c r="D1172" s="87"/>
      <c r="E1172" s="251"/>
      <c r="F1172" s="251"/>
      <c r="G1172" s="251"/>
      <c r="H1172" s="251"/>
    </row>
    <row r="1173" spans="4:8" x14ac:dyDescent="0.2">
      <c r="D1173" s="87"/>
      <c r="E1173" s="251"/>
      <c r="F1173" s="251"/>
      <c r="G1173" s="251"/>
      <c r="H1173" s="251"/>
    </row>
    <row r="1174" spans="4:8" x14ac:dyDescent="0.2">
      <c r="D1174" s="87"/>
      <c r="E1174" s="251"/>
      <c r="F1174" s="251"/>
      <c r="G1174" s="251"/>
      <c r="H1174" s="251"/>
    </row>
    <row r="1175" spans="4:8" x14ac:dyDescent="0.2">
      <c r="D1175" s="87"/>
      <c r="E1175" s="251"/>
      <c r="F1175" s="251"/>
      <c r="G1175" s="251"/>
      <c r="H1175" s="251"/>
    </row>
    <row r="1176" spans="4:8" x14ac:dyDescent="0.2">
      <c r="D1176" s="87"/>
      <c r="E1176" s="251"/>
      <c r="F1176" s="251"/>
      <c r="G1176" s="251"/>
      <c r="H1176" s="251"/>
    </row>
    <row r="1177" spans="4:8" x14ac:dyDescent="0.2">
      <c r="D1177" s="87"/>
      <c r="E1177" s="251"/>
      <c r="F1177" s="251"/>
      <c r="G1177" s="251"/>
      <c r="H1177" s="251"/>
    </row>
    <row r="1178" spans="4:8" x14ac:dyDescent="0.2">
      <c r="D1178" s="87"/>
      <c r="E1178" s="251"/>
      <c r="F1178" s="251"/>
      <c r="G1178" s="251"/>
      <c r="H1178" s="251"/>
    </row>
    <row r="1179" spans="4:8" x14ac:dyDescent="0.2">
      <c r="D1179" s="87"/>
      <c r="E1179" s="251"/>
      <c r="F1179" s="251"/>
      <c r="G1179" s="251"/>
      <c r="H1179" s="251"/>
    </row>
    <row r="1180" spans="4:8" x14ac:dyDescent="0.2">
      <c r="D1180" s="87"/>
      <c r="E1180" s="251"/>
      <c r="F1180" s="251"/>
      <c r="G1180" s="251"/>
      <c r="H1180" s="251"/>
    </row>
    <row r="1181" spans="4:8" x14ac:dyDescent="0.2">
      <c r="D1181" s="87"/>
      <c r="E1181" s="251"/>
      <c r="F1181" s="251"/>
      <c r="G1181" s="251"/>
      <c r="H1181" s="251"/>
    </row>
    <row r="1182" spans="4:8" x14ac:dyDescent="0.2">
      <c r="D1182" s="87"/>
      <c r="E1182" s="251"/>
      <c r="F1182" s="251"/>
      <c r="G1182" s="251"/>
      <c r="H1182" s="251"/>
    </row>
    <row r="1183" spans="4:8" x14ac:dyDescent="0.2">
      <c r="D1183" s="87"/>
      <c r="E1183" s="251"/>
      <c r="F1183" s="251"/>
      <c r="G1183" s="251"/>
      <c r="H1183" s="251"/>
    </row>
    <row r="1184" spans="4:8" x14ac:dyDescent="0.2">
      <c r="D1184" s="87"/>
      <c r="E1184" s="251"/>
      <c r="F1184" s="251"/>
      <c r="G1184" s="251"/>
      <c r="H1184" s="251"/>
    </row>
    <row r="1185" spans="4:8" x14ac:dyDescent="0.2">
      <c r="D1185" s="87"/>
      <c r="E1185" s="251"/>
      <c r="F1185" s="251"/>
      <c r="G1185" s="251"/>
      <c r="H1185" s="251"/>
    </row>
    <row r="1186" spans="4:8" x14ac:dyDescent="0.2">
      <c r="D1186" s="87"/>
      <c r="E1186" s="251"/>
      <c r="F1186" s="251"/>
      <c r="G1186" s="251"/>
      <c r="H1186" s="251"/>
    </row>
    <row r="1187" spans="4:8" x14ac:dyDescent="0.2">
      <c r="D1187" s="87"/>
      <c r="E1187" s="251"/>
      <c r="F1187" s="251"/>
      <c r="G1187" s="251"/>
      <c r="H1187" s="251"/>
    </row>
    <row r="1188" spans="4:8" x14ac:dyDescent="0.2">
      <c r="D1188" s="87"/>
      <c r="E1188" s="251"/>
      <c r="F1188" s="251"/>
      <c r="G1188" s="251"/>
      <c r="H1188" s="251"/>
    </row>
    <row r="1189" spans="4:8" x14ac:dyDescent="0.2">
      <c r="D1189" s="87"/>
      <c r="E1189" s="251"/>
      <c r="F1189" s="251"/>
      <c r="G1189" s="251"/>
      <c r="H1189" s="251"/>
    </row>
    <row r="1190" spans="4:8" x14ac:dyDescent="0.2">
      <c r="D1190" s="87"/>
      <c r="E1190" s="251"/>
      <c r="F1190" s="251"/>
      <c r="G1190" s="251"/>
      <c r="H1190" s="251"/>
    </row>
    <row r="1191" spans="4:8" x14ac:dyDescent="0.2">
      <c r="D1191" s="87"/>
      <c r="E1191" s="251"/>
      <c r="F1191" s="251"/>
      <c r="G1191" s="251"/>
      <c r="H1191" s="251"/>
    </row>
    <row r="1192" spans="4:8" x14ac:dyDescent="0.2">
      <c r="D1192" s="87"/>
      <c r="E1192" s="251"/>
      <c r="F1192" s="251"/>
      <c r="G1192" s="251"/>
      <c r="H1192" s="251"/>
    </row>
    <row r="1193" spans="4:8" x14ac:dyDescent="0.2">
      <c r="D1193" s="87"/>
      <c r="E1193" s="251"/>
      <c r="F1193" s="251"/>
      <c r="G1193" s="251"/>
      <c r="H1193" s="251"/>
    </row>
    <row r="1194" spans="4:8" x14ac:dyDescent="0.2">
      <c r="D1194" s="87"/>
      <c r="E1194" s="251"/>
      <c r="F1194" s="251"/>
      <c r="G1194" s="251"/>
      <c r="H1194" s="251"/>
    </row>
    <row r="1195" spans="4:8" x14ac:dyDescent="0.2">
      <c r="D1195" s="87"/>
      <c r="E1195" s="251"/>
      <c r="F1195" s="251"/>
      <c r="G1195" s="251"/>
      <c r="H1195" s="251"/>
    </row>
    <row r="1196" spans="4:8" x14ac:dyDescent="0.2">
      <c r="D1196" s="87"/>
      <c r="E1196" s="251"/>
      <c r="F1196" s="251"/>
      <c r="G1196" s="251"/>
      <c r="H1196" s="251"/>
    </row>
    <row r="1197" spans="4:8" x14ac:dyDescent="0.2">
      <c r="D1197" s="87"/>
      <c r="E1197" s="251"/>
      <c r="F1197" s="251"/>
      <c r="G1197" s="251"/>
      <c r="H1197" s="251"/>
    </row>
    <row r="1198" spans="4:8" x14ac:dyDescent="0.2">
      <c r="D1198" s="87"/>
      <c r="E1198" s="251"/>
      <c r="F1198" s="251"/>
      <c r="G1198" s="251"/>
      <c r="H1198" s="251"/>
    </row>
    <row r="1199" spans="4:8" x14ac:dyDescent="0.2">
      <c r="D1199" s="87"/>
      <c r="E1199" s="251"/>
      <c r="F1199" s="251"/>
      <c r="G1199" s="251"/>
      <c r="H1199" s="251"/>
    </row>
    <row r="1200" spans="4:8" x14ac:dyDescent="0.2">
      <c r="D1200" s="87"/>
      <c r="E1200" s="251"/>
      <c r="F1200" s="251"/>
      <c r="G1200" s="251"/>
      <c r="H1200" s="251"/>
    </row>
    <row r="1201" spans="4:8" x14ac:dyDescent="0.2">
      <c r="D1201" s="87"/>
      <c r="E1201" s="251"/>
      <c r="F1201" s="251"/>
      <c r="G1201" s="251"/>
      <c r="H1201" s="251"/>
    </row>
    <row r="1202" spans="4:8" x14ac:dyDescent="0.2">
      <c r="D1202" s="87"/>
      <c r="E1202" s="251"/>
      <c r="F1202" s="251"/>
      <c r="G1202" s="251"/>
      <c r="H1202" s="251"/>
    </row>
    <row r="1203" spans="4:8" x14ac:dyDescent="0.2">
      <c r="D1203" s="87"/>
      <c r="E1203" s="251"/>
      <c r="F1203" s="251"/>
      <c r="G1203" s="251"/>
      <c r="H1203" s="251"/>
    </row>
    <row r="1204" spans="4:8" x14ac:dyDescent="0.2">
      <c r="D1204" s="87"/>
      <c r="E1204" s="251"/>
      <c r="F1204" s="251"/>
      <c r="G1204" s="251"/>
      <c r="H1204" s="251"/>
    </row>
    <row r="1205" spans="4:8" x14ac:dyDescent="0.2">
      <c r="D1205" s="87"/>
      <c r="E1205" s="251"/>
      <c r="F1205" s="251"/>
      <c r="G1205" s="251"/>
      <c r="H1205" s="251"/>
    </row>
    <row r="1206" spans="4:8" x14ac:dyDescent="0.2">
      <c r="D1206" s="87"/>
      <c r="E1206" s="251"/>
      <c r="F1206" s="251"/>
      <c r="G1206" s="251"/>
      <c r="H1206" s="251"/>
    </row>
    <row r="1207" spans="4:8" x14ac:dyDescent="0.2">
      <c r="D1207" s="87"/>
      <c r="E1207" s="251"/>
      <c r="F1207" s="251"/>
      <c r="G1207" s="251"/>
      <c r="H1207" s="251"/>
    </row>
    <row r="1208" spans="4:8" x14ac:dyDescent="0.2">
      <c r="D1208" s="87"/>
      <c r="E1208" s="251"/>
      <c r="F1208" s="251"/>
      <c r="G1208" s="251"/>
      <c r="H1208" s="251"/>
    </row>
    <row r="1209" spans="4:8" x14ac:dyDescent="0.2">
      <c r="D1209" s="87"/>
      <c r="E1209" s="251"/>
      <c r="F1209" s="251"/>
      <c r="G1209" s="251"/>
      <c r="H1209" s="251"/>
    </row>
    <row r="1210" spans="4:8" x14ac:dyDescent="0.2">
      <c r="D1210" s="87"/>
      <c r="E1210" s="251"/>
      <c r="F1210" s="251"/>
      <c r="G1210" s="251"/>
      <c r="H1210" s="251"/>
    </row>
    <row r="1211" spans="4:8" x14ac:dyDescent="0.2">
      <c r="D1211" s="87"/>
      <c r="E1211" s="251"/>
      <c r="F1211" s="251"/>
      <c r="G1211" s="251"/>
      <c r="H1211" s="251"/>
    </row>
    <row r="1212" spans="4:8" x14ac:dyDescent="0.2">
      <c r="D1212" s="87"/>
      <c r="E1212" s="251"/>
      <c r="F1212" s="251"/>
      <c r="G1212" s="251"/>
      <c r="H1212" s="251"/>
    </row>
    <row r="1213" spans="4:8" x14ac:dyDescent="0.2">
      <c r="D1213" s="87"/>
      <c r="E1213" s="251"/>
      <c r="F1213" s="251"/>
      <c r="G1213" s="251"/>
      <c r="H1213" s="251"/>
    </row>
    <row r="1214" spans="4:8" x14ac:dyDescent="0.2">
      <c r="D1214" s="87"/>
      <c r="E1214" s="251"/>
      <c r="F1214" s="251"/>
      <c r="G1214" s="251"/>
      <c r="H1214" s="251"/>
    </row>
    <row r="1215" spans="4:8" x14ac:dyDescent="0.2">
      <c r="D1215" s="87"/>
      <c r="E1215" s="251"/>
      <c r="F1215" s="251"/>
      <c r="G1215" s="251"/>
      <c r="H1215" s="251"/>
    </row>
    <row r="1216" spans="4:8" x14ac:dyDescent="0.2">
      <c r="D1216" s="87"/>
      <c r="E1216" s="251"/>
      <c r="F1216" s="251"/>
      <c r="G1216" s="251"/>
      <c r="H1216" s="251"/>
    </row>
    <row r="1217" spans="4:8" x14ac:dyDescent="0.2">
      <c r="D1217" s="87"/>
      <c r="E1217" s="251"/>
      <c r="F1217" s="251"/>
      <c r="G1217" s="251"/>
      <c r="H1217" s="251"/>
    </row>
    <row r="1218" spans="4:8" x14ac:dyDescent="0.2">
      <c r="D1218" s="87"/>
      <c r="E1218" s="251"/>
      <c r="F1218" s="251"/>
      <c r="G1218" s="251"/>
      <c r="H1218" s="251"/>
    </row>
    <row r="1219" spans="4:8" x14ac:dyDescent="0.2">
      <c r="D1219" s="87"/>
      <c r="E1219" s="251"/>
      <c r="F1219" s="251"/>
      <c r="G1219" s="251"/>
      <c r="H1219" s="251"/>
    </row>
    <row r="1220" spans="4:8" x14ac:dyDescent="0.2">
      <c r="D1220" s="87"/>
      <c r="E1220" s="251"/>
      <c r="F1220" s="251"/>
      <c r="G1220" s="251"/>
      <c r="H1220" s="251"/>
    </row>
    <row r="1221" spans="4:8" x14ac:dyDescent="0.2">
      <c r="D1221" s="87"/>
      <c r="E1221" s="251"/>
      <c r="F1221" s="251"/>
      <c r="G1221" s="251"/>
      <c r="H1221" s="251"/>
    </row>
    <row r="1222" spans="4:8" x14ac:dyDescent="0.2">
      <c r="D1222" s="87"/>
      <c r="E1222" s="251"/>
      <c r="F1222" s="251"/>
      <c r="G1222" s="251"/>
      <c r="H1222" s="251"/>
    </row>
    <row r="1223" spans="4:8" x14ac:dyDescent="0.2">
      <c r="D1223" s="87"/>
      <c r="E1223" s="251"/>
      <c r="F1223" s="251"/>
      <c r="G1223" s="251"/>
      <c r="H1223" s="251"/>
    </row>
    <row r="1224" spans="4:8" x14ac:dyDescent="0.2">
      <c r="D1224" s="87"/>
      <c r="E1224" s="251"/>
      <c r="F1224" s="251"/>
      <c r="G1224" s="251"/>
      <c r="H1224" s="251"/>
    </row>
    <row r="1225" spans="4:8" x14ac:dyDescent="0.2">
      <c r="D1225" s="87"/>
      <c r="E1225" s="251"/>
      <c r="F1225" s="251"/>
      <c r="G1225" s="251"/>
      <c r="H1225" s="251"/>
    </row>
    <row r="1226" spans="4:8" x14ac:dyDescent="0.2">
      <c r="D1226" s="87"/>
      <c r="E1226" s="251"/>
      <c r="F1226" s="251"/>
      <c r="G1226" s="251"/>
      <c r="H1226" s="251"/>
    </row>
    <row r="1227" spans="4:8" x14ac:dyDescent="0.2">
      <c r="D1227" s="87"/>
      <c r="E1227" s="251"/>
      <c r="F1227" s="251"/>
      <c r="G1227" s="251"/>
      <c r="H1227" s="251"/>
    </row>
    <row r="1228" spans="4:8" x14ac:dyDescent="0.2">
      <c r="D1228" s="87"/>
      <c r="E1228" s="251"/>
      <c r="F1228" s="251"/>
      <c r="G1228" s="251"/>
      <c r="H1228" s="251"/>
    </row>
    <row r="1229" spans="4:8" x14ac:dyDescent="0.2">
      <c r="D1229" s="87"/>
      <c r="E1229" s="251"/>
      <c r="F1229" s="251"/>
      <c r="G1229" s="251"/>
      <c r="H1229" s="251"/>
    </row>
    <row r="1230" spans="4:8" x14ac:dyDescent="0.2">
      <c r="D1230" s="87"/>
      <c r="E1230" s="251"/>
      <c r="F1230" s="251"/>
      <c r="G1230" s="251"/>
      <c r="H1230" s="251"/>
    </row>
    <row r="1231" spans="4:8" x14ac:dyDescent="0.2">
      <c r="D1231" s="87"/>
      <c r="E1231" s="251"/>
      <c r="F1231" s="251"/>
      <c r="G1231" s="251"/>
      <c r="H1231" s="251"/>
    </row>
    <row r="1232" spans="4:8" x14ac:dyDescent="0.2">
      <c r="D1232" s="87"/>
      <c r="E1232" s="251"/>
      <c r="F1232" s="251"/>
      <c r="G1232" s="251"/>
      <c r="H1232" s="251"/>
    </row>
    <row r="1233" spans="4:8" x14ac:dyDescent="0.2">
      <c r="D1233" s="87"/>
      <c r="E1233" s="251"/>
      <c r="F1233" s="251"/>
      <c r="G1233" s="251"/>
      <c r="H1233" s="251"/>
    </row>
    <row r="1234" spans="4:8" x14ac:dyDescent="0.2">
      <c r="D1234" s="87"/>
      <c r="E1234" s="251"/>
      <c r="F1234" s="251"/>
      <c r="G1234" s="251"/>
      <c r="H1234" s="251"/>
    </row>
    <row r="1235" spans="4:8" x14ac:dyDescent="0.2">
      <c r="D1235" s="87"/>
      <c r="E1235" s="251"/>
      <c r="F1235" s="251"/>
      <c r="G1235" s="251"/>
      <c r="H1235" s="251"/>
    </row>
    <row r="1236" spans="4:8" x14ac:dyDescent="0.2">
      <c r="D1236" s="87"/>
      <c r="E1236" s="251"/>
      <c r="F1236" s="251"/>
      <c r="G1236" s="251"/>
      <c r="H1236" s="251"/>
    </row>
    <row r="1237" spans="4:8" x14ac:dyDescent="0.2">
      <c r="D1237" s="87"/>
      <c r="E1237" s="251"/>
      <c r="F1237" s="251"/>
      <c r="G1237" s="251"/>
      <c r="H1237" s="251"/>
    </row>
    <row r="1238" spans="4:8" x14ac:dyDescent="0.2">
      <c r="D1238" s="87"/>
      <c r="E1238" s="251"/>
      <c r="F1238" s="251"/>
      <c r="G1238" s="251"/>
      <c r="H1238" s="251"/>
    </row>
    <row r="1239" spans="4:8" x14ac:dyDescent="0.2">
      <c r="D1239" s="87"/>
      <c r="E1239" s="251"/>
      <c r="F1239" s="251"/>
      <c r="G1239" s="251"/>
      <c r="H1239" s="251"/>
    </row>
    <row r="1240" spans="4:8" x14ac:dyDescent="0.2">
      <c r="D1240" s="87"/>
      <c r="E1240" s="251"/>
      <c r="F1240" s="251"/>
      <c r="G1240" s="251"/>
      <c r="H1240" s="251"/>
    </row>
    <row r="1241" spans="4:8" x14ac:dyDescent="0.2">
      <c r="D1241" s="87"/>
      <c r="E1241" s="251"/>
      <c r="F1241" s="251"/>
      <c r="G1241" s="251"/>
      <c r="H1241" s="251"/>
    </row>
    <row r="1242" spans="4:8" x14ac:dyDescent="0.2">
      <c r="D1242" s="87"/>
      <c r="E1242" s="251"/>
      <c r="F1242" s="251"/>
      <c r="G1242" s="251"/>
      <c r="H1242" s="251"/>
    </row>
    <row r="1243" spans="4:8" x14ac:dyDescent="0.2">
      <c r="D1243" s="87"/>
      <c r="E1243" s="251"/>
      <c r="F1243" s="251"/>
      <c r="G1243" s="251"/>
      <c r="H1243" s="251"/>
    </row>
    <row r="1244" spans="4:8" x14ac:dyDescent="0.2">
      <c r="D1244" s="87"/>
      <c r="E1244" s="251"/>
      <c r="F1244" s="251"/>
      <c r="G1244" s="251"/>
      <c r="H1244" s="251"/>
    </row>
    <row r="1245" spans="4:8" x14ac:dyDescent="0.2">
      <c r="D1245" s="87"/>
      <c r="E1245" s="251"/>
      <c r="F1245" s="251"/>
      <c r="G1245" s="251"/>
      <c r="H1245" s="251"/>
    </row>
    <row r="1246" spans="4:8" x14ac:dyDescent="0.2">
      <c r="D1246" s="87"/>
      <c r="E1246" s="251"/>
      <c r="F1246" s="251"/>
      <c r="G1246" s="251"/>
      <c r="H1246" s="251"/>
    </row>
    <row r="1247" spans="4:8" x14ac:dyDescent="0.2">
      <c r="D1247" s="87"/>
      <c r="E1247" s="251"/>
      <c r="F1247" s="251"/>
      <c r="G1247" s="251"/>
      <c r="H1247" s="251"/>
    </row>
    <row r="1248" spans="4:8" x14ac:dyDescent="0.2">
      <c r="D1248" s="87"/>
      <c r="E1248" s="251"/>
      <c r="F1248" s="251"/>
      <c r="G1248" s="251"/>
      <c r="H1248" s="251"/>
    </row>
    <row r="1249" spans="4:8" x14ac:dyDescent="0.2">
      <c r="D1249" s="87"/>
      <c r="E1249" s="251"/>
      <c r="F1249" s="251"/>
      <c r="G1249" s="251"/>
      <c r="H1249" s="251"/>
    </row>
    <row r="1250" spans="4:8" x14ac:dyDescent="0.2">
      <c r="D1250" s="87"/>
      <c r="E1250" s="251"/>
      <c r="F1250" s="251"/>
      <c r="G1250" s="251"/>
      <c r="H1250" s="251"/>
    </row>
    <row r="1251" spans="4:8" x14ac:dyDescent="0.2">
      <c r="D1251" s="87"/>
      <c r="E1251" s="251"/>
      <c r="F1251" s="251"/>
      <c r="G1251" s="251"/>
      <c r="H1251" s="251"/>
    </row>
    <row r="1252" spans="4:8" x14ac:dyDescent="0.2">
      <c r="D1252" s="87"/>
      <c r="E1252" s="251"/>
      <c r="F1252" s="251"/>
      <c r="G1252" s="251"/>
      <c r="H1252" s="251"/>
    </row>
    <row r="1253" spans="4:8" x14ac:dyDescent="0.2">
      <c r="D1253" s="87"/>
      <c r="E1253" s="251"/>
      <c r="F1253" s="251"/>
      <c r="G1253" s="251"/>
      <c r="H1253" s="251"/>
    </row>
    <row r="1254" spans="4:8" x14ac:dyDescent="0.2">
      <c r="D1254" s="87"/>
      <c r="E1254" s="251"/>
      <c r="F1254" s="251"/>
      <c r="G1254" s="251"/>
      <c r="H1254" s="251"/>
    </row>
    <row r="1255" spans="4:8" x14ac:dyDescent="0.2">
      <c r="D1255" s="87"/>
      <c r="E1255" s="251"/>
      <c r="F1255" s="251"/>
      <c r="G1255" s="251"/>
      <c r="H1255" s="251"/>
    </row>
    <row r="1256" spans="4:8" x14ac:dyDescent="0.2">
      <c r="D1256" s="87"/>
      <c r="E1256" s="251"/>
      <c r="F1256" s="251"/>
      <c r="G1256" s="251"/>
      <c r="H1256" s="251"/>
    </row>
    <row r="1257" spans="4:8" x14ac:dyDescent="0.2">
      <c r="D1257" s="87"/>
      <c r="E1257" s="251"/>
      <c r="F1257" s="251"/>
      <c r="G1257" s="251"/>
      <c r="H1257" s="251"/>
    </row>
    <row r="1258" spans="4:8" x14ac:dyDescent="0.2">
      <c r="D1258" s="87"/>
      <c r="E1258" s="251"/>
      <c r="F1258" s="251"/>
      <c r="G1258" s="251"/>
      <c r="H1258" s="251"/>
    </row>
    <row r="1259" spans="4:8" x14ac:dyDescent="0.2">
      <c r="D1259" s="87"/>
      <c r="E1259" s="251"/>
      <c r="F1259" s="251"/>
      <c r="G1259" s="251"/>
      <c r="H1259" s="251"/>
    </row>
    <row r="1260" spans="4:8" x14ac:dyDescent="0.2">
      <c r="D1260" s="87"/>
      <c r="E1260" s="251"/>
      <c r="F1260" s="251"/>
      <c r="G1260" s="251"/>
      <c r="H1260" s="251"/>
    </row>
    <row r="1261" spans="4:8" x14ac:dyDescent="0.2">
      <c r="D1261" s="87"/>
      <c r="E1261" s="251"/>
      <c r="F1261" s="251"/>
      <c r="G1261" s="251"/>
      <c r="H1261" s="251"/>
    </row>
    <row r="1262" spans="4:8" x14ac:dyDescent="0.2">
      <c r="D1262" s="87"/>
      <c r="E1262" s="251"/>
      <c r="F1262" s="251"/>
      <c r="G1262" s="251"/>
      <c r="H1262" s="251"/>
    </row>
    <row r="1263" spans="4:8" x14ac:dyDescent="0.2">
      <c r="D1263" s="87"/>
      <c r="E1263" s="251"/>
      <c r="F1263" s="251"/>
      <c r="G1263" s="251"/>
      <c r="H1263" s="251"/>
    </row>
    <row r="1264" spans="4:8" x14ac:dyDescent="0.2">
      <c r="D1264" s="87"/>
      <c r="E1264" s="251"/>
      <c r="F1264" s="251"/>
      <c r="G1264" s="251"/>
      <c r="H1264" s="251"/>
    </row>
    <row r="1265" spans="4:8" x14ac:dyDescent="0.2">
      <c r="D1265" s="87"/>
      <c r="E1265" s="251"/>
      <c r="F1265" s="251"/>
      <c r="G1265" s="251"/>
      <c r="H1265" s="251"/>
    </row>
    <row r="1266" spans="4:8" x14ac:dyDescent="0.2">
      <c r="D1266" s="87"/>
      <c r="E1266" s="251"/>
      <c r="F1266" s="251"/>
      <c r="G1266" s="251"/>
      <c r="H1266" s="251"/>
    </row>
    <row r="1267" spans="4:8" x14ac:dyDescent="0.2">
      <c r="D1267" s="87"/>
      <c r="E1267" s="251"/>
      <c r="F1267" s="251"/>
      <c r="G1267" s="251"/>
      <c r="H1267" s="251"/>
    </row>
    <row r="1268" spans="4:8" x14ac:dyDescent="0.2">
      <c r="D1268" s="87"/>
      <c r="E1268" s="251"/>
      <c r="F1268" s="251"/>
      <c r="G1268" s="251"/>
      <c r="H1268" s="251"/>
    </row>
    <row r="1269" spans="4:8" x14ac:dyDescent="0.2">
      <c r="D1269" s="87"/>
      <c r="E1269" s="251"/>
      <c r="F1269" s="251"/>
      <c r="G1269" s="251"/>
      <c r="H1269" s="251"/>
    </row>
    <row r="1270" spans="4:8" x14ac:dyDescent="0.2">
      <c r="D1270" s="87"/>
      <c r="E1270" s="251"/>
      <c r="F1270" s="251"/>
      <c r="G1270" s="251"/>
      <c r="H1270" s="251"/>
    </row>
    <row r="1271" spans="4:8" x14ac:dyDescent="0.2">
      <c r="D1271" s="87"/>
      <c r="E1271" s="251"/>
      <c r="F1271" s="251"/>
      <c r="G1271" s="251"/>
      <c r="H1271" s="251"/>
    </row>
    <row r="1272" spans="4:8" x14ac:dyDescent="0.2">
      <c r="D1272" s="87"/>
      <c r="E1272" s="251"/>
      <c r="F1272" s="251"/>
      <c r="G1272" s="251"/>
      <c r="H1272" s="251"/>
    </row>
    <row r="1273" spans="4:8" x14ac:dyDescent="0.2">
      <c r="D1273" s="87"/>
      <c r="E1273" s="251"/>
      <c r="F1273" s="251"/>
      <c r="G1273" s="251"/>
      <c r="H1273" s="251"/>
    </row>
    <row r="1274" spans="4:8" x14ac:dyDescent="0.2">
      <c r="D1274" s="87"/>
      <c r="E1274" s="251"/>
      <c r="F1274" s="251"/>
      <c r="G1274" s="251"/>
      <c r="H1274" s="251"/>
    </row>
    <row r="1275" spans="4:8" x14ac:dyDescent="0.2">
      <c r="D1275" s="87"/>
      <c r="E1275" s="251"/>
      <c r="F1275" s="251"/>
      <c r="G1275" s="251"/>
      <c r="H1275" s="251"/>
    </row>
    <row r="1276" spans="4:8" x14ac:dyDescent="0.2">
      <c r="D1276" s="87"/>
      <c r="E1276" s="251"/>
      <c r="F1276" s="251"/>
      <c r="G1276" s="251"/>
      <c r="H1276" s="251"/>
    </row>
    <row r="1277" spans="4:8" x14ac:dyDescent="0.2">
      <c r="D1277" s="87"/>
      <c r="E1277" s="251"/>
      <c r="F1277" s="251"/>
      <c r="G1277" s="251"/>
      <c r="H1277" s="251"/>
    </row>
    <row r="1278" spans="4:8" x14ac:dyDescent="0.2">
      <c r="D1278" s="87"/>
      <c r="E1278" s="251"/>
      <c r="F1278" s="251"/>
      <c r="G1278" s="251"/>
      <c r="H1278" s="251"/>
    </row>
    <row r="1279" spans="4:8" x14ac:dyDescent="0.2">
      <c r="D1279" s="87"/>
      <c r="E1279" s="251"/>
      <c r="F1279" s="251"/>
      <c r="G1279" s="251"/>
      <c r="H1279" s="251"/>
    </row>
    <row r="1280" spans="4:8" x14ac:dyDescent="0.2">
      <c r="D1280" s="87"/>
      <c r="E1280" s="251"/>
      <c r="F1280" s="251"/>
      <c r="G1280" s="251"/>
      <c r="H1280" s="251"/>
    </row>
    <row r="1281" spans="4:8" x14ac:dyDescent="0.2">
      <c r="D1281" s="87"/>
      <c r="E1281" s="251"/>
      <c r="F1281" s="251"/>
      <c r="G1281" s="251"/>
      <c r="H1281" s="251"/>
    </row>
    <row r="1282" spans="4:8" x14ac:dyDescent="0.2">
      <c r="D1282" s="87"/>
      <c r="E1282" s="251"/>
      <c r="F1282" s="251"/>
      <c r="G1282" s="251"/>
      <c r="H1282" s="251"/>
    </row>
    <row r="1283" spans="4:8" x14ac:dyDescent="0.2">
      <c r="D1283" s="87"/>
      <c r="E1283" s="251"/>
      <c r="F1283" s="251"/>
      <c r="G1283" s="251"/>
      <c r="H1283" s="251"/>
    </row>
    <row r="1284" spans="4:8" x14ac:dyDescent="0.2">
      <c r="D1284" s="87"/>
      <c r="E1284" s="251"/>
      <c r="F1284" s="251"/>
      <c r="G1284" s="251"/>
      <c r="H1284" s="251"/>
    </row>
    <row r="1285" spans="4:8" x14ac:dyDescent="0.2">
      <c r="D1285" s="87"/>
      <c r="E1285" s="251"/>
      <c r="F1285" s="251"/>
      <c r="G1285" s="251"/>
      <c r="H1285" s="251"/>
    </row>
    <row r="1286" spans="4:8" x14ac:dyDescent="0.2">
      <c r="D1286" s="87"/>
      <c r="E1286" s="251"/>
      <c r="F1286" s="251"/>
      <c r="G1286" s="251"/>
      <c r="H1286" s="251"/>
    </row>
    <row r="1287" spans="4:8" x14ac:dyDescent="0.2">
      <c r="D1287" s="87"/>
      <c r="E1287" s="251"/>
      <c r="F1287" s="251"/>
      <c r="G1287" s="251"/>
      <c r="H1287" s="251"/>
    </row>
    <row r="1288" spans="4:8" x14ac:dyDescent="0.2">
      <c r="D1288" s="87"/>
      <c r="E1288" s="251"/>
      <c r="F1288" s="251"/>
      <c r="G1288" s="251"/>
      <c r="H1288" s="251"/>
    </row>
    <row r="1289" spans="4:8" x14ac:dyDescent="0.2">
      <c r="D1289" s="87"/>
      <c r="E1289" s="251"/>
      <c r="F1289" s="251"/>
      <c r="G1289" s="251"/>
      <c r="H1289" s="251"/>
    </row>
    <row r="1290" spans="4:8" x14ac:dyDescent="0.2">
      <c r="D1290" s="87"/>
      <c r="E1290" s="251"/>
      <c r="F1290" s="251"/>
      <c r="G1290" s="251"/>
      <c r="H1290" s="251"/>
    </row>
    <row r="1291" spans="4:8" x14ac:dyDescent="0.2">
      <c r="D1291" s="87"/>
      <c r="E1291" s="251"/>
      <c r="F1291" s="251"/>
      <c r="G1291" s="251"/>
      <c r="H1291" s="251"/>
    </row>
    <row r="1292" spans="4:8" x14ac:dyDescent="0.2">
      <c r="D1292" s="87"/>
      <c r="E1292" s="251"/>
      <c r="F1292" s="251"/>
      <c r="G1292" s="251"/>
      <c r="H1292" s="251"/>
    </row>
    <row r="1293" spans="4:8" x14ac:dyDescent="0.2">
      <c r="D1293" s="87"/>
      <c r="E1293" s="251"/>
      <c r="F1293" s="251"/>
      <c r="G1293" s="251"/>
      <c r="H1293" s="251"/>
    </row>
    <row r="1294" spans="4:8" x14ac:dyDescent="0.2">
      <c r="D1294" s="87"/>
      <c r="E1294" s="251"/>
      <c r="F1294" s="251"/>
      <c r="G1294" s="251"/>
      <c r="H1294" s="251"/>
    </row>
    <row r="1295" spans="4:8" x14ac:dyDescent="0.2">
      <c r="D1295" s="87"/>
      <c r="E1295" s="251"/>
      <c r="F1295" s="251"/>
      <c r="G1295" s="251"/>
      <c r="H1295" s="251"/>
    </row>
    <row r="1296" spans="4:8" x14ac:dyDescent="0.2">
      <c r="D1296" s="87"/>
      <c r="E1296" s="251"/>
      <c r="F1296" s="251"/>
      <c r="G1296" s="251"/>
      <c r="H1296" s="251"/>
    </row>
    <row r="1297" spans="4:8" x14ac:dyDescent="0.2">
      <c r="D1297" s="87"/>
      <c r="E1297" s="251"/>
      <c r="F1297" s="251"/>
      <c r="G1297" s="251"/>
      <c r="H1297" s="251"/>
    </row>
    <row r="1298" spans="4:8" x14ac:dyDescent="0.2">
      <c r="D1298" s="87"/>
      <c r="E1298" s="251"/>
      <c r="F1298" s="251"/>
      <c r="G1298" s="251"/>
      <c r="H1298" s="251"/>
    </row>
    <row r="1299" spans="4:8" x14ac:dyDescent="0.2">
      <c r="D1299" s="87"/>
      <c r="E1299" s="251"/>
      <c r="F1299" s="251"/>
      <c r="G1299" s="251"/>
      <c r="H1299" s="251"/>
    </row>
    <row r="1300" spans="4:8" x14ac:dyDescent="0.2">
      <c r="D1300" s="87"/>
      <c r="E1300" s="251"/>
      <c r="F1300" s="251"/>
      <c r="G1300" s="251"/>
      <c r="H1300" s="251"/>
    </row>
    <row r="1301" spans="4:8" x14ac:dyDescent="0.2">
      <c r="D1301" s="87"/>
      <c r="E1301" s="251"/>
      <c r="F1301" s="251"/>
      <c r="G1301" s="251"/>
      <c r="H1301" s="251"/>
    </row>
    <row r="1302" spans="4:8" x14ac:dyDescent="0.2">
      <c r="D1302" s="87"/>
      <c r="E1302" s="251"/>
      <c r="F1302" s="251"/>
      <c r="G1302" s="251"/>
      <c r="H1302" s="251"/>
    </row>
    <row r="1303" spans="4:8" x14ac:dyDescent="0.2">
      <c r="D1303" s="87"/>
      <c r="E1303" s="251"/>
      <c r="F1303" s="251"/>
      <c r="G1303" s="251"/>
      <c r="H1303" s="251"/>
    </row>
    <row r="1304" spans="4:8" x14ac:dyDescent="0.2">
      <c r="D1304" s="87"/>
      <c r="E1304" s="251"/>
      <c r="F1304" s="251"/>
      <c r="G1304" s="251"/>
      <c r="H1304" s="251"/>
    </row>
    <row r="1305" spans="4:8" x14ac:dyDescent="0.2">
      <c r="D1305" s="87"/>
      <c r="E1305" s="251"/>
      <c r="F1305" s="251"/>
      <c r="G1305" s="251"/>
      <c r="H1305" s="251"/>
    </row>
    <row r="1306" spans="4:8" x14ac:dyDescent="0.2">
      <c r="D1306" s="87"/>
      <c r="E1306" s="251"/>
      <c r="F1306" s="251"/>
      <c r="G1306" s="251"/>
      <c r="H1306" s="251"/>
    </row>
    <row r="1307" spans="4:8" x14ac:dyDescent="0.2">
      <c r="D1307" s="87"/>
      <c r="E1307" s="251"/>
      <c r="F1307" s="251"/>
      <c r="G1307" s="251"/>
      <c r="H1307" s="251"/>
    </row>
    <row r="1308" spans="4:8" x14ac:dyDescent="0.2">
      <c r="D1308" s="87"/>
      <c r="E1308" s="251"/>
      <c r="F1308" s="251"/>
      <c r="G1308" s="251"/>
      <c r="H1308" s="251"/>
    </row>
    <row r="1309" spans="4:8" x14ac:dyDescent="0.2">
      <c r="D1309" s="87"/>
      <c r="E1309" s="251"/>
      <c r="F1309" s="251"/>
      <c r="G1309" s="251"/>
      <c r="H1309" s="251"/>
    </row>
    <row r="1310" spans="4:8" x14ac:dyDescent="0.2">
      <c r="D1310" s="87"/>
      <c r="E1310" s="251"/>
      <c r="F1310" s="251"/>
      <c r="G1310" s="251"/>
      <c r="H1310" s="251"/>
    </row>
    <row r="1311" spans="4:8" x14ac:dyDescent="0.2">
      <c r="D1311" s="87"/>
      <c r="E1311" s="251"/>
      <c r="F1311" s="251"/>
      <c r="G1311" s="251"/>
      <c r="H1311" s="251"/>
    </row>
    <row r="1312" spans="4:8" x14ac:dyDescent="0.2">
      <c r="D1312" s="87"/>
      <c r="E1312" s="251"/>
      <c r="F1312" s="251"/>
      <c r="G1312" s="251"/>
      <c r="H1312" s="251"/>
    </row>
    <row r="1313" spans="4:8" x14ac:dyDescent="0.2">
      <c r="D1313" s="87"/>
      <c r="E1313" s="251"/>
      <c r="F1313" s="251"/>
      <c r="G1313" s="251"/>
      <c r="H1313" s="251"/>
    </row>
    <row r="1314" spans="4:8" x14ac:dyDescent="0.2">
      <c r="D1314" s="87"/>
      <c r="E1314" s="251"/>
      <c r="F1314" s="251"/>
      <c r="G1314" s="251"/>
      <c r="H1314" s="251"/>
    </row>
    <row r="1315" spans="4:8" x14ac:dyDescent="0.2">
      <c r="D1315" s="87"/>
      <c r="E1315" s="251"/>
      <c r="F1315" s="251"/>
      <c r="G1315" s="251"/>
      <c r="H1315" s="251"/>
    </row>
    <row r="1316" spans="4:8" x14ac:dyDescent="0.2">
      <c r="D1316" s="87"/>
      <c r="E1316" s="251"/>
      <c r="F1316" s="251"/>
      <c r="G1316" s="251"/>
      <c r="H1316" s="251"/>
    </row>
    <row r="1317" spans="4:8" x14ac:dyDescent="0.2">
      <c r="D1317" s="87"/>
      <c r="E1317" s="251"/>
      <c r="F1317" s="251"/>
      <c r="G1317" s="251"/>
      <c r="H1317" s="251"/>
    </row>
    <row r="1318" spans="4:8" x14ac:dyDescent="0.2">
      <c r="D1318" s="87"/>
      <c r="E1318" s="251"/>
      <c r="F1318" s="251"/>
      <c r="G1318" s="251"/>
      <c r="H1318" s="251"/>
    </row>
    <row r="1319" spans="4:8" x14ac:dyDescent="0.2">
      <c r="D1319" s="87"/>
      <c r="E1319" s="251"/>
      <c r="F1319" s="251"/>
      <c r="G1319" s="251"/>
      <c r="H1319" s="251"/>
    </row>
    <row r="1320" spans="4:8" x14ac:dyDescent="0.2">
      <c r="D1320" s="87"/>
      <c r="E1320" s="251"/>
      <c r="F1320" s="251"/>
      <c r="G1320" s="251"/>
      <c r="H1320" s="251"/>
    </row>
    <row r="1321" spans="4:8" x14ac:dyDescent="0.2">
      <c r="D1321" s="87"/>
      <c r="E1321" s="251"/>
      <c r="F1321" s="251"/>
      <c r="G1321" s="251"/>
      <c r="H1321" s="251"/>
    </row>
    <row r="1322" spans="4:8" x14ac:dyDescent="0.2">
      <c r="D1322" s="87"/>
      <c r="E1322" s="251"/>
      <c r="F1322" s="251"/>
      <c r="G1322" s="251"/>
      <c r="H1322" s="251"/>
    </row>
    <row r="1323" spans="4:8" x14ac:dyDescent="0.2">
      <c r="D1323" s="87"/>
      <c r="E1323" s="251"/>
      <c r="F1323" s="251"/>
      <c r="G1323" s="251"/>
      <c r="H1323" s="251"/>
    </row>
    <row r="1324" spans="4:8" x14ac:dyDescent="0.2">
      <c r="D1324" s="87"/>
      <c r="E1324" s="251"/>
      <c r="F1324" s="251"/>
      <c r="G1324" s="251"/>
      <c r="H1324" s="251"/>
    </row>
    <row r="1325" spans="4:8" x14ac:dyDescent="0.2">
      <c r="D1325" s="87"/>
      <c r="E1325" s="251"/>
      <c r="F1325" s="251"/>
      <c r="G1325" s="251"/>
      <c r="H1325" s="251"/>
    </row>
    <row r="1326" spans="4:8" x14ac:dyDescent="0.2">
      <c r="D1326" s="87"/>
      <c r="E1326" s="251"/>
      <c r="F1326" s="251"/>
      <c r="G1326" s="251"/>
      <c r="H1326" s="251"/>
    </row>
    <row r="1327" spans="4:8" x14ac:dyDescent="0.2">
      <c r="D1327" s="87"/>
      <c r="E1327" s="251"/>
      <c r="F1327" s="251"/>
      <c r="G1327" s="251"/>
      <c r="H1327" s="251"/>
    </row>
    <row r="1328" spans="4:8" x14ac:dyDescent="0.2">
      <c r="D1328" s="87"/>
      <c r="E1328" s="251"/>
      <c r="F1328" s="251"/>
      <c r="G1328" s="251"/>
      <c r="H1328" s="251"/>
    </row>
    <row r="1329" spans="4:8" x14ac:dyDescent="0.2">
      <c r="D1329" s="87"/>
      <c r="E1329" s="251"/>
      <c r="F1329" s="251"/>
      <c r="G1329" s="251"/>
      <c r="H1329" s="251"/>
    </row>
    <row r="1330" spans="4:8" x14ac:dyDescent="0.2">
      <c r="D1330" s="87"/>
      <c r="E1330" s="251"/>
      <c r="F1330" s="251"/>
      <c r="G1330" s="251"/>
      <c r="H1330" s="251"/>
    </row>
    <row r="1331" spans="4:8" x14ac:dyDescent="0.2">
      <c r="D1331" s="87"/>
      <c r="E1331" s="251"/>
      <c r="F1331" s="251"/>
      <c r="G1331" s="251"/>
      <c r="H1331" s="251"/>
    </row>
    <row r="1332" spans="4:8" x14ac:dyDescent="0.2">
      <c r="D1332" s="87"/>
      <c r="E1332" s="251"/>
      <c r="F1332" s="251"/>
      <c r="G1332" s="251"/>
      <c r="H1332" s="251"/>
    </row>
    <row r="1333" spans="4:8" x14ac:dyDescent="0.2">
      <c r="D1333" s="87"/>
      <c r="E1333" s="251"/>
      <c r="F1333" s="251"/>
      <c r="G1333" s="251"/>
      <c r="H1333" s="251"/>
    </row>
    <row r="1334" spans="4:8" x14ac:dyDescent="0.2">
      <c r="D1334" s="87"/>
      <c r="E1334" s="251"/>
      <c r="F1334" s="251"/>
      <c r="G1334" s="251"/>
      <c r="H1334" s="251"/>
    </row>
    <row r="1335" spans="4:8" x14ac:dyDescent="0.2">
      <c r="D1335" s="87"/>
      <c r="E1335" s="251"/>
      <c r="F1335" s="251"/>
      <c r="G1335" s="251"/>
      <c r="H1335" s="251"/>
    </row>
    <row r="1336" spans="4:8" x14ac:dyDescent="0.2">
      <c r="D1336" s="87"/>
      <c r="E1336" s="251"/>
      <c r="F1336" s="251"/>
      <c r="G1336" s="251"/>
      <c r="H1336" s="251"/>
    </row>
    <row r="1337" spans="4:8" x14ac:dyDescent="0.2">
      <c r="D1337" s="87"/>
      <c r="E1337" s="251"/>
      <c r="F1337" s="251"/>
      <c r="G1337" s="251"/>
      <c r="H1337" s="251"/>
    </row>
    <row r="1338" spans="4:8" x14ac:dyDescent="0.2">
      <c r="D1338" s="87"/>
      <c r="E1338" s="251"/>
      <c r="F1338" s="251"/>
      <c r="G1338" s="251"/>
      <c r="H1338" s="251"/>
    </row>
    <row r="1339" spans="4:8" x14ac:dyDescent="0.2">
      <c r="D1339" s="87"/>
      <c r="E1339" s="251"/>
      <c r="F1339" s="251"/>
      <c r="G1339" s="251"/>
      <c r="H1339" s="251"/>
    </row>
    <row r="1340" spans="4:8" x14ac:dyDescent="0.2">
      <c r="D1340" s="87"/>
      <c r="E1340" s="251"/>
      <c r="F1340" s="251"/>
      <c r="G1340" s="251"/>
      <c r="H1340" s="251"/>
    </row>
    <row r="1341" spans="4:8" x14ac:dyDescent="0.2">
      <c r="D1341" s="87"/>
      <c r="E1341" s="251"/>
      <c r="F1341" s="251"/>
      <c r="G1341" s="251"/>
      <c r="H1341" s="251"/>
    </row>
    <row r="1342" spans="4:8" x14ac:dyDescent="0.2">
      <c r="D1342" s="87"/>
      <c r="E1342" s="251"/>
      <c r="F1342" s="251"/>
      <c r="G1342" s="251"/>
      <c r="H1342" s="251"/>
    </row>
    <row r="1343" spans="4:8" x14ac:dyDescent="0.2">
      <c r="D1343" s="87"/>
      <c r="E1343" s="251"/>
      <c r="F1343" s="251"/>
      <c r="G1343" s="251"/>
      <c r="H1343" s="251"/>
    </row>
    <row r="1344" spans="4:8" x14ac:dyDescent="0.2">
      <c r="D1344" s="87"/>
      <c r="E1344" s="251"/>
      <c r="F1344" s="251"/>
      <c r="G1344" s="251"/>
      <c r="H1344" s="251"/>
    </row>
    <row r="1345" spans="4:8" x14ac:dyDescent="0.2">
      <c r="D1345" s="87"/>
      <c r="E1345" s="251"/>
      <c r="F1345" s="251"/>
      <c r="G1345" s="251"/>
      <c r="H1345" s="251"/>
    </row>
    <row r="1346" spans="4:8" x14ac:dyDescent="0.2">
      <c r="D1346" s="87"/>
      <c r="E1346" s="251"/>
      <c r="F1346" s="251"/>
      <c r="G1346" s="251"/>
      <c r="H1346" s="251"/>
    </row>
    <row r="1347" spans="4:8" x14ac:dyDescent="0.2">
      <c r="D1347" s="87"/>
      <c r="E1347" s="251"/>
      <c r="F1347" s="251"/>
      <c r="G1347" s="251"/>
      <c r="H1347" s="251"/>
    </row>
    <row r="1348" spans="4:8" x14ac:dyDescent="0.2">
      <c r="D1348" s="87"/>
      <c r="E1348" s="251"/>
      <c r="F1348" s="251"/>
      <c r="G1348" s="251"/>
      <c r="H1348" s="251"/>
    </row>
    <row r="1349" spans="4:8" x14ac:dyDescent="0.2">
      <c r="D1349" s="87"/>
      <c r="E1349" s="251"/>
      <c r="F1349" s="251"/>
      <c r="G1349" s="251"/>
      <c r="H1349" s="251"/>
    </row>
    <row r="1350" spans="4:8" x14ac:dyDescent="0.2">
      <c r="D1350" s="87"/>
      <c r="E1350" s="251"/>
      <c r="F1350" s="251"/>
      <c r="G1350" s="251"/>
      <c r="H1350" s="251"/>
    </row>
    <row r="1351" spans="4:8" x14ac:dyDescent="0.2">
      <c r="D1351" s="87"/>
      <c r="E1351" s="251"/>
      <c r="F1351" s="251"/>
      <c r="G1351" s="251"/>
      <c r="H1351" s="251"/>
    </row>
    <row r="1352" spans="4:8" x14ac:dyDescent="0.2">
      <c r="D1352" s="87"/>
      <c r="E1352" s="251"/>
      <c r="F1352" s="251"/>
      <c r="G1352" s="251"/>
      <c r="H1352" s="251"/>
    </row>
    <row r="1353" spans="4:8" x14ac:dyDescent="0.2">
      <c r="D1353" s="87"/>
      <c r="E1353" s="251"/>
      <c r="F1353" s="251"/>
      <c r="G1353" s="251"/>
      <c r="H1353" s="251"/>
    </row>
    <row r="1354" spans="4:8" x14ac:dyDescent="0.2">
      <c r="D1354" s="87"/>
      <c r="E1354" s="251"/>
      <c r="F1354" s="251"/>
      <c r="G1354" s="251"/>
      <c r="H1354" s="251"/>
    </row>
    <row r="1355" spans="4:8" x14ac:dyDescent="0.2">
      <c r="D1355" s="87"/>
      <c r="E1355" s="251"/>
      <c r="F1355" s="251"/>
      <c r="G1355" s="251"/>
      <c r="H1355" s="251"/>
    </row>
    <row r="1356" spans="4:8" x14ac:dyDescent="0.2">
      <c r="D1356" s="87"/>
      <c r="E1356" s="251"/>
      <c r="F1356" s="251"/>
      <c r="G1356" s="251"/>
      <c r="H1356" s="251"/>
    </row>
    <row r="1357" spans="4:8" x14ac:dyDescent="0.2">
      <c r="D1357" s="87"/>
      <c r="E1357" s="251"/>
      <c r="F1357" s="251"/>
      <c r="G1357" s="251"/>
      <c r="H1357" s="251"/>
    </row>
    <row r="1358" spans="4:8" x14ac:dyDescent="0.2">
      <c r="D1358" s="87"/>
      <c r="E1358" s="251"/>
      <c r="F1358" s="251"/>
      <c r="G1358" s="251"/>
      <c r="H1358" s="251"/>
    </row>
    <row r="1359" spans="4:8" x14ac:dyDescent="0.2">
      <c r="D1359" s="87"/>
      <c r="E1359" s="251"/>
      <c r="F1359" s="251"/>
      <c r="G1359" s="251"/>
      <c r="H1359" s="251"/>
    </row>
    <row r="1360" spans="4:8" x14ac:dyDescent="0.2">
      <c r="D1360" s="87"/>
      <c r="E1360" s="251"/>
      <c r="F1360" s="251"/>
      <c r="G1360" s="251"/>
      <c r="H1360" s="251"/>
    </row>
    <row r="1361" spans="4:8" x14ac:dyDescent="0.2">
      <c r="D1361" s="87"/>
      <c r="E1361" s="251"/>
      <c r="F1361" s="251"/>
      <c r="G1361" s="251"/>
      <c r="H1361" s="251"/>
    </row>
    <row r="1362" spans="4:8" x14ac:dyDescent="0.2">
      <c r="D1362" s="87"/>
      <c r="E1362" s="251"/>
      <c r="F1362" s="251"/>
      <c r="G1362" s="251"/>
      <c r="H1362" s="251"/>
    </row>
    <row r="1363" spans="4:8" x14ac:dyDescent="0.2">
      <c r="D1363" s="87"/>
      <c r="E1363" s="251"/>
      <c r="F1363" s="251"/>
      <c r="G1363" s="251"/>
      <c r="H1363" s="251"/>
    </row>
    <row r="1364" spans="4:8" x14ac:dyDescent="0.2">
      <c r="D1364" s="87"/>
      <c r="E1364" s="251"/>
      <c r="F1364" s="251"/>
      <c r="G1364" s="251"/>
      <c r="H1364" s="251"/>
    </row>
    <row r="1365" spans="4:8" x14ac:dyDescent="0.2">
      <c r="D1365" s="87"/>
      <c r="E1365" s="251"/>
      <c r="F1365" s="251"/>
      <c r="G1365" s="251"/>
      <c r="H1365" s="251"/>
    </row>
    <row r="1366" spans="4:8" x14ac:dyDescent="0.2">
      <c r="D1366" s="87"/>
      <c r="E1366" s="251"/>
      <c r="F1366" s="251"/>
      <c r="G1366" s="251"/>
      <c r="H1366" s="251"/>
    </row>
    <row r="1367" spans="4:8" x14ac:dyDescent="0.2">
      <c r="D1367" s="87"/>
      <c r="E1367" s="251"/>
      <c r="F1367" s="251"/>
      <c r="G1367" s="251"/>
      <c r="H1367" s="251"/>
    </row>
    <row r="1368" spans="4:8" x14ac:dyDescent="0.2">
      <c r="D1368" s="87"/>
      <c r="E1368" s="251"/>
      <c r="F1368" s="251"/>
      <c r="G1368" s="251"/>
      <c r="H1368" s="251"/>
    </row>
    <row r="1369" spans="4:8" x14ac:dyDescent="0.2">
      <c r="D1369" s="87"/>
      <c r="E1369" s="251"/>
      <c r="F1369" s="251"/>
      <c r="G1369" s="251"/>
      <c r="H1369" s="251"/>
    </row>
    <row r="1370" spans="4:8" x14ac:dyDescent="0.2">
      <c r="D1370" s="87"/>
      <c r="E1370" s="251"/>
      <c r="F1370" s="251"/>
      <c r="G1370" s="251"/>
      <c r="H1370" s="251"/>
    </row>
    <row r="1371" spans="4:8" x14ac:dyDescent="0.2">
      <c r="D1371" s="87"/>
      <c r="E1371" s="251"/>
      <c r="F1371" s="251"/>
      <c r="G1371" s="251"/>
      <c r="H1371" s="251"/>
    </row>
    <row r="1372" spans="4:8" x14ac:dyDescent="0.2">
      <c r="D1372" s="87"/>
      <c r="E1372" s="251"/>
      <c r="F1372" s="251"/>
      <c r="G1372" s="251"/>
      <c r="H1372" s="251"/>
    </row>
    <row r="1373" spans="4:8" x14ac:dyDescent="0.2">
      <c r="D1373" s="87"/>
      <c r="E1373" s="251"/>
      <c r="F1373" s="251"/>
      <c r="G1373" s="251"/>
      <c r="H1373" s="251"/>
    </row>
    <row r="1374" spans="4:8" x14ac:dyDescent="0.2">
      <c r="D1374" s="87"/>
      <c r="E1374" s="251"/>
      <c r="F1374" s="251"/>
      <c r="G1374" s="251"/>
      <c r="H1374" s="251"/>
    </row>
    <row r="1375" spans="4:8" x14ac:dyDescent="0.2">
      <c r="D1375" s="87"/>
      <c r="E1375" s="251"/>
      <c r="F1375" s="251"/>
      <c r="G1375" s="251"/>
      <c r="H1375" s="251"/>
    </row>
    <row r="1376" spans="4:8" x14ac:dyDescent="0.2">
      <c r="D1376" s="87"/>
      <c r="E1376" s="251"/>
      <c r="F1376" s="251"/>
      <c r="G1376" s="251"/>
      <c r="H1376" s="251"/>
    </row>
    <row r="1377" spans="4:8" x14ac:dyDescent="0.2">
      <c r="D1377" s="87"/>
      <c r="E1377" s="251"/>
      <c r="F1377" s="251"/>
      <c r="G1377" s="251"/>
      <c r="H1377" s="251"/>
    </row>
    <row r="1378" spans="4:8" x14ac:dyDescent="0.2">
      <c r="D1378" s="87"/>
      <c r="E1378" s="251"/>
      <c r="F1378" s="251"/>
      <c r="G1378" s="251"/>
      <c r="H1378" s="251"/>
    </row>
    <row r="1379" spans="4:8" x14ac:dyDescent="0.2">
      <c r="D1379" s="87"/>
      <c r="E1379" s="251"/>
      <c r="F1379" s="251"/>
      <c r="G1379" s="251"/>
      <c r="H1379" s="251"/>
    </row>
    <row r="1380" spans="4:8" x14ac:dyDescent="0.2">
      <c r="D1380" s="87"/>
      <c r="E1380" s="251"/>
      <c r="F1380" s="251"/>
      <c r="G1380" s="251"/>
      <c r="H1380" s="251"/>
    </row>
    <row r="1381" spans="4:8" x14ac:dyDescent="0.2">
      <c r="D1381" s="87"/>
      <c r="E1381" s="251"/>
      <c r="F1381" s="251"/>
      <c r="G1381" s="251"/>
      <c r="H1381" s="251"/>
    </row>
    <row r="1382" spans="4:8" x14ac:dyDescent="0.2">
      <c r="D1382" s="87"/>
      <c r="E1382" s="251"/>
      <c r="F1382" s="251"/>
      <c r="G1382" s="251"/>
      <c r="H1382" s="251"/>
    </row>
    <row r="1383" spans="4:8" x14ac:dyDescent="0.2">
      <c r="D1383" s="87"/>
      <c r="E1383" s="251"/>
      <c r="F1383" s="251"/>
      <c r="G1383" s="251"/>
      <c r="H1383" s="251"/>
    </row>
    <row r="1384" spans="4:8" x14ac:dyDescent="0.2">
      <c r="D1384" s="87"/>
      <c r="E1384" s="251"/>
      <c r="F1384" s="251"/>
      <c r="G1384" s="251"/>
      <c r="H1384" s="251"/>
    </row>
    <row r="1385" spans="4:8" x14ac:dyDescent="0.2">
      <c r="D1385" s="87"/>
      <c r="E1385" s="251"/>
      <c r="F1385" s="251"/>
      <c r="G1385" s="251"/>
      <c r="H1385" s="251"/>
    </row>
    <row r="1386" spans="4:8" x14ac:dyDescent="0.2">
      <c r="D1386" s="87"/>
      <c r="E1386" s="251"/>
      <c r="F1386" s="251"/>
      <c r="G1386" s="251"/>
      <c r="H1386" s="251"/>
    </row>
    <row r="1387" spans="4:8" x14ac:dyDescent="0.2">
      <c r="D1387" s="87"/>
      <c r="E1387" s="251"/>
      <c r="F1387" s="251"/>
      <c r="G1387" s="251"/>
      <c r="H1387" s="251"/>
    </row>
    <row r="1388" spans="4:8" x14ac:dyDescent="0.2">
      <c r="D1388" s="87"/>
      <c r="E1388" s="251"/>
      <c r="F1388" s="251"/>
      <c r="G1388" s="251"/>
      <c r="H1388" s="251"/>
    </row>
    <row r="1389" spans="4:8" x14ac:dyDescent="0.2">
      <c r="D1389" s="87"/>
      <c r="E1389" s="251"/>
      <c r="F1389" s="251"/>
      <c r="G1389" s="251"/>
      <c r="H1389" s="251"/>
    </row>
    <row r="1390" spans="4:8" x14ac:dyDescent="0.2">
      <c r="D1390" s="87"/>
      <c r="E1390" s="251"/>
      <c r="F1390" s="251"/>
      <c r="G1390" s="251"/>
      <c r="H1390" s="251"/>
    </row>
    <row r="1391" spans="4:8" x14ac:dyDescent="0.2">
      <c r="D1391" s="87"/>
      <c r="E1391" s="251"/>
      <c r="F1391" s="251"/>
      <c r="G1391" s="251"/>
      <c r="H1391" s="251"/>
    </row>
    <row r="1392" spans="4:8" x14ac:dyDescent="0.2">
      <c r="D1392" s="87"/>
      <c r="E1392" s="251"/>
      <c r="F1392" s="251"/>
      <c r="G1392" s="251"/>
      <c r="H1392" s="251"/>
    </row>
    <row r="1393" spans="4:8" x14ac:dyDescent="0.2">
      <c r="D1393" s="87"/>
      <c r="E1393" s="251"/>
      <c r="F1393" s="251"/>
      <c r="G1393" s="251"/>
      <c r="H1393" s="251"/>
    </row>
    <row r="1394" spans="4:8" x14ac:dyDescent="0.2">
      <c r="D1394" s="87"/>
      <c r="E1394" s="251"/>
      <c r="F1394" s="251"/>
      <c r="G1394" s="251"/>
      <c r="H1394" s="251"/>
    </row>
    <row r="1395" spans="4:8" x14ac:dyDescent="0.2">
      <c r="D1395" s="87"/>
      <c r="E1395" s="251"/>
      <c r="F1395" s="251"/>
      <c r="G1395" s="251"/>
      <c r="H1395" s="251"/>
    </row>
    <row r="1396" spans="4:8" x14ac:dyDescent="0.2">
      <c r="D1396" s="87"/>
      <c r="E1396" s="251"/>
      <c r="F1396" s="251"/>
      <c r="G1396" s="251"/>
      <c r="H1396" s="251"/>
    </row>
    <row r="1397" spans="4:8" x14ac:dyDescent="0.2">
      <c r="D1397" s="87"/>
      <c r="E1397" s="251"/>
      <c r="F1397" s="251"/>
      <c r="G1397" s="251"/>
      <c r="H1397" s="251"/>
    </row>
    <row r="1398" spans="4:8" x14ac:dyDescent="0.2">
      <c r="D1398" s="87"/>
      <c r="E1398" s="251"/>
      <c r="F1398" s="251"/>
      <c r="G1398" s="251"/>
      <c r="H1398" s="251"/>
    </row>
    <row r="1399" spans="4:8" x14ac:dyDescent="0.2">
      <c r="D1399" s="87"/>
      <c r="E1399" s="251"/>
      <c r="F1399" s="251"/>
      <c r="G1399" s="251"/>
      <c r="H1399" s="251"/>
    </row>
    <row r="1400" spans="4:8" x14ac:dyDescent="0.2">
      <c r="D1400" s="87"/>
      <c r="E1400" s="251"/>
      <c r="F1400" s="251"/>
      <c r="G1400" s="251"/>
      <c r="H1400" s="251"/>
    </row>
    <row r="1401" spans="4:8" x14ac:dyDescent="0.2">
      <c r="D1401" s="87"/>
      <c r="E1401" s="251"/>
      <c r="F1401" s="251"/>
      <c r="G1401" s="251"/>
      <c r="H1401" s="251"/>
    </row>
    <row r="1402" spans="4:8" x14ac:dyDescent="0.2">
      <c r="D1402" s="87"/>
      <c r="E1402" s="251"/>
      <c r="F1402" s="251"/>
      <c r="G1402" s="251"/>
      <c r="H1402" s="251"/>
    </row>
    <row r="1403" spans="4:8" x14ac:dyDescent="0.2">
      <c r="D1403" s="87"/>
      <c r="E1403" s="251"/>
      <c r="F1403" s="251"/>
      <c r="G1403" s="251"/>
      <c r="H1403" s="251"/>
    </row>
    <row r="1404" spans="4:8" x14ac:dyDescent="0.2">
      <c r="D1404" s="87"/>
      <c r="E1404" s="251"/>
      <c r="F1404" s="251"/>
      <c r="G1404" s="251"/>
      <c r="H1404" s="251"/>
    </row>
    <row r="1405" spans="4:8" x14ac:dyDescent="0.2">
      <c r="D1405" s="87"/>
      <c r="E1405" s="251"/>
      <c r="F1405" s="251"/>
      <c r="G1405" s="251"/>
      <c r="H1405" s="251"/>
    </row>
    <row r="1406" spans="4:8" x14ac:dyDescent="0.2">
      <c r="D1406" s="87"/>
      <c r="E1406" s="251"/>
      <c r="F1406" s="251"/>
      <c r="G1406" s="251"/>
      <c r="H1406" s="251"/>
    </row>
    <row r="1407" spans="4:8" x14ac:dyDescent="0.2">
      <c r="D1407" s="87"/>
      <c r="E1407" s="251"/>
      <c r="F1407" s="251"/>
      <c r="G1407" s="251"/>
      <c r="H1407" s="251"/>
    </row>
    <row r="1408" spans="4:8" x14ac:dyDescent="0.2">
      <c r="D1408" s="87"/>
      <c r="E1408" s="251"/>
      <c r="F1408" s="251"/>
      <c r="G1408" s="251"/>
      <c r="H1408" s="251"/>
    </row>
    <row r="1409" spans="4:8" x14ac:dyDescent="0.2">
      <c r="D1409" s="87"/>
      <c r="E1409" s="251"/>
      <c r="F1409" s="251"/>
      <c r="G1409" s="251"/>
      <c r="H1409" s="251"/>
    </row>
    <row r="1410" spans="4:8" x14ac:dyDescent="0.2">
      <c r="D1410" s="87"/>
      <c r="E1410" s="251"/>
      <c r="F1410" s="251"/>
      <c r="G1410" s="251"/>
      <c r="H1410" s="251"/>
    </row>
    <row r="1411" spans="4:8" x14ac:dyDescent="0.2">
      <c r="D1411" s="87"/>
      <c r="E1411" s="251"/>
      <c r="F1411" s="251"/>
      <c r="G1411" s="251"/>
      <c r="H1411" s="251"/>
    </row>
    <row r="1412" spans="4:8" x14ac:dyDescent="0.2">
      <c r="D1412" s="87"/>
      <c r="E1412" s="251"/>
      <c r="F1412" s="251"/>
      <c r="G1412" s="251"/>
      <c r="H1412" s="251"/>
    </row>
    <row r="1413" spans="4:8" x14ac:dyDescent="0.2">
      <c r="D1413" s="87"/>
      <c r="E1413" s="251"/>
      <c r="F1413" s="251"/>
      <c r="G1413" s="251"/>
      <c r="H1413" s="251"/>
    </row>
    <row r="1414" spans="4:8" x14ac:dyDescent="0.2">
      <c r="D1414" s="87"/>
      <c r="E1414" s="251"/>
      <c r="F1414" s="251"/>
      <c r="G1414" s="251"/>
      <c r="H1414" s="251"/>
    </row>
    <row r="1415" spans="4:8" x14ac:dyDescent="0.2">
      <c r="D1415" s="87"/>
      <c r="E1415" s="251"/>
      <c r="F1415" s="251"/>
      <c r="G1415" s="251"/>
      <c r="H1415" s="251"/>
    </row>
    <row r="1416" spans="4:8" x14ac:dyDescent="0.2">
      <c r="D1416" s="87"/>
      <c r="E1416" s="251"/>
      <c r="F1416" s="251"/>
      <c r="G1416" s="251"/>
      <c r="H1416" s="251"/>
    </row>
    <row r="1417" spans="4:8" x14ac:dyDescent="0.2">
      <c r="D1417" s="87"/>
      <c r="E1417" s="251"/>
      <c r="F1417" s="251"/>
      <c r="G1417" s="251"/>
      <c r="H1417" s="251"/>
    </row>
    <row r="1418" spans="4:8" x14ac:dyDescent="0.2">
      <c r="D1418" s="87"/>
      <c r="E1418" s="251"/>
      <c r="F1418" s="251"/>
      <c r="G1418" s="251"/>
      <c r="H1418" s="251"/>
    </row>
    <row r="1419" spans="4:8" x14ac:dyDescent="0.2">
      <c r="D1419" s="87"/>
      <c r="E1419" s="251"/>
      <c r="F1419" s="251"/>
      <c r="G1419" s="251"/>
      <c r="H1419" s="251"/>
    </row>
    <row r="1420" spans="4:8" x14ac:dyDescent="0.2">
      <c r="D1420" s="87"/>
      <c r="E1420" s="251"/>
      <c r="F1420" s="251"/>
      <c r="G1420" s="251"/>
      <c r="H1420" s="251"/>
    </row>
    <row r="1421" spans="4:8" x14ac:dyDescent="0.2">
      <c r="D1421" s="87"/>
      <c r="E1421" s="251"/>
      <c r="F1421" s="251"/>
      <c r="G1421" s="251"/>
      <c r="H1421" s="251"/>
    </row>
    <row r="1422" spans="4:8" x14ac:dyDescent="0.2">
      <c r="D1422" s="87"/>
      <c r="E1422" s="251"/>
      <c r="F1422" s="251"/>
      <c r="G1422" s="251"/>
      <c r="H1422" s="251"/>
    </row>
    <row r="1423" spans="4:8" x14ac:dyDescent="0.2">
      <c r="D1423" s="87"/>
      <c r="E1423" s="251"/>
      <c r="F1423" s="251"/>
      <c r="G1423" s="251"/>
      <c r="H1423" s="251"/>
    </row>
    <row r="1424" spans="4:8" x14ac:dyDescent="0.2">
      <c r="D1424" s="87"/>
      <c r="E1424" s="251"/>
      <c r="F1424" s="251"/>
      <c r="G1424" s="251"/>
      <c r="H1424" s="251"/>
    </row>
    <row r="1425" spans="4:8" x14ac:dyDescent="0.2">
      <c r="D1425" s="87"/>
      <c r="E1425" s="251"/>
      <c r="F1425" s="251"/>
      <c r="G1425" s="251"/>
      <c r="H1425" s="251"/>
    </row>
    <row r="1426" spans="4:8" x14ac:dyDescent="0.2">
      <c r="D1426" s="87"/>
      <c r="E1426" s="251"/>
      <c r="F1426" s="251"/>
      <c r="G1426" s="251"/>
      <c r="H1426" s="251"/>
    </row>
    <row r="1427" spans="4:8" x14ac:dyDescent="0.2">
      <c r="D1427" s="87"/>
      <c r="E1427" s="251"/>
      <c r="F1427" s="251"/>
      <c r="G1427" s="251"/>
      <c r="H1427" s="251"/>
    </row>
    <row r="1428" spans="4:8" x14ac:dyDescent="0.2">
      <c r="D1428" s="87"/>
      <c r="E1428" s="251"/>
      <c r="F1428" s="251"/>
      <c r="G1428" s="251"/>
      <c r="H1428" s="251"/>
    </row>
    <row r="1429" spans="4:8" x14ac:dyDescent="0.2">
      <c r="D1429" s="87"/>
      <c r="E1429" s="251"/>
      <c r="F1429" s="251"/>
      <c r="G1429" s="251"/>
      <c r="H1429" s="251"/>
    </row>
    <row r="1430" spans="4:8" x14ac:dyDescent="0.2">
      <c r="D1430" s="87"/>
      <c r="E1430" s="251"/>
      <c r="F1430" s="251"/>
      <c r="G1430" s="251"/>
      <c r="H1430" s="251"/>
    </row>
    <row r="1431" spans="4:8" x14ac:dyDescent="0.2">
      <c r="D1431" s="87"/>
      <c r="E1431" s="251"/>
      <c r="F1431" s="251"/>
      <c r="G1431" s="251"/>
      <c r="H1431" s="251"/>
    </row>
    <row r="1432" spans="4:8" x14ac:dyDescent="0.2">
      <c r="D1432" s="87"/>
      <c r="E1432" s="251"/>
      <c r="F1432" s="251"/>
      <c r="G1432" s="251"/>
      <c r="H1432" s="251"/>
    </row>
    <row r="1433" spans="4:8" x14ac:dyDescent="0.2">
      <c r="D1433" s="87"/>
      <c r="E1433" s="251"/>
      <c r="F1433" s="251"/>
      <c r="G1433" s="251"/>
      <c r="H1433" s="251"/>
    </row>
    <row r="1434" spans="4:8" x14ac:dyDescent="0.2">
      <c r="D1434" s="87"/>
      <c r="E1434" s="251"/>
      <c r="F1434" s="251"/>
      <c r="G1434" s="251"/>
      <c r="H1434" s="251"/>
    </row>
    <row r="1435" spans="4:8" x14ac:dyDescent="0.2">
      <c r="D1435" s="87"/>
      <c r="E1435" s="251"/>
      <c r="F1435" s="251"/>
      <c r="G1435" s="251"/>
      <c r="H1435" s="251"/>
    </row>
    <row r="1436" spans="4:8" x14ac:dyDescent="0.2">
      <c r="D1436" s="87"/>
      <c r="E1436" s="251"/>
      <c r="F1436" s="251"/>
      <c r="G1436" s="251"/>
      <c r="H1436" s="251"/>
    </row>
    <row r="1437" spans="4:8" x14ac:dyDescent="0.2">
      <c r="D1437" s="87"/>
      <c r="E1437" s="251"/>
      <c r="F1437" s="251"/>
      <c r="G1437" s="251"/>
      <c r="H1437" s="251"/>
    </row>
    <row r="1438" spans="4:8" x14ac:dyDescent="0.2">
      <c r="D1438" s="87"/>
      <c r="E1438" s="251"/>
      <c r="F1438" s="251"/>
      <c r="G1438" s="251"/>
      <c r="H1438" s="251"/>
    </row>
    <row r="1439" spans="4:8" x14ac:dyDescent="0.2">
      <c r="D1439" s="87"/>
      <c r="E1439" s="251"/>
      <c r="F1439" s="251"/>
      <c r="G1439" s="251"/>
      <c r="H1439" s="251"/>
    </row>
    <row r="1440" spans="4:8" x14ac:dyDescent="0.2">
      <c r="D1440" s="87"/>
      <c r="E1440" s="251"/>
      <c r="F1440" s="251"/>
      <c r="G1440" s="251"/>
      <c r="H1440" s="251"/>
    </row>
    <row r="1441" spans="4:8" x14ac:dyDescent="0.2">
      <c r="D1441" s="87"/>
      <c r="E1441" s="251"/>
      <c r="F1441" s="251"/>
      <c r="G1441" s="251"/>
      <c r="H1441" s="251"/>
    </row>
    <row r="1442" spans="4:8" x14ac:dyDescent="0.2">
      <c r="D1442" s="87"/>
      <c r="E1442" s="251"/>
      <c r="F1442" s="251"/>
      <c r="G1442" s="251"/>
      <c r="H1442" s="251"/>
    </row>
    <row r="1443" spans="4:8" x14ac:dyDescent="0.2">
      <c r="D1443" s="87"/>
      <c r="E1443" s="251"/>
      <c r="F1443" s="251"/>
      <c r="G1443" s="251"/>
      <c r="H1443" s="251"/>
    </row>
    <row r="1444" spans="4:8" x14ac:dyDescent="0.2">
      <c r="D1444" s="87"/>
      <c r="E1444" s="251"/>
      <c r="F1444" s="251"/>
      <c r="G1444" s="251"/>
      <c r="H1444" s="251"/>
    </row>
    <row r="1445" spans="4:8" x14ac:dyDescent="0.2">
      <c r="D1445" s="87"/>
      <c r="E1445" s="251"/>
      <c r="F1445" s="251"/>
      <c r="G1445" s="251"/>
      <c r="H1445" s="251"/>
    </row>
    <row r="1446" spans="4:8" x14ac:dyDescent="0.2">
      <c r="D1446" s="87"/>
      <c r="E1446" s="251"/>
      <c r="F1446" s="251"/>
      <c r="G1446" s="251"/>
      <c r="H1446" s="251"/>
    </row>
    <row r="1447" spans="4:8" x14ac:dyDescent="0.2">
      <c r="D1447" s="87"/>
      <c r="E1447" s="251"/>
      <c r="F1447" s="251"/>
      <c r="G1447" s="251"/>
      <c r="H1447" s="251"/>
    </row>
    <row r="1448" spans="4:8" x14ac:dyDescent="0.2">
      <c r="D1448" s="87"/>
      <c r="E1448" s="251"/>
      <c r="F1448" s="251"/>
      <c r="G1448" s="251"/>
      <c r="H1448" s="251"/>
    </row>
    <row r="1449" spans="4:8" x14ac:dyDescent="0.2">
      <c r="D1449" s="87"/>
      <c r="E1449" s="251"/>
      <c r="F1449" s="251"/>
      <c r="G1449" s="251"/>
      <c r="H1449" s="251"/>
    </row>
    <row r="1450" spans="4:8" x14ac:dyDescent="0.2">
      <c r="D1450" s="87"/>
      <c r="E1450" s="251"/>
      <c r="F1450" s="251"/>
      <c r="G1450" s="251"/>
      <c r="H1450" s="251"/>
    </row>
    <row r="1451" spans="4:8" x14ac:dyDescent="0.2">
      <c r="D1451" s="87"/>
      <c r="E1451" s="251"/>
      <c r="F1451" s="251"/>
      <c r="G1451" s="251"/>
      <c r="H1451" s="251"/>
    </row>
    <row r="1452" spans="4:8" x14ac:dyDescent="0.2">
      <c r="D1452" s="87"/>
      <c r="E1452" s="251"/>
      <c r="F1452" s="251"/>
      <c r="G1452" s="251"/>
      <c r="H1452" s="251"/>
    </row>
    <row r="1453" spans="4:8" x14ac:dyDescent="0.2">
      <c r="D1453" s="87"/>
      <c r="E1453" s="251"/>
      <c r="F1453" s="251"/>
      <c r="G1453" s="251"/>
      <c r="H1453" s="251"/>
    </row>
    <row r="1454" spans="4:8" x14ac:dyDescent="0.2">
      <c r="D1454" s="87"/>
      <c r="E1454" s="251"/>
      <c r="F1454" s="251"/>
      <c r="G1454" s="251"/>
      <c r="H1454" s="251"/>
    </row>
    <row r="1455" spans="4:8" x14ac:dyDescent="0.2">
      <c r="D1455" s="87"/>
      <c r="E1455" s="251"/>
      <c r="F1455" s="251"/>
      <c r="G1455" s="251"/>
      <c r="H1455" s="251"/>
    </row>
    <row r="1456" spans="4:8" x14ac:dyDescent="0.2">
      <c r="D1456" s="87"/>
      <c r="E1456" s="251"/>
      <c r="F1456" s="251"/>
      <c r="G1456" s="251"/>
      <c r="H1456" s="251"/>
    </row>
    <row r="1457" spans="4:8" x14ac:dyDescent="0.2">
      <c r="D1457" s="87"/>
      <c r="E1457" s="251"/>
      <c r="F1457" s="251"/>
      <c r="G1457" s="251"/>
      <c r="H1457" s="251"/>
    </row>
    <row r="1458" spans="4:8" x14ac:dyDescent="0.2">
      <c r="D1458" s="87"/>
      <c r="E1458" s="251"/>
      <c r="F1458" s="251"/>
      <c r="G1458" s="251"/>
      <c r="H1458" s="251"/>
    </row>
    <row r="1459" spans="4:8" x14ac:dyDescent="0.2">
      <c r="D1459" s="87"/>
      <c r="E1459" s="251"/>
      <c r="F1459" s="251"/>
      <c r="G1459" s="251"/>
      <c r="H1459" s="251"/>
    </row>
    <row r="1460" spans="4:8" x14ac:dyDescent="0.2">
      <c r="D1460" s="87"/>
      <c r="E1460" s="251"/>
      <c r="F1460" s="251"/>
      <c r="G1460" s="251"/>
      <c r="H1460" s="251"/>
    </row>
    <row r="1461" spans="4:8" x14ac:dyDescent="0.2">
      <c r="D1461" s="87"/>
      <c r="E1461" s="251"/>
      <c r="F1461" s="251"/>
      <c r="G1461" s="251"/>
      <c r="H1461" s="251"/>
    </row>
    <row r="1462" spans="4:8" x14ac:dyDescent="0.2">
      <c r="D1462" s="87"/>
      <c r="E1462" s="251"/>
      <c r="F1462" s="251"/>
      <c r="G1462" s="251"/>
      <c r="H1462" s="251"/>
    </row>
    <row r="1463" spans="4:8" x14ac:dyDescent="0.2">
      <c r="D1463" s="87"/>
      <c r="E1463" s="251"/>
      <c r="F1463" s="251"/>
      <c r="G1463" s="251"/>
      <c r="H1463" s="251"/>
    </row>
    <row r="1464" spans="4:8" x14ac:dyDescent="0.2">
      <c r="D1464" s="87"/>
      <c r="E1464" s="251"/>
      <c r="F1464" s="251"/>
      <c r="G1464" s="251"/>
      <c r="H1464" s="251"/>
    </row>
    <row r="1465" spans="4:8" x14ac:dyDescent="0.2">
      <c r="D1465" s="87"/>
      <c r="E1465" s="251"/>
      <c r="F1465" s="251"/>
      <c r="G1465" s="251"/>
      <c r="H1465" s="251"/>
    </row>
    <row r="1466" spans="4:8" x14ac:dyDescent="0.2">
      <c r="D1466" s="87"/>
      <c r="E1466" s="251"/>
      <c r="F1466" s="251"/>
      <c r="G1466" s="251"/>
      <c r="H1466" s="251"/>
    </row>
    <row r="1467" spans="4:8" x14ac:dyDescent="0.2">
      <c r="D1467" s="87"/>
      <c r="E1467" s="251"/>
      <c r="F1467" s="251"/>
      <c r="G1467" s="251"/>
      <c r="H1467" s="251"/>
    </row>
    <row r="1468" spans="4:8" x14ac:dyDescent="0.2">
      <c r="D1468" s="87"/>
      <c r="E1468" s="251"/>
      <c r="F1468" s="251"/>
      <c r="G1468" s="251"/>
      <c r="H1468" s="251"/>
    </row>
    <row r="1469" spans="4:8" x14ac:dyDescent="0.2">
      <c r="D1469" s="87"/>
      <c r="E1469" s="251"/>
      <c r="F1469" s="251"/>
      <c r="G1469" s="251"/>
      <c r="H1469" s="251"/>
    </row>
    <row r="1470" spans="4:8" x14ac:dyDescent="0.2">
      <c r="D1470" s="87"/>
      <c r="E1470" s="251"/>
      <c r="F1470" s="251"/>
      <c r="G1470" s="251"/>
      <c r="H1470" s="251"/>
    </row>
    <row r="1471" spans="4:8" x14ac:dyDescent="0.2">
      <c r="D1471" s="87"/>
      <c r="E1471" s="251"/>
      <c r="F1471" s="251"/>
      <c r="G1471" s="251"/>
      <c r="H1471" s="251"/>
    </row>
    <row r="1472" spans="4:8" x14ac:dyDescent="0.2">
      <c r="D1472" s="87"/>
      <c r="E1472" s="251"/>
      <c r="F1472" s="251"/>
      <c r="G1472" s="251"/>
      <c r="H1472" s="251"/>
    </row>
    <row r="1473" spans="4:8" x14ac:dyDescent="0.2">
      <c r="D1473" s="87"/>
      <c r="E1473" s="251"/>
      <c r="F1473" s="251"/>
      <c r="G1473" s="251"/>
      <c r="H1473" s="251"/>
    </row>
    <row r="1474" spans="4:8" x14ac:dyDescent="0.2">
      <c r="D1474" s="87"/>
      <c r="E1474" s="251"/>
      <c r="F1474" s="251"/>
      <c r="G1474" s="251"/>
      <c r="H1474" s="251"/>
    </row>
    <row r="1475" spans="4:8" x14ac:dyDescent="0.2">
      <c r="D1475" s="87"/>
      <c r="E1475" s="251"/>
      <c r="F1475" s="251"/>
      <c r="G1475" s="251"/>
      <c r="H1475" s="251"/>
    </row>
    <row r="1476" spans="4:8" x14ac:dyDescent="0.2">
      <c r="D1476" s="87"/>
      <c r="E1476" s="251"/>
      <c r="F1476" s="251"/>
      <c r="G1476" s="251"/>
      <c r="H1476" s="251"/>
    </row>
    <row r="1477" spans="4:8" x14ac:dyDescent="0.2">
      <c r="D1477" s="87"/>
      <c r="E1477" s="251"/>
      <c r="F1477" s="251"/>
      <c r="G1477" s="251"/>
      <c r="H1477" s="251"/>
    </row>
    <row r="1478" spans="4:8" x14ac:dyDescent="0.2">
      <c r="D1478" s="87"/>
      <c r="E1478" s="251"/>
      <c r="F1478" s="251"/>
      <c r="G1478" s="251"/>
      <c r="H1478" s="251"/>
    </row>
    <row r="1479" spans="4:8" x14ac:dyDescent="0.2">
      <c r="D1479" s="87"/>
      <c r="E1479" s="251"/>
      <c r="F1479" s="251"/>
      <c r="G1479" s="251"/>
      <c r="H1479" s="251"/>
    </row>
    <row r="1480" spans="4:8" x14ac:dyDescent="0.2">
      <c r="D1480" s="87"/>
      <c r="E1480" s="251"/>
      <c r="F1480" s="251"/>
      <c r="G1480" s="251"/>
      <c r="H1480" s="251"/>
    </row>
    <row r="1481" spans="4:8" x14ac:dyDescent="0.2">
      <c r="D1481" s="87"/>
      <c r="E1481" s="251"/>
      <c r="F1481" s="251"/>
      <c r="G1481" s="251"/>
      <c r="H1481" s="251"/>
    </row>
    <row r="1482" spans="4:8" x14ac:dyDescent="0.2">
      <c r="D1482" s="87"/>
      <c r="E1482" s="251"/>
      <c r="F1482" s="251"/>
      <c r="G1482" s="251"/>
      <c r="H1482" s="251"/>
    </row>
    <row r="1483" spans="4:8" x14ac:dyDescent="0.2">
      <c r="D1483" s="87"/>
      <c r="E1483" s="251"/>
      <c r="F1483" s="251"/>
      <c r="G1483" s="251"/>
      <c r="H1483" s="251"/>
    </row>
    <row r="1484" spans="4:8" x14ac:dyDescent="0.2">
      <c r="D1484" s="87"/>
      <c r="E1484" s="251"/>
      <c r="F1484" s="251"/>
      <c r="G1484" s="251"/>
      <c r="H1484" s="251"/>
    </row>
    <row r="1485" spans="4:8" x14ac:dyDescent="0.2">
      <c r="D1485" s="87"/>
      <c r="E1485" s="251"/>
      <c r="F1485" s="251"/>
      <c r="G1485" s="251"/>
      <c r="H1485" s="251"/>
    </row>
    <row r="1486" spans="4:8" x14ac:dyDescent="0.2">
      <c r="D1486" s="87"/>
      <c r="E1486" s="251"/>
      <c r="F1486" s="251"/>
      <c r="G1486" s="251"/>
      <c r="H1486" s="251"/>
    </row>
    <row r="1487" spans="4:8" x14ac:dyDescent="0.2">
      <c r="D1487" s="87"/>
      <c r="E1487" s="251"/>
      <c r="F1487" s="251"/>
      <c r="G1487" s="251"/>
      <c r="H1487" s="251"/>
    </row>
    <row r="1488" spans="4:8" x14ac:dyDescent="0.2">
      <c r="D1488" s="87"/>
      <c r="E1488" s="251"/>
      <c r="F1488" s="251"/>
      <c r="G1488" s="251"/>
      <c r="H1488" s="251"/>
    </row>
    <row r="1489" spans="4:8" x14ac:dyDescent="0.2">
      <c r="D1489" s="87"/>
      <c r="E1489" s="251"/>
      <c r="F1489" s="251"/>
      <c r="G1489" s="251"/>
      <c r="H1489" s="251"/>
    </row>
    <row r="1490" spans="4:8" x14ac:dyDescent="0.2">
      <c r="D1490" s="87"/>
      <c r="E1490" s="251"/>
      <c r="F1490" s="251"/>
      <c r="G1490" s="251"/>
      <c r="H1490" s="251"/>
    </row>
    <row r="1491" spans="4:8" x14ac:dyDescent="0.2">
      <c r="D1491" s="87"/>
      <c r="E1491" s="251"/>
      <c r="F1491" s="251"/>
      <c r="G1491" s="251"/>
      <c r="H1491" s="251"/>
    </row>
    <row r="1492" spans="4:8" x14ac:dyDescent="0.2">
      <c r="D1492" s="87"/>
      <c r="E1492" s="251"/>
      <c r="F1492" s="251"/>
      <c r="G1492" s="251"/>
      <c r="H1492" s="251"/>
    </row>
    <row r="1493" spans="4:8" x14ac:dyDescent="0.2">
      <c r="D1493" s="87"/>
      <c r="E1493" s="251"/>
      <c r="F1493" s="251"/>
      <c r="G1493" s="251"/>
      <c r="H1493" s="251"/>
    </row>
    <row r="1494" spans="4:8" x14ac:dyDescent="0.2">
      <c r="D1494" s="87"/>
      <c r="E1494" s="251"/>
      <c r="F1494" s="251"/>
      <c r="G1494" s="251"/>
      <c r="H1494" s="251"/>
    </row>
    <row r="1495" spans="4:8" x14ac:dyDescent="0.2">
      <c r="D1495" s="87"/>
      <c r="E1495" s="251"/>
      <c r="F1495" s="251"/>
      <c r="G1495" s="251"/>
      <c r="H1495" s="251"/>
    </row>
    <row r="1496" spans="4:8" x14ac:dyDescent="0.2">
      <c r="D1496" s="87"/>
      <c r="E1496" s="251"/>
      <c r="F1496" s="251"/>
      <c r="G1496" s="251"/>
      <c r="H1496" s="251"/>
    </row>
    <row r="1497" spans="4:8" x14ac:dyDescent="0.2">
      <c r="D1497" s="87"/>
      <c r="E1497" s="251"/>
      <c r="F1497" s="251"/>
      <c r="G1497" s="251"/>
      <c r="H1497" s="251"/>
    </row>
    <row r="1498" spans="4:8" x14ac:dyDescent="0.2">
      <c r="D1498" s="87"/>
      <c r="E1498" s="251"/>
      <c r="F1498" s="251"/>
      <c r="G1498" s="251"/>
      <c r="H1498" s="251"/>
    </row>
    <row r="1499" spans="4:8" x14ac:dyDescent="0.2">
      <c r="D1499" s="87"/>
      <c r="E1499" s="251"/>
      <c r="F1499" s="251"/>
      <c r="G1499" s="251"/>
      <c r="H1499" s="251"/>
    </row>
    <row r="1500" spans="4:8" x14ac:dyDescent="0.2">
      <c r="D1500" s="87"/>
      <c r="E1500" s="251"/>
      <c r="F1500" s="251"/>
      <c r="G1500" s="251"/>
      <c r="H1500" s="251"/>
    </row>
    <row r="1501" spans="4:8" x14ac:dyDescent="0.2">
      <c r="D1501" s="87"/>
      <c r="E1501" s="251"/>
      <c r="F1501" s="251"/>
      <c r="G1501" s="251"/>
      <c r="H1501" s="251"/>
    </row>
    <row r="1502" spans="4:8" x14ac:dyDescent="0.2">
      <c r="D1502" s="87"/>
      <c r="E1502" s="251"/>
      <c r="F1502" s="251"/>
      <c r="G1502" s="251"/>
      <c r="H1502" s="251"/>
    </row>
    <row r="1503" spans="4:8" x14ac:dyDescent="0.2">
      <c r="D1503" s="87"/>
      <c r="E1503" s="251"/>
      <c r="F1503" s="251"/>
      <c r="G1503" s="251"/>
      <c r="H1503" s="251"/>
    </row>
    <row r="1504" spans="4:8" x14ac:dyDescent="0.2">
      <c r="D1504" s="87"/>
      <c r="E1504" s="251"/>
      <c r="F1504" s="251"/>
      <c r="G1504" s="251"/>
      <c r="H1504" s="251"/>
    </row>
    <row r="1505" spans="4:8" x14ac:dyDescent="0.2">
      <c r="D1505" s="87"/>
      <c r="E1505" s="251"/>
      <c r="F1505" s="251"/>
      <c r="G1505" s="251"/>
      <c r="H1505" s="251"/>
    </row>
    <row r="1506" spans="4:8" x14ac:dyDescent="0.2">
      <c r="D1506" s="87"/>
      <c r="E1506" s="251"/>
      <c r="F1506" s="251"/>
      <c r="G1506" s="251"/>
      <c r="H1506" s="251"/>
    </row>
    <row r="1507" spans="4:8" x14ac:dyDescent="0.2">
      <c r="D1507" s="87"/>
      <c r="E1507" s="251"/>
      <c r="F1507" s="251"/>
      <c r="G1507" s="251"/>
      <c r="H1507" s="251"/>
    </row>
    <row r="1508" spans="4:8" x14ac:dyDescent="0.2">
      <c r="D1508" s="87"/>
      <c r="E1508" s="251"/>
      <c r="F1508" s="251"/>
      <c r="G1508" s="251"/>
      <c r="H1508" s="251"/>
    </row>
    <row r="1509" spans="4:8" x14ac:dyDescent="0.2">
      <c r="D1509" s="87"/>
      <c r="E1509" s="251"/>
      <c r="F1509" s="251"/>
      <c r="G1509" s="251"/>
      <c r="H1509" s="251"/>
    </row>
    <row r="1510" spans="4:8" x14ac:dyDescent="0.2">
      <c r="D1510" s="87"/>
      <c r="E1510" s="251"/>
      <c r="F1510" s="251"/>
      <c r="G1510" s="251"/>
      <c r="H1510" s="251"/>
    </row>
    <row r="1511" spans="4:8" x14ac:dyDescent="0.2">
      <c r="D1511" s="87"/>
      <c r="E1511" s="251"/>
      <c r="F1511" s="251"/>
      <c r="G1511" s="251"/>
      <c r="H1511" s="251"/>
    </row>
    <row r="1512" spans="4:8" x14ac:dyDescent="0.2">
      <c r="D1512" s="87"/>
      <c r="E1512" s="251"/>
      <c r="F1512" s="251"/>
      <c r="G1512" s="251"/>
      <c r="H1512" s="251"/>
    </row>
    <row r="1513" spans="4:8" x14ac:dyDescent="0.2">
      <c r="D1513" s="87"/>
      <c r="E1513" s="251"/>
      <c r="F1513" s="251"/>
      <c r="G1513" s="251"/>
      <c r="H1513" s="251"/>
    </row>
    <row r="1514" spans="4:8" x14ac:dyDescent="0.2">
      <c r="D1514" s="87"/>
      <c r="E1514" s="251"/>
      <c r="F1514" s="251"/>
      <c r="G1514" s="251"/>
      <c r="H1514" s="251"/>
    </row>
    <row r="1515" spans="4:8" x14ac:dyDescent="0.2">
      <c r="D1515" s="87"/>
      <c r="E1515" s="251"/>
      <c r="F1515" s="251"/>
      <c r="G1515" s="251"/>
      <c r="H1515" s="251"/>
    </row>
    <row r="1516" spans="4:8" x14ac:dyDescent="0.2">
      <c r="D1516" s="87"/>
      <c r="E1516" s="251"/>
      <c r="F1516" s="251"/>
      <c r="G1516" s="251"/>
      <c r="H1516" s="251"/>
    </row>
    <row r="1517" spans="4:8" x14ac:dyDescent="0.2">
      <c r="D1517" s="87"/>
      <c r="E1517" s="251"/>
      <c r="F1517" s="251"/>
      <c r="G1517" s="251"/>
      <c r="H1517" s="251"/>
    </row>
    <row r="1518" spans="4:8" x14ac:dyDescent="0.2">
      <c r="D1518" s="87"/>
      <c r="E1518" s="251"/>
      <c r="F1518" s="251"/>
      <c r="G1518" s="251"/>
      <c r="H1518" s="251"/>
    </row>
    <row r="1519" spans="4:8" x14ac:dyDescent="0.2">
      <c r="D1519" s="87"/>
      <c r="E1519" s="251"/>
      <c r="F1519" s="251"/>
      <c r="G1519" s="251"/>
      <c r="H1519" s="251"/>
    </row>
    <row r="1520" spans="4:8" x14ac:dyDescent="0.2">
      <c r="D1520" s="87"/>
      <c r="E1520" s="251"/>
      <c r="F1520" s="251"/>
      <c r="G1520" s="251"/>
      <c r="H1520" s="251"/>
    </row>
    <row r="1521" spans="4:8" x14ac:dyDescent="0.2">
      <c r="D1521" s="87"/>
      <c r="E1521" s="251"/>
      <c r="F1521" s="251"/>
      <c r="G1521" s="251"/>
      <c r="H1521" s="251"/>
    </row>
    <row r="1522" spans="4:8" x14ac:dyDescent="0.2">
      <c r="D1522" s="87"/>
      <c r="E1522" s="251"/>
      <c r="F1522" s="251"/>
      <c r="G1522" s="251"/>
      <c r="H1522" s="251"/>
    </row>
    <row r="1523" spans="4:8" x14ac:dyDescent="0.2">
      <c r="D1523" s="87"/>
      <c r="E1523" s="251"/>
      <c r="F1523" s="251"/>
      <c r="G1523" s="251"/>
      <c r="H1523" s="251"/>
    </row>
    <row r="1524" spans="4:8" x14ac:dyDescent="0.2">
      <c r="D1524" s="87"/>
      <c r="E1524" s="251"/>
      <c r="F1524" s="251"/>
      <c r="G1524" s="251"/>
      <c r="H1524" s="251"/>
    </row>
    <row r="1525" spans="4:8" x14ac:dyDescent="0.2">
      <c r="D1525" s="87"/>
      <c r="E1525" s="251"/>
      <c r="F1525" s="251"/>
      <c r="G1525" s="251"/>
      <c r="H1525" s="251"/>
    </row>
    <row r="1526" spans="4:8" x14ac:dyDescent="0.2">
      <c r="D1526" s="87"/>
      <c r="E1526" s="251"/>
      <c r="F1526" s="251"/>
      <c r="G1526" s="251"/>
      <c r="H1526" s="251"/>
    </row>
    <row r="1527" spans="4:8" x14ac:dyDescent="0.2">
      <c r="D1527" s="87"/>
      <c r="E1527" s="251"/>
      <c r="F1527" s="251"/>
      <c r="G1527" s="251"/>
      <c r="H1527" s="251"/>
    </row>
    <row r="1528" spans="4:8" x14ac:dyDescent="0.2">
      <c r="D1528" s="87"/>
      <c r="E1528" s="251"/>
      <c r="F1528" s="251"/>
      <c r="G1528" s="251"/>
      <c r="H1528" s="251"/>
    </row>
    <row r="1529" spans="4:8" x14ac:dyDescent="0.2">
      <c r="D1529" s="87"/>
      <c r="E1529" s="251"/>
      <c r="F1529" s="251"/>
      <c r="G1529" s="251"/>
      <c r="H1529" s="251"/>
    </row>
    <row r="1530" spans="4:8" x14ac:dyDescent="0.2">
      <c r="D1530" s="87"/>
      <c r="E1530" s="251"/>
      <c r="F1530" s="251"/>
      <c r="G1530" s="251"/>
      <c r="H1530" s="251"/>
    </row>
    <row r="1531" spans="4:8" x14ac:dyDescent="0.2">
      <c r="D1531" s="87"/>
      <c r="E1531" s="251"/>
      <c r="F1531" s="251"/>
      <c r="G1531" s="251"/>
      <c r="H1531" s="251"/>
    </row>
    <row r="1532" spans="4:8" x14ac:dyDescent="0.2">
      <c r="D1532" s="87"/>
      <c r="E1532" s="251"/>
      <c r="F1532" s="251"/>
      <c r="G1532" s="251"/>
      <c r="H1532" s="251"/>
    </row>
    <row r="1533" spans="4:8" x14ac:dyDescent="0.2">
      <c r="D1533" s="87"/>
      <c r="E1533" s="251"/>
      <c r="F1533" s="251"/>
      <c r="G1533" s="251"/>
      <c r="H1533" s="251"/>
    </row>
    <row r="1534" spans="4:8" x14ac:dyDescent="0.2">
      <c r="D1534" s="87"/>
      <c r="E1534" s="251"/>
      <c r="F1534" s="251"/>
      <c r="G1534" s="251"/>
      <c r="H1534" s="251"/>
    </row>
    <row r="1535" spans="4:8" x14ac:dyDescent="0.2">
      <c r="D1535" s="87"/>
      <c r="E1535" s="251"/>
      <c r="F1535" s="251"/>
      <c r="G1535" s="251"/>
      <c r="H1535" s="251"/>
    </row>
    <row r="1536" spans="4:8" x14ac:dyDescent="0.2">
      <c r="D1536" s="87"/>
      <c r="E1536" s="251"/>
      <c r="F1536" s="251"/>
      <c r="G1536" s="251"/>
      <c r="H1536" s="251"/>
    </row>
    <row r="1537" spans="4:8" x14ac:dyDescent="0.2">
      <c r="D1537" s="87"/>
      <c r="E1537" s="251"/>
      <c r="F1537" s="251"/>
      <c r="G1537" s="251"/>
      <c r="H1537" s="251"/>
    </row>
    <row r="1538" spans="4:8" x14ac:dyDescent="0.2">
      <c r="D1538" s="87"/>
      <c r="E1538" s="251"/>
      <c r="F1538" s="251"/>
      <c r="G1538" s="251"/>
      <c r="H1538" s="251"/>
    </row>
    <row r="1539" spans="4:8" x14ac:dyDescent="0.2">
      <c r="D1539" s="87"/>
      <c r="E1539" s="251"/>
      <c r="F1539" s="251"/>
      <c r="G1539" s="251"/>
      <c r="H1539" s="251"/>
    </row>
    <row r="1540" spans="4:8" x14ac:dyDescent="0.2">
      <c r="D1540" s="87"/>
      <c r="E1540" s="251"/>
      <c r="F1540" s="251"/>
      <c r="G1540" s="251"/>
      <c r="H1540" s="251"/>
    </row>
    <row r="1541" spans="4:8" x14ac:dyDescent="0.2">
      <c r="D1541" s="87"/>
      <c r="E1541" s="251"/>
      <c r="F1541" s="251"/>
      <c r="G1541" s="251"/>
      <c r="H1541" s="251"/>
    </row>
    <row r="1542" spans="4:8" x14ac:dyDescent="0.2">
      <c r="D1542" s="87"/>
      <c r="E1542" s="251"/>
      <c r="F1542" s="251"/>
      <c r="G1542" s="251"/>
      <c r="H1542" s="251"/>
    </row>
    <row r="1543" spans="4:8" x14ac:dyDescent="0.2">
      <c r="D1543" s="87"/>
      <c r="E1543" s="251"/>
      <c r="F1543" s="251"/>
      <c r="G1543" s="251"/>
      <c r="H1543" s="251"/>
    </row>
    <row r="1544" spans="4:8" x14ac:dyDescent="0.2">
      <c r="D1544" s="87"/>
      <c r="E1544" s="251"/>
      <c r="F1544" s="251"/>
      <c r="G1544" s="251"/>
      <c r="H1544" s="251"/>
    </row>
    <row r="1545" spans="4:8" x14ac:dyDescent="0.2">
      <c r="D1545" s="87"/>
      <c r="E1545" s="251"/>
      <c r="F1545" s="251"/>
      <c r="G1545" s="251"/>
      <c r="H1545" s="251"/>
    </row>
    <row r="1546" spans="4:8" x14ac:dyDescent="0.2">
      <c r="D1546" s="87"/>
      <c r="E1546" s="251"/>
      <c r="F1546" s="251"/>
      <c r="G1546" s="251"/>
      <c r="H1546" s="251"/>
    </row>
    <row r="1547" spans="4:8" x14ac:dyDescent="0.2">
      <c r="D1547" s="87"/>
      <c r="E1547" s="251"/>
      <c r="F1547" s="251"/>
      <c r="G1547" s="251"/>
      <c r="H1547" s="251"/>
    </row>
    <row r="1548" spans="4:8" x14ac:dyDescent="0.2">
      <c r="D1548" s="87"/>
      <c r="E1548" s="251"/>
      <c r="F1548" s="251"/>
      <c r="G1548" s="251"/>
      <c r="H1548" s="251"/>
    </row>
    <row r="1549" spans="4:8" x14ac:dyDescent="0.2">
      <c r="D1549" s="87"/>
      <c r="E1549" s="251"/>
      <c r="F1549" s="251"/>
      <c r="G1549" s="251"/>
      <c r="H1549" s="251"/>
    </row>
    <row r="1550" spans="4:8" x14ac:dyDescent="0.2">
      <c r="D1550" s="87"/>
      <c r="E1550" s="251"/>
      <c r="F1550" s="251"/>
      <c r="G1550" s="251"/>
      <c r="H1550" s="251"/>
    </row>
    <row r="1551" spans="4:8" x14ac:dyDescent="0.2">
      <c r="D1551" s="87"/>
      <c r="E1551" s="251"/>
      <c r="F1551" s="251"/>
      <c r="G1551" s="251"/>
      <c r="H1551" s="251"/>
    </row>
    <row r="1552" spans="4:8" x14ac:dyDescent="0.2">
      <c r="D1552" s="87"/>
      <c r="E1552" s="251"/>
      <c r="F1552" s="251"/>
      <c r="G1552" s="251"/>
      <c r="H1552" s="251"/>
    </row>
    <row r="1553" spans="4:8" x14ac:dyDescent="0.2">
      <c r="D1553" s="87"/>
      <c r="E1553" s="251"/>
      <c r="F1553" s="251"/>
      <c r="G1553" s="251"/>
      <c r="H1553" s="251"/>
    </row>
    <row r="1554" spans="4:8" x14ac:dyDescent="0.2">
      <c r="D1554" s="87"/>
      <c r="E1554" s="251"/>
      <c r="F1554" s="251"/>
      <c r="G1554" s="251"/>
      <c r="H1554" s="251"/>
    </row>
    <row r="1555" spans="4:8" x14ac:dyDescent="0.2">
      <c r="D1555" s="87"/>
      <c r="E1555" s="251"/>
      <c r="F1555" s="251"/>
      <c r="G1555" s="251"/>
      <c r="H1555" s="251"/>
    </row>
    <row r="1556" spans="4:8" x14ac:dyDescent="0.2">
      <c r="D1556" s="87"/>
      <c r="E1556" s="251"/>
      <c r="F1556" s="251"/>
      <c r="G1556" s="251"/>
      <c r="H1556" s="251"/>
    </row>
    <row r="1557" spans="4:8" x14ac:dyDescent="0.2">
      <c r="D1557" s="87"/>
      <c r="E1557" s="251"/>
      <c r="F1557" s="251"/>
      <c r="G1557" s="251"/>
      <c r="H1557" s="251"/>
    </row>
    <row r="1558" spans="4:8" x14ac:dyDescent="0.2">
      <c r="D1558" s="87"/>
      <c r="E1558" s="251"/>
      <c r="F1558" s="251"/>
      <c r="G1558" s="251"/>
      <c r="H1558" s="251"/>
    </row>
    <row r="1559" spans="4:8" x14ac:dyDescent="0.2">
      <c r="D1559" s="87"/>
      <c r="E1559" s="251"/>
      <c r="F1559" s="251"/>
      <c r="G1559" s="251"/>
      <c r="H1559" s="251"/>
    </row>
    <row r="1560" spans="4:8" x14ac:dyDescent="0.2">
      <c r="D1560" s="87"/>
      <c r="E1560" s="251"/>
      <c r="F1560" s="251"/>
      <c r="G1560" s="251"/>
      <c r="H1560" s="251"/>
    </row>
    <row r="1561" spans="4:8" x14ac:dyDescent="0.2">
      <c r="D1561" s="87"/>
      <c r="E1561" s="251"/>
      <c r="F1561" s="251"/>
      <c r="G1561" s="251"/>
      <c r="H1561" s="251"/>
    </row>
    <row r="1562" spans="4:8" x14ac:dyDescent="0.2">
      <c r="D1562" s="87"/>
      <c r="E1562" s="251"/>
      <c r="F1562" s="251"/>
      <c r="G1562" s="251"/>
      <c r="H1562" s="251"/>
    </row>
    <row r="1563" spans="4:8" x14ac:dyDescent="0.2">
      <c r="D1563" s="87"/>
      <c r="E1563" s="251"/>
      <c r="F1563" s="251"/>
      <c r="G1563" s="251"/>
      <c r="H1563" s="251"/>
    </row>
    <row r="1564" spans="4:8" x14ac:dyDescent="0.2">
      <c r="D1564" s="87"/>
      <c r="E1564" s="251"/>
      <c r="F1564" s="251"/>
      <c r="G1564" s="251"/>
      <c r="H1564" s="251"/>
    </row>
    <row r="1565" spans="4:8" x14ac:dyDescent="0.2">
      <c r="D1565" s="87"/>
      <c r="E1565" s="251"/>
      <c r="F1565" s="251"/>
      <c r="G1565" s="251"/>
      <c r="H1565" s="251"/>
    </row>
    <row r="1566" spans="4:8" x14ac:dyDescent="0.2">
      <c r="D1566" s="87"/>
      <c r="E1566" s="251"/>
      <c r="F1566" s="251"/>
      <c r="G1566" s="251"/>
      <c r="H1566" s="251"/>
    </row>
    <row r="1567" spans="4:8" x14ac:dyDescent="0.2">
      <c r="D1567" s="87"/>
      <c r="E1567" s="251"/>
      <c r="F1567" s="251"/>
      <c r="G1567" s="251"/>
      <c r="H1567" s="251"/>
    </row>
    <row r="1568" spans="4:8" x14ac:dyDescent="0.2">
      <c r="D1568" s="87"/>
      <c r="E1568" s="251"/>
      <c r="F1568" s="251"/>
      <c r="G1568" s="251"/>
      <c r="H1568" s="251"/>
    </row>
    <row r="1569" spans="4:8" x14ac:dyDescent="0.2">
      <c r="D1569" s="87"/>
      <c r="E1569" s="251"/>
      <c r="F1569" s="251"/>
      <c r="G1569" s="251"/>
      <c r="H1569" s="251"/>
    </row>
    <row r="1570" spans="4:8" x14ac:dyDescent="0.2">
      <c r="D1570" s="87"/>
      <c r="E1570" s="251"/>
      <c r="F1570" s="251"/>
      <c r="G1570" s="251"/>
      <c r="H1570" s="251"/>
    </row>
    <row r="1571" spans="4:8" x14ac:dyDescent="0.2">
      <c r="D1571" s="87"/>
      <c r="E1571" s="251"/>
      <c r="F1571" s="251"/>
      <c r="G1571" s="251"/>
      <c r="H1571" s="251"/>
    </row>
    <row r="1572" spans="4:8" x14ac:dyDescent="0.2">
      <c r="D1572" s="87"/>
      <c r="E1572" s="251"/>
      <c r="F1572" s="251"/>
      <c r="G1572" s="251"/>
      <c r="H1572" s="251"/>
    </row>
    <row r="1573" spans="4:8" x14ac:dyDescent="0.2">
      <c r="D1573" s="87"/>
      <c r="E1573" s="251"/>
      <c r="F1573" s="251"/>
      <c r="G1573" s="251"/>
      <c r="H1573" s="251"/>
    </row>
    <row r="1574" spans="4:8" x14ac:dyDescent="0.2">
      <c r="D1574" s="87"/>
      <c r="E1574" s="251"/>
      <c r="F1574" s="251"/>
      <c r="G1574" s="251"/>
      <c r="H1574" s="251"/>
    </row>
    <row r="1575" spans="4:8" x14ac:dyDescent="0.2">
      <c r="D1575" s="87"/>
      <c r="E1575" s="251"/>
      <c r="F1575" s="251"/>
      <c r="G1575" s="251"/>
      <c r="H1575" s="251"/>
    </row>
    <row r="1576" spans="4:8" x14ac:dyDescent="0.2">
      <c r="D1576" s="87"/>
      <c r="E1576" s="251"/>
      <c r="F1576" s="251"/>
      <c r="G1576" s="251"/>
      <c r="H1576" s="251"/>
    </row>
    <row r="1577" spans="4:8" x14ac:dyDescent="0.2">
      <c r="D1577" s="87"/>
      <c r="E1577" s="251"/>
      <c r="F1577" s="251"/>
      <c r="G1577" s="251"/>
      <c r="H1577" s="251"/>
    </row>
    <row r="1578" spans="4:8" x14ac:dyDescent="0.2">
      <c r="D1578" s="87"/>
      <c r="E1578" s="251"/>
      <c r="F1578" s="251"/>
      <c r="G1578" s="251"/>
      <c r="H1578" s="251"/>
    </row>
    <row r="1579" spans="4:8" x14ac:dyDescent="0.2">
      <c r="D1579" s="87"/>
      <c r="E1579" s="251"/>
      <c r="F1579" s="251"/>
      <c r="G1579" s="251"/>
      <c r="H1579" s="251"/>
    </row>
    <row r="1580" spans="4:8" x14ac:dyDescent="0.2">
      <c r="D1580" s="87"/>
      <c r="E1580" s="251"/>
      <c r="F1580" s="251"/>
      <c r="G1580" s="251"/>
      <c r="H1580" s="251"/>
    </row>
    <row r="1581" spans="4:8" x14ac:dyDescent="0.2">
      <c r="D1581" s="87"/>
      <c r="E1581" s="251"/>
      <c r="F1581" s="251"/>
      <c r="G1581" s="251"/>
      <c r="H1581" s="251"/>
    </row>
    <row r="1582" spans="4:8" x14ac:dyDescent="0.2">
      <c r="D1582" s="87"/>
      <c r="E1582" s="251"/>
      <c r="F1582" s="251"/>
      <c r="G1582" s="251"/>
      <c r="H1582" s="251"/>
    </row>
    <row r="1583" spans="4:8" x14ac:dyDescent="0.2">
      <c r="D1583" s="87"/>
      <c r="E1583" s="251"/>
      <c r="F1583" s="251"/>
      <c r="G1583" s="251"/>
      <c r="H1583" s="251"/>
    </row>
    <row r="1584" spans="4:8" x14ac:dyDescent="0.2">
      <c r="D1584" s="87"/>
      <c r="E1584" s="251"/>
      <c r="F1584" s="251"/>
      <c r="G1584" s="251"/>
      <c r="H1584" s="251"/>
    </row>
    <row r="1585" spans="4:8" x14ac:dyDescent="0.2">
      <c r="D1585" s="87"/>
      <c r="E1585" s="251"/>
      <c r="F1585" s="251"/>
      <c r="G1585" s="251"/>
      <c r="H1585" s="251"/>
    </row>
    <row r="1586" spans="4:8" x14ac:dyDescent="0.2">
      <c r="D1586" s="87"/>
      <c r="E1586" s="251"/>
      <c r="F1586" s="251"/>
      <c r="G1586" s="251"/>
      <c r="H1586" s="251"/>
    </row>
    <row r="1587" spans="4:8" x14ac:dyDescent="0.2">
      <c r="D1587" s="87"/>
      <c r="E1587" s="251"/>
      <c r="F1587" s="251"/>
      <c r="G1587" s="251"/>
      <c r="H1587" s="251"/>
    </row>
    <row r="1588" spans="4:8" x14ac:dyDescent="0.2">
      <c r="D1588" s="87"/>
      <c r="E1588" s="251"/>
      <c r="F1588" s="251"/>
      <c r="G1588" s="251"/>
      <c r="H1588" s="251"/>
    </row>
    <row r="1589" spans="4:8" x14ac:dyDescent="0.2">
      <c r="D1589" s="87"/>
      <c r="E1589" s="251"/>
      <c r="F1589" s="251"/>
      <c r="G1589" s="251"/>
      <c r="H1589" s="251"/>
    </row>
    <row r="1590" spans="4:8" x14ac:dyDescent="0.2">
      <c r="D1590" s="87"/>
      <c r="E1590" s="251"/>
      <c r="F1590" s="251"/>
      <c r="G1590" s="251"/>
      <c r="H1590" s="251"/>
    </row>
    <row r="1591" spans="4:8" x14ac:dyDescent="0.2">
      <c r="D1591" s="87"/>
      <c r="E1591" s="251"/>
      <c r="F1591" s="251"/>
      <c r="G1591" s="251"/>
      <c r="H1591" s="251"/>
    </row>
    <row r="1592" spans="4:8" x14ac:dyDescent="0.2">
      <c r="D1592" s="87"/>
      <c r="E1592" s="251"/>
      <c r="F1592" s="251"/>
      <c r="G1592" s="251"/>
      <c r="H1592" s="251"/>
    </row>
    <row r="1593" spans="4:8" x14ac:dyDescent="0.2">
      <c r="D1593" s="87"/>
      <c r="E1593" s="251"/>
      <c r="F1593" s="251"/>
      <c r="G1593" s="251"/>
      <c r="H1593" s="251"/>
    </row>
    <row r="1594" spans="4:8" x14ac:dyDescent="0.2">
      <c r="D1594" s="87"/>
      <c r="E1594" s="251"/>
      <c r="F1594" s="251"/>
      <c r="G1594" s="251"/>
      <c r="H1594" s="251"/>
    </row>
    <row r="1595" spans="4:8" x14ac:dyDescent="0.2">
      <c r="D1595" s="87"/>
      <c r="E1595" s="251"/>
      <c r="F1595" s="251"/>
      <c r="G1595" s="251"/>
      <c r="H1595" s="251"/>
    </row>
    <row r="1596" spans="4:8" x14ac:dyDescent="0.2">
      <c r="D1596" s="87"/>
      <c r="E1596" s="251"/>
      <c r="F1596" s="251"/>
      <c r="G1596" s="251"/>
      <c r="H1596" s="251"/>
    </row>
    <row r="1597" spans="4:8" x14ac:dyDescent="0.2">
      <c r="D1597" s="87"/>
      <c r="E1597" s="251"/>
      <c r="F1597" s="251"/>
      <c r="G1597" s="251"/>
      <c r="H1597" s="251"/>
    </row>
    <row r="1598" spans="4:8" x14ac:dyDescent="0.2">
      <c r="D1598" s="87"/>
      <c r="E1598" s="251"/>
      <c r="F1598" s="251"/>
      <c r="G1598" s="251"/>
      <c r="H1598" s="251"/>
    </row>
    <row r="1599" spans="4:8" x14ac:dyDescent="0.2">
      <c r="D1599" s="87"/>
      <c r="E1599" s="251"/>
      <c r="F1599" s="251"/>
      <c r="G1599" s="251"/>
      <c r="H1599" s="251"/>
    </row>
    <row r="1600" spans="4:8" x14ac:dyDescent="0.2">
      <c r="D1600" s="87"/>
      <c r="E1600" s="251"/>
      <c r="F1600" s="251"/>
      <c r="G1600" s="251"/>
      <c r="H1600" s="251"/>
    </row>
    <row r="1601" spans="4:8" x14ac:dyDescent="0.2">
      <c r="D1601" s="87"/>
      <c r="E1601" s="251"/>
      <c r="F1601" s="251"/>
      <c r="G1601" s="251"/>
      <c r="H1601" s="251"/>
    </row>
    <row r="1602" spans="4:8" x14ac:dyDescent="0.2">
      <c r="D1602" s="87"/>
      <c r="E1602" s="251"/>
      <c r="F1602" s="251"/>
      <c r="G1602" s="251"/>
      <c r="H1602" s="251"/>
    </row>
    <row r="1603" spans="4:8" x14ac:dyDescent="0.2">
      <c r="D1603" s="87"/>
      <c r="E1603" s="251"/>
      <c r="F1603" s="251"/>
      <c r="G1603" s="251"/>
      <c r="H1603" s="251"/>
    </row>
    <row r="1604" spans="4:8" x14ac:dyDescent="0.2">
      <c r="D1604" s="87"/>
      <c r="E1604" s="251"/>
      <c r="F1604" s="251"/>
      <c r="G1604" s="251"/>
      <c r="H1604" s="251"/>
    </row>
    <row r="1605" spans="4:8" x14ac:dyDescent="0.2">
      <c r="D1605" s="87"/>
      <c r="E1605" s="251"/>
      <c r="F1605" s="251"/>
      <c r="G1605" s="251"/>
      <c r="H1605" s="251"/>
    </row>
    <row r="1606" spans="4:8" x14ac:dyDescent="0.2">
      <c r="D1606" s="87"/>
      <c r="E1606" s="251"/>
      <c r="F1606" s="251"/>
      <c r="G1606" s="251"/>
      <c r="H1606" s="251"/>
    </row>
    <row r="1607" spans="4:8" x14ac:dyDescent="0.2">
      <c r="D1607" s="87"/>
      <c r="E1607" s="251"/>
      <c r="F1607" s="251"/>
      <c r="G1607" s="251"/>
      <c r="H1607" s="251"/>
    </row>
    <row r="1608" spans="4:8" x14ac:dyDescent="0.2">
      <c r="D1608" s="87"/>
      <c r="E1608" s="251"/>
      <c r="F1608" s="251"/>
      <c r="G1608" s="251"/>
      <c r="H1608" s="251"/>
    </row>
    <row r="1609" spans="4:8" x14ac:dyDescent="0.2">
      <c r="D1609" s="87"/>
      <c r="E1609" s="251"/>
      <c r="F1609" s="251"/>
      <c r="G1609" s="251"/>
      <c r="H1609" s="251"/>
    </row>
    <row r="1610" spans="4:8" x14ac:dyDescent="0.2">
      <c r="D1610" s="87"/>
      <c r="E1610" s="251"/>
      <c r="F1610" s="251"/>
      <c r="G1610" s="251"/>
      <c r="H1610" s="251"/>
    </row>
    <row r="1611" spans="4:8" x14ac:dyDescent="0.2">
      <c r="D1611" s="87"/>
      <c r="E1611" s="251"/>
      <c r="F1611" s="251"/>
      <c r="G1611" s="251"/>
      <c r="H1611" s="251"/>
    </row>
    <row r="1612" spans="4:8" x14ac:dyDescent="0.2">
      <c r="D1612" s="87"/>
      <c r="E1612" s="251"/>
      <c r="F1612" s="251"/>
      <c r="G1612" s="251"/>
      <c r="H1612" s="251"/>
    </row>
    <row r="1613" spans="4:8" x14ac:dyDescent="0.2">
      <c r="D1613" s="87"/>
      <c r="E1613" s="251"/>
      <c r="F1613" s="251"/>
      <c r="G1613" s="251"/>
      <c r="H1613" s="251"/>
    </row>
    <row r="1614" spans="4:8" x14ac:dyDescent="0.2">
      <c r="D1614" s="87"/>
      <c r="E1614" s="251"/>
      <c r="F1614" s="251"/>
      <c r="G1614" s="251"/>
      <c r="H1614" s="251"/>
    </row>
    <row r="1615" spans="4:8" x14ac:dyDescent="0.2">
      <c r="D1615" s="87"/>
      <c r="E1615" s="251"/>
      <c r="F1615" s="251"/>
      <c r="G1615" s="251"/>
      <c r="H1615" s="251"/>
    </row>
    <row r="1616" spans="4:8" x14ac:dyDescent="0.2">
      <c r="D1616" s="87"/>
      <c r="E1616" s="251"/>
      <c r="F1616" s="251"/>
      <c r="G1616" s="251"/>
      <c r="H1616" s="251"/>
    </row>
    <row r="1617" spans="4:8" x14ac:dyDescent="0.2">
      <c r="D1617" s="87"/>
      <c r="E1617" s="251"/>
      <c r="F1617" s="251"/>
      <c r="G1617" s="251"/>
      <c r="H1617" s="251"/>
    </row>
    <row r="1618" spans="4:8" x14ac:dyDescent="0.2">
      <c r="D1618" s="87"/>
      <c r="E1618" s="251"/>
      <c r="F1618" s="251"/>
      <c r="G1618" s="251"/>
      <c r="H1618" s="251"/>
    </row>
    <row r="1619" spans="4:8" x14ac:dyDescent="0.2">
      <c r="D1619" s="87"/>
      <c r="E1619" s="251"/>
      <c r="F1619" s="251"/>
      <c r="G1619" s="251"/>
      <c r="H1619" s="251"/>
    </row>
    <row r="1620" spans="4:8" x14ac:dyDescent="0.2">
      <c r="D1620" s="87"/>
      <c r="E1620" s="251"/>
      <c r="F1620" s="251"/>
      <c r="G1620" s="251"/>
      <c r="H1620" s="251"/>
    </row>
    <row r="1621" spans="4:8" x14ac:dyDescent="0.2">
      <c r="D1621" s="87"/>
      <c r="E1621" s="251"/>
      <c r="F1621" s="251"/>
      <c r="G1621" s="251"/>
      <c r="H1621" s="251"/>
    </row>
    <row r="1622" spans="4:8" x14ac:dyDescent="0.2">
      <c r="D1622" s="87"/>
      <c r="E1622" s="251"/>
      <c r="F1622" s="251"/>
      <c r="G1622" s="251"/>
      <c r="H1622" s="251"/>
    </row>
    <row r="1623" spans="4:8" x14ac:dyDescent="0.2">
      <c r="D1623" s="87"/>
      <c r="E1623" s="251"/>
      <c r="F1623" s="251"/>
      <c r="G1623" s="251"/>
      <c r="H1623" s="251"/>
    </row>
    <row r="1624" spans="4:8" x14ac:dyDescent="0.2">
      <c r="D1624" s="87"/>
      <c r="E1624" s="251"/>
      <c r="F1624" s="251"/>
      <c r="G1624" s="251"/>
      <c r="H1624" s="251"/>
    </row>
    <row r="1625" spans="4:8" x14ac:dyDescent="0.2">
      <c r="D1625" s="87"/>
      <c r="E1625" s="251"/>
      <c r="F1625" s="251"/>
      <c r="G1625" s="251"/>
      <c r="H1625" s="251"/>
    </row>
    <row r="1626" spans="4:8" x14ac:dyDescent="0.2">
      <c r="D1626" s="87"/>
      <c r="E1626" s="251"/>
      <c r="F1626" s="251"/>
      <c r="G1626" s="251"/>
      <c r="H1626" s="251"/>
    </row>
    <row r="1627" spans="4:8" x14ac:dyDescent="0.2">
      <c r="D1627" s="87"/>
      <c r="E1627" s="251"/>
      <c r="F1627" s="251"/>
      <c r="G1627" s="251"/>
      <c r="H1627" s="251"/>
    </row>
    <row r="1628" spans="4:8" x14ac:dyDescent="0.2">
      <c r="D1628" s="87"/>
      <c r="E1628" s="251"/>
      <c r="F1628" s="251"/>
      <c r="G1628" s="251"/>
      <c r="H1628" s="251"/>
    </row>
    <row r="1629" spans="4:8" x14ac:dyDescent="0.2">
      <c r="D1629" s="87"/>
      <c r="E1629" s="251"/>
      <c r="F1629" s="251"/>
      <c r="G1629" s="251"/>
      <c r="H1629" s="251"/>
    </row>
    <row r="1630" spans="4:8" x14ac:dyDescent="0.2">
      <c r="D1630" s="87"/>
      <c r="E1630" s="251"/>
      <c r="F1630" s="251"/>
      <c r="G1630" s="251"/>
      <c r="H1630" s="251"/>
    </row>
    <row r="1631" spans="4:8" x14ac:dyDescent="0.2">
      <c r="D1631" s="87"/>
      <c r="E1631" s="251"/>
      <c r="F1631" s="251"/>
      <c r="G1631" s="251"/>
      <c r="H1631" s="251"/>
    </row>
    <row r="1632" spans="4:8" x14ac:dyDescent="0.2">
      <c r="D1632" s="87"/>
      <c r="E1632" s="251"/>
      <c r="F1632" s="251"/>
      <c r="G1632" s="251"/>
      <c r="H1632" s="251"/>
    </row>
    <row r="1633" spans="4:8" x14ac:dyDescent="0.2">
      <c r="D1633" s="87"/>
      <c r="E1633" s="251"/>
      <c r="F1633" s="251"/>
      <c r="G1633" s="251"/>
      <c r="H1633" s="251"/>
    </row>
    <row r="1634" spans="4:8" x14ac:dyDescent="0.2">
      <c r="D1634" s="87"/>
      <c r="E1634" s="251"/>
      <c r="F1634" s="251"/>
      <c r="G1634" s="251"/>
      <c r="H1634" s="251"/>
    </row>
    <row r="1635" spans="4:8" x14ac:dyDescent="0.2">
      <c r="D1635" s="87"/>
      <c r="E1635" s="251"/>
      <c r="F1635" s="251"/>
      <c r="G1635" s="251"/>
      <c r="H1635" s="251"/>
    </row>
    <row r="1636" spans="4:8" x14ac:dyDescent="0.2">
      <c r="D1636" s="87"/>
      <c r="E1636" s="251"/>
      <c r="F1636" s="251"/>
      <c r="G1636" s="251"/>
      <c r="H1636" s="251"/>
    </row>
    <row r="1637" spans="4:8" x14ac:dyDescent="0.2">
      <c r="D1637" s="87"/>
      <c r="E1637" s="251"/>
      <c r="F1637" s="251"/>
      <c r="G1637" s="251"/>
      <c r="H1637" s="251"/>
    </row>
    <row r="1638" spans="4:8" x14ac:dyDescent="0.2">
      <c r="D1638" s="87"/>
      <c r="E1638" s="251"/>
      <c r="F1638" s="251"/>
      <c r="G1638" s="251"/>
      <c r="H1638" s="251"/>
    </row>
    <row r="1639" spans="4:8" x14ac:dyDescent="0.2">
      <c r="D1639" s="87"/>
      <c r="E1639" s="251"/>
      <c r="F1639" s="251"/>
      <c r="G1639" s="251"/>
      <c r="H1639" s="251"/>
    </row>
    <row r="1640" spans="4:8" x14ac:dyDescent="0.2">
      <c r="D1640" s="87"/>
      <c r="E1640" s="251"/>
      <c r="F1640" s="251"/>
      <c r="G1640" s="251"/>
      <c r="H1640" s="251"/>
    </row>
    <row r="1641" spans="4:8" x14ac:dyDescent="0.2">
      <c r="D1641" s="87"/>
      <c r="E1641" s="251"/>
      <c r="F1641" s="251"/>
      <c r="G1641" s="251"/>
      <c r="H1641" s="251"/>
    </row>
    <row r="1642" spans="4:8" x14ac:dyDescent="0.2">
      <c r="D1642" s="87"/>
      <c r="E1642" s="251"/>
      <c r="F1642" s="251"/>
      <c r="G1642" s="251"/>
      <c r="H1642" s="251"/>
    </row>
    <row r="1643" spans="4:8" x14ac:dyDescent="0.2">
      <c r="D1643" s="87"/>
      <c r="E1643" s="251"/>
      <c r="F1643" s="251"/>
      <c r="G1643" s="251"/>
      <c r="H1643" s="251"/>
    </row>
    <row r="1644" spans="4:8" x14ac:dyDescent="0.2">
      <c r="D1644" s="87"/>
      <c r="E1644" s="251"/>
      <c r="F1644" s="251"/>
      <c r="G1644" s="251"/>
      <c r="H1644" s="251"/>
    </row>
    <row r="1645" spans="4:8" x14ac:dyDescent="0.2">
      <c r="D1645" s="87"/>
      <c r="E1645" s="251"/>
      <c r="F1645" s="251"/>
      <c r="G1645" s="251"/>
      <c r="H1645" s="251"/>
    </row>
    <row r="1646" spans="4:8" x14ac:dyDescent="0.2">
      <c r="D1646" s="87"/>
      <c r="E1646" s="251"/>
      <c r="F1646" s="251"/>
      <c r="G1646" s="251"/>
      <c r="H1646" s="251"/>
    </row>
    <row r="1647" spans="4:8" x14ac:dyDescent="0.2">
      <c r="D1647" s="87"/>
      <c r="E1647" s="251"/>
      <c r="F1647" s="251"/>
      <c r="G1647" s="251"/>
      <c r="H1647" s="251"/>
    </row>
    <row r="1648" spans="4:8" x14ac:dyDescent="0.2">
      <c r="D1648" s="87"/>
      <c r="E1648" s="251"/>
      <c r="F1648" s="251"/>
      <c r="G1648" s="251"/>
      <c r="H1648" s="251"/>
    </row>
    <row r="1649" spans="4:8" x14ac:dyDescent="0.2">
      <c r="D1649" s="87"/>
      <c r="E1649" s="251"/>
      <c r="F1649" s="251"/>
      <c r="G1649" s="251"/>
      <c r="H1649" s="251"/>
    </row>
    <row r="1650" spans="4:8" x14ac:dyDescent="0.2">
      <c r="D1650" s="87"/>
      <c r="E1650" s="251"/>
      <c r="F1650" s="251"/>
      <c r="G1650" s="251"/>
      <c r="H1650" s="251"/>
    </row>
    <row r="1651" spans="4:8" x14ac:dyDescent="0.2">
      <c r="D1651" s="87"/>
      <c r="E1651" s="251"/>
      <c r="F1651" s="251"/>
      <c r="G1651" s="251"/>
      <c r="H1651" s="251"/>
    </row>
    <row r="1652" spans="4:8" x14ac:dyDescent="0.2">
      <c r="D1652" s="87"/>
      <c r="E1652" s="251"/>
      <c r="F1652" s="251"/>
      <c r="G1652" s="251"/>
      <c r="H1652" s="251"/>
    </row>
    <row r="1653" spans="4:8" x14ac:dyDescent="0.2">
      <c r="D1653" s="87"/>
      <c r="E1653" s="251"/>
      <c r="F1653" s="251"/>
      <c r="G1653" s="251"/>
      <c r="H1653" s="251"/>
    </row>
    <row r="1654" spans="4:8" x14ac:dyDescent="0.2">
      <c r="D1654" s="87"/>
      <c r="E1654" s="251"/>
      <c r="F1654" s="251"/>
      <c r="G1654" s="251"/>
      <c r="H1654" s="251"/>
    </row>
    <row r="1655" spans="4:8" x14ac:dyDescent="0.2">
      <c r="D1655" s="87"/>
      <c r="E1655" s="251"/>
      <c r="F1655" s="251"/>
      <c r="G1655" s="251"/>
      <c r="H1655" s="251"/>
    </row>
    <row r="1656" spans="4:8" x14ac:dyDescent="0.2">
      <c r="D1656" s="87"/>
      <c r="E1656" s="251"/>
      <c r="F1656" s="251"/>
      <c r="G1656" s="251"/>
      <c r="H1656" s="251"/>
    </row>
    <row r="1657" spans="4:8" x14ac:dyDescent="0.2">
      <c r="D1657" s="87"/>
      <c r="E1657" s="251"/>
      <c r="F1657" s="251"/>
      <c r="G1657" s="251"/>
      <c r="H1657" s="251"/>
    </row>
    <row r="1658" spans="4:8" x14ac:dyDescent="0.2">
      <c r="D1658" s="87"/>
      <c r="E1658" s="251"/>
      <c r="F1658" s="251"/>
      <c r="G1658" s="251"/>
      <c r="H1658" s="251"/>
    </row>
    <row r="1659" spans="4:8" x14ac:dyDescent="0.2">
      <c r="D1659" s="87"/>
      <c r="E1659" s="251"/>
      <c r="F1659" s="251"/>
      <c r="G1659" s="251"/>
      <c r="H1659" s="251"/>
    </row>
    <row r="1660" spans="4:8" x14ac:dyDescent="0.2">
      <c r="D1660" s="87"/>
      <c r="E1660" s="251"/>
      <c r="F1660" s="251"/>
      <c r="G1660" s="251"/>
      <c r="H1660" s="251"/>
    </row>
    <row r="1661" spans="4:8" x14ac:dyDescent="0.2">
      <c r="D1661" s="87"/>
      <c r="E1661" s="251"/>
      <c r="F1661" s="251"/>
      <c r="G1661" s="251"/>
      <c r="H1661" s="251"/>
    </row>
    <row r="1662" spans="4:8" x14ac:dyDescent="0.2">
      <c r="D1662" s="87"/>
      <c r="E1662" s="251"/>
      <c r="F1662" s="251"/>
      <c r="G1662" s="251"/>
      <c r="H1662" s="251"/>
    </row>
    <row r="1663" spans="4:8" x14ac:dyDescent="0.2">
      <c r="D1663" s="87"/>
      <c r="E1663" s="251"/>
      <c r="F1663" s="251"/>
      <c r="G1663" s="251"/>
      <c r="H1663" s="251"/>
    </row>
    <row r="1664" spans="4:8" x14ac:dyDescent="0.2">
      <c r="D1664" s="87"/>
      <c r="E1664" s="251"/>
      <c r="F1664" s="251"/>
      <c r="G1664" s="251"/>
      <c r="H1664" s="251"/>
    </row>
    <row r="1665" spans="4:8" x14ac:dyDescent="0.2">
      <c r="D1665" s="87"/>
      <c r="E1665" s="251"/>
      <c r="F1665" s="251"/>
      <c r="G1665" s="251"/>
      <c r="H1665" s="251"/>
    </row>
    <row r="1666" spans="4:8" x14ac:dyDescent="0.2">
      <c r="D1666" s="87"/>
      <c r="E1666" s="251"/>
      <c r="F1666" s="251"/>
      <c r="G1666" s="251"/>
      <c r="H1666" s="251"/>
    </row>
    <row r="1667" spans="4:8" x14ac:dyDescent="0.2">
      <c r="D1667" s="87"/>
      <c r="E1667" s="251"/>
      <c r="F1667" s="251"/>
      <c r="G1667" s="251"/>
      <c r="H1667" s="251"/>
    </row>
    <row r="1668" spans="4:8" x14ac:dyDescent="0.2">
      <c r="D1668" s="87"/>
      <c r="E1668" s="251"/>
      <c r="F1668" s="251"/>
      <c r="G1668" s="251"/>
      <c r="H1668" s="251"/>
    </row>
    <row r="1669" spans="4:8" x14ac:dyDescent="0.2">
      <c r="D1669" s="87"/>
      <c r="E1669" s="251"/>
      <c r="F1669" s="251"/>
      <c r="G1669" s="251"/>
      <c r="H1669" s="251"/>
    </row>
    <row r="1670" spans="4:8" x14ac:dyDescent="0.2">
      <c r="D1670" s="87"/>
      <c r="E1670" s="251"/>
      <c r="F1670" s="251"/>
      <c r="G1670" s="251"/>
      <c r="H1670" s="251"/>
    </row>
    <row r="1671" spans="4:8" x14ac:dyDescent="0.2">
      <c r="D1671" s="87"/>
      <c r="E1671" s="251"/>
      <c r="F1671" s="251"/>
      <c r="G1671" s="251"/>
      <c r="H1671" s="251"/>
    </row>
    <row r="1672" spans="4:8" x14ac:dyDescent="0.2">
      <c r="D1672" s="87"/>
      <c r="E1672" s="251"/>
      <c r="F1672" s="251"/>
      <c r="G1672" s="251"/>
      <c r="H1672" s="251"/>
    </row>
    <row r="1673" spans="4:8" x14ac:dyDescent="0.2">
      <c r="D1673" s="87"/>
      <c r="E1673" s="251"/>
      <c r="F1673" s="251"/>
      <c r="G1673" s="251"/>
      <c r="H1673" s="251"/>
    </row>
    <row r="1674" spans="4:8" x14ac:dyDescent="0.2">
      <c r="D1674" s="87"/>
      <c r="E1674" s="251"/>
      <c r="F1674" s="251"/>
      <c r="G1674" s="251"/>
      <c r="H1674" s="251"/>
    </row>
    <row r="1675" spans="4:8" x14ac:dyDescent="0.2">
      <c r="D1675" s="87"/>
      <c r="E1675" s="251"/>
      <c r="F1675" s="251"/>
      <c r="G1675" s="251"/>
      <c r="H1675" s="251"/>
    </row>
    <row r="1676" spans="4:8" x14ac:dyDescent="0.2">
      <c r="D1676" s="87"/>
      <c r="E1676" s="251"/>
      <c r="F1676" s="251"/>
      <c r="G1676" s="251"/>
      <c r="H1676" s="251"/>
    </row>
    <row r="1677" spans="4:8" x14ac:dyDescent="0.2">
      <c r="D1677" s="87"/>
      <c r="E1677" s="251"/>
      <c r="F1677" s="251"/>
      <c r="G1677" s="251"/>
      <c r="H1677" s="251"/>
    </row>
    <row r="1678" spans="4:8" x14ac:dyDescent="0.2">
      <c r="D1678" s="87"/>
      <c r="E1678" s="251"/>
      <c r="F1678" s="251"/>
      <c r="G1678" s="251"/>
      <c r="H1678" s="251"/>
    </row>
    <row r="1679" spans="4:8" x14ac:dyDescent="0.2">
      <c r="D1679" s="87"/>
      <c r="E1679" s="251"/>
      <c r="F1679" s="251"/>
      <c r="G1679" s="251"/>
      <c r="H1679" s="251"/>
    </row>
    <row r="1680" spans="4:8" x14ac:dyDescent="0.2">
      <c r="D1680" s="87"/>
      <c r="E1680" s="251"/>
      <c r="F1680" s="251"/>
      <c r="G1680" s="251"/>
      <c r="H1680" s="251"/>
    </row>
    <row r="1681" spans="4:8" x14ac:dyDescent="0.2">
      <c r="D1681" s="87"/>
      <c r="E1681" s="251"/>
      <c r="F1681" s="251"/>
      <c r="G1681" s="251"/>
      <c r="H1681" s="251"/>
    </row>
    <row r="1682" spans="4:8" x14ac:dyDescent="0.2">
      <c r="D1682" s="87"/>
      <c r="E1682" s="251"/>
      <c r="F1682" s="251"/>
      <c r="G1682" s="251"/>
      <c r="H1682" s="251"/>
    </row>
    <row r="1683" spans="4:8" x14ac:dyDescent="0.2">
      <c r="D1683" s="87"/>
      <c r="E1683" s="251"/>
      <c r="F1683" s="251"/>
      <c r="G1683" s="251"/>
      <c r="H1683" s="251"/>
    </row>
    <row r="1684" spans="4:8" x14ac:dyDescent="0.2">
      <c r="D1684" s="87"/>
      <c r="E1684" s="251"/>
      <c r="F1684" s="251"/>
      <c r="G1684" s="251"/>
      <c r="H1684" s="251"/>
    </row>
    <row r="1685" spans="4:8" x14ac:dyDescent="0.2">
      <c r="D1685" s="87"/>
      <c r="E1685" s="251"/>
      <c r="F1685" s="251"/>
      <c r="G1685" s="251"/>
      <c r="H1685" s="251"/>
    </row>
    <row r="1686" spans="4:8" x14ac:dyDescent="0.2">
      <c r="D1686" s="87"/>
      <c r="E1686" s="251"/>
      <c r="F1686" s="251"/>
      <c r="G1686" s="251"/>
      <c r="H1686" s="251"/>
    </row>
    <row r="1687" spans="4:8" x14ac:dyDescent="0.2">
      <c r="D1687" s="87"/>
      <c r="E1687" s="251"/>
      <c r="F1687" s="251"/>
      <c r="G1687" s="251"/>
      <c r="H1687" s="251"/>
    </row>
    <row r="1688" spans="4:8" x14ac:dyDescent="0.2">
      <c r="D1688" s="87"/>
      <c r="E1688" s="251"/>
      <c r="F1688" s="251"/>
      <c r="G1688" s="251"/>
      <c r="H1688" s="251"/>
    </row>
    <row r="1689" spans="4:8" x14ac:dyDescent="0.2">
      <c r="D1689" s="87"/>
      <c r="E1689" s="251"/>
      <c r="F1689" s="251"/>
      <c r="G1689" s="251"/>
      <c r="H1689" s="251"/>
    </row>
    <row r="1690" spans="4:8" x14ac:dyDescent="0.2">
      <c r="D1690" s="87"/>
      <c r="E1690" s="251"/>
      <c r="F1690" s="251"/>
      <c r="G1690" s="251"/>
      <c r="H1690" s="251"/>
    </row>
    <row r="1691" spans="4:8" x14ac:dyDescent="0.2">
      <c r="D1691" s="87"/>
      <c r="E1691" s="251"/>
      <c r="F1691" s="251"/>
      <c r="G1691" s="251"/>
      <c r="H1691" s="251"/>
    </row>
    <row r="1692" spans="4:8" x14ac:dyDescent="0.2">
      <c r="D1692" s="87"/>
      <c r="E1692" s="251"/>
      <c r="F1692" s="251"/>
      <c r="G1692" s="251"/>
      <c r="H1692" s="251"/>
    </row>
    <row r="1693" spans="4:8" x14ac:dyDescent="0.2">
      <c r="D1693" s="87"/>
      <c r="E1693" s="251"/>
      <c r="F1693" s="251"/>
      <c r="G1693" s="251"/>
      <c r="H1693" s="251"/>
    </row>
    <row r="1694" spans="4:8" x14ac:dyDescent="0.2">
      <c r="D1694" s="87"/>
      <c r="E1694" s="251"/>
      <c r="F1694" s="251"/>
      <c r="G1694" s="251"/>
      <c r="H1694" s="251"/>
    </row>
    <row r="1695" spans="4:8" x14ac:dyDescent="0.2">
      <c r="D1695" s="87"/>
      <c r="E1695" s="251"/>
      <c r="F1695" s="251"/>
      <c r="G1695" s="251"/>
      <c r="H1695" s="251"/>
    </row>
    <row r="1696" spans="4:8" x14ac:dyDescent="0.2">
      <c r="D1696" s="87"/>
      <c r="E1696" s="251"/>
      <c r="F1696" s="251"/>
      <c r="G1696" s="251"/>
      <c r="H1696" s="251"/>
    </row>
    <row r="1697" spans="4:8" x14ac:dyDescent="0.2">
      <c r="D1697" s="87"/>
      <c r="E1697" s="251"/>
      <c r="F1697" s="251"/>
      <c r="G1697" s="251"/>
      <c r="H1697" s="251"/>
    </row>
    <row r="1698" spans="4:8" x14ac:dyDescent="0.2">
      <c r="D1698" s="87"/>
      <c r="E1698" s="251"/>
      <c r="F1698" s="251"/>
      <c r="G1698" s="251"/>
      <c r="H1698" s="251"/>
    </row>
    <row r="1699" spans="4:8" x14ac:dyDescent="0.2">
      <c r="D1699" s="87"/>
      <c r="E1699" s="251"/>
      <c r="F1699" s="251"/>
      <c r="G1699" s="251"/>
      <c r="H1699" s="251"/>
    </row>
    <row r="1700" spans="4:8" x14ac:dyDescent="0.2">
      <c r="D1700" s="87"/>
      <c r="E1700" s="251"/>
      <c r="F1700" s="251"/>
      <c r="G1700" s="251"/>
      <c r="H1700" s="251"/>
    </row>
    <row r="1701" spans="4:8" x14ac:dyDescent="0.2">
      <c r="D1701" s="87"/>
      <c r="E1701" s="251"/>
      <c r="F1701" s="251"/>
      <c r="G1701" s="251"/>
      <c r="H1701" s="251"/>
    </row>
    <row r="1702" spans="4:8" x14ac:dyDescent="0.2">
      <c r="D1702" s="87"/>
      <c r="E1702" s="251"/>
      <c r="F1702" s="251"/>
      <c r="G1702" s="251"/>
      <c r="H1702" s="251"/>
    </row>
    <row r="1703" spans="4:8" x14ac:dyDescent="0.2">
      <c r="D1703" s="87"/>
      <c r="E1703" s="251"/>
      <c r="F1703" s="251"/>
      <c r="G1703" s="251"/>
      <c r="H1703" s="251"/>
    </row>
    <row r="1704" spans="4:8" x14ac:dyDescent="0.2">
      <c r="D1704" s="87"/>
      <c r="E1704" s="251"/>
      <c r="F1704" s="251"/>
      <c r="G1704" s="251"/>
      <c r="H1704" s="251"/>
    </row>
    <row r="1705" spans="4:8" x14ac:dyDescent="0.2">
      <c r="D1705" s="87"/>
      <c r="E1705" s="251"/>
      <c r="F1705" s="251"/>
      <c r="G1705" s="251"/>
      <c r="H1705" s="251"/>
    </row>
    <row r="1706" spans="4:8" x14ac:dyDescent="0.2">
      <c r="D1706" s="87"/>
      <c r="E1706" s="251"/>
      <c r="F1706" s="251"/>
      <c r="G1706" s="251"/>
      <c r="H1706" s="251"/>
    </row>
    <row r="1707" spans="4:8" x14ac:dyDescent="0.2">
      <c r="D1707" s="87"/>
      <c r="E1707" s="251"/>
      <c r="F1707" s="251"/>
      <c r="G1707" s="251"/>
      <c r="H1707" s="251"/>
    </row>
    <row r="1708" spans="4:8" x14ac:dyDescent="0.2">
      <c r="D1708" s="87"/>
      <c r="E1708" s="251"/>
      <c r="F1708" s="251"/>
      <c r="G1708" s="251"/>
      <c r="H1708" s="251"/>
    </row>
    <row r="1709" spans="4:8" x14ac:dyDescent="0.2">
      <c r="D1709" s="87"/>
      <c r="E1709" s="251"/>
      <c r="F1709" s="251"/>
      <c r="G1709" s="251"/>
      <c r="H1709" s="251"/>
    </row>
    <row r="1710" spans="4:8" x14ac:dyDescent="0.2">
      <c r="D1710" s="87"/>
      <c r="E1710" s="251"/>
      <c r="F1710" s="251"/>
      <c r="G1710" s="251"/>
      <c r="H1710" s="251"/>
    </row>
    <row r="1711" spans="4:8" x14ac:dyDescent="0.2">
      <c r="D1711" s="87"/>
      <c r="E1711" s="251"/>
      <c r="F1711" s="251"/>
      <c r="G1711" s="251"/>
      <c r="H1711" s="251"/>
    </row>
    <row r="1712" spans="4:8" x14ac:dyDescent="0.2">
      <c r="D1712" s="87"/>
      <c r="E1712" s="251"/>
      <c r="F1712" s="251"/>
      <c r="G1712" s="251"/>
      <c r="H1712" s="251"/>
    </row>
    <row r="1713" spans="4:8" x14ac:dyDescent="0.2">
      <c r="D1713" s="87"/>
      <c r="E1713" s="251"/>
      <c r="F1713" s="251"/>
      <c r="G1713" s="251"/>
      <c r="H1713" s="251"/>
    </row>
    <row r="1714" spans="4:8" x14ac:dyDescent="0.2">
      <c r="D1714" s="87"/>
      <c r="E1714" s="251"/>
      <c r="F1714" s="251"/>
      <c r="G1714" s="251"/>
      <c r="H1714" s="251"/>
    </row>
    <row r="1715" spans="4:8" x14ac:dyDescent="0.2">
      <c r="D1715" s="87"/>
      <c r="E1715" s="251"/>
      <c r="F1715" s="251"/>
      <c r="G1715" s="251"/>
      <c r="H1715" s="251"/>
    </row>
    <row r="1716" spans="4:8" x14ac:dyDescent="0.2">
      <c r="D1716" s="87"/>
      <c r="E1716" s="251"/>
      <c r="F1716" s="251"/>
      <c r="G1716" s="251"/>
      <c r="H1716" s="251"/>
    </row>
    <row r="1717" spans="4:8" x14ac:dyDescent="0.2">
      <c r="D1717" s="87"/>
      <c r="E1717" s="251"/>
      <c r="F1717" s="251"/>
      <c r="G1717" s="251"/>
      <c r="H1717" s="251"/>
    </row>
    <row r="1718" spans="4:8" x14ac:dyDescent="0.2">
      <c r="D1718" s="87"/>
      <c r="E1718" s="251"/>
      <c r="F1718" s="251"/>
      <c r="G1718" s="251"/>
      <c r="H1718" s="251"/>
    </row>
    <row r="1719" spans="4:8" x14ac:dyDescent="0.2">
      <c r="D1719" s="87"/>
      <c r="E1719" s="251"/>
      <c r="F1719" s="251"/>
      <c r="G1719" s="251"/>
      <c r="H1719" s="251"/>
    </row>
    <row r="1720" spans="4:8" x14ac:dyDescent="0.2">
      <c r="D1720" s="87"/>
      <c r="E1720" s="251"/>
      <c r="F1720" s="251"/>
      <c r="G1720" s="251"/>
      <c r="H1720" s="251"/>
    </row>
    <row r="1721" spans="4:8" x14ac:dyDescent="0.2">
      <c r="D1721" s="87"/>
      <c r="E1721" s="251"/>
      <c r="F1721" s="251"/>
      <c r="G1721" s="251"/>
      <c r="H1721" s="251"/>
    </row>
    <row r="1722" spans="4:8" x14ac:dyDescent="0.2">
      <c r="D1722" s="87"/>
      <c r="E1722" s="251"/>
      <c r="F1722" s="251"/>
      <c r="G1722" s="251"/>
      <c r="H1722" s="251"/>
    </row>
    <row r="1723" spans="4:8" x14ac:dyDescent="0.2">
      <c r="D1723" s="87"/>
      <c r="E1723" s="251"/>
      <c r="F1723" s="251"/>
      <c r="G1723" s="251"/>
      <c r="H1723" s="251"/>
    </row>
    <row r="1724" spans="4:8" x14ac:dyDescent="0.2">
      <c r="D1724" s="87"/>
      <c r="E1724" s="251"/>
      <c r="F1724" s="251"/>
      <c r="G1724" s="251"/>
      <c r="H1724" s="251"/>
    </row>
    <row r="1725" spans="4:8" x14ac:dyDescent="0.2">
      <c r="D1725" s="87"/>
      <c r="E1725" s="251"/>
      <c r="F1725" s="251"/>
      <c r="G1725" s="251"/>
      <c r="H1725" s="251"/>
    </row>
    <row r="1726" spans="4:8" x14ac:dyDescent="0.2">
      <c r="D1726" s="87"/>
      <c r="E1726" s="251"/>
      <c r="F1726" s="251"/>
      <c r="G1726" s="251"/>
      <c r="H1726" s="251"/>
    </row>
    <row r="1727" spans="4:8" x14ac:dyDescent="0.2">
      <c r="D1727" s="87"/>
      <c r="E1727" s="251"/>
      <c r="F1727" s="251"/>
      <c r="G1727" s="251"/>
      <c r="H1727" s="251"/>
    </row>
    <row r="1728" spans="4:8" x14ac:dyDescent="0.2">
      <c r="D1728" s="87"/>
      <c r="E1728" s="251"/>
      <c r="F1728" s="251"/>
      <c r="G1728" s="251"/>
      <c r="H1728" s="251"/>
    </row>
    <row r="1729" spans="4:8" x14ac:dyDescent="0.2">
      <c r="D1729" s="87"/>
      <c r="E1729" s="251"/>
      <c r="F1729" s="251"/>
      <c r="G1729" s="251"/>
      <c r="H1729" s="251"/>
    </row>
    <row r="1730" spans="4:8" x14ac:dyDescent="0.2">
      <c r="D1730" s="87"/>
      <c r="E1730" s="251"/>
      <c r="F1730" s="251"/>
      <c r="G1730" s="251"/>
      <c r="H1730" s="251"/>
    </row>
    <row r="1731" spans="4:8" x14ac:dyDescent="0.2">
      <c r="D1731" s="87"/>
      <c r="E1731" s="251"/>
      <c r="F1731" s="251"/>
      <c r="G1731" s="251"/>
      <c r="H1731" s="251"/>
    </row>
    <row r="1732" spans="4:8" x14ac:dyDescent="0.2">
      <c r="D1732" s="87"/>
      <c r="E1732" s="251"/>
      <c r="F1732" s="251"/>
      <c r="G1732" s="251"/>
      <c r="H1732" s="251"/>
    </row>
    <row r="1733" spans="4:8" x14ac:dyDescent="0.2">
      <c r="D1733" s="87"/>
      <c r="E1733" s="251"/>
      <c r="F1733" s="251"/>
      <c r="G1733" s="251"/>
      <c r="H1733" s="251"/>
    </row>
    <row r="1734" spans="4:8" x14ac:dyDescent="0.2">
      <c r="D1734" s="87"/>
      <c r="E1734" s="251"/>
      <c r="F1734" s="251"/>
      <c r="G1734" s="251"/>
      <c r="H1734" s="251"/>
    </row>
    <row r="1735" spans="4:8" x14ac:dyDescent="0.2">
      <c r="D1735" s="87"/>
      <c r="E1735" s="251"/>
      <c r="F1735" s="251"/>
      <c r="G1735" s="251"/>
      <c r="H1735" s="251"/>
    </row>
    <row r="1736" spans="4:8" x14ac:dyDescent="0.2">
      <c r="D1736" s="87"/>
      <c r="E1736" s="251"/>
      <c r="F1736" s="251"/>
      <c r="G1736" s="251"/>
      <c r="H1736" s="251"/>
    </row>
    <row r="1737" spans="4:8" x14ac:dyDescent="0.2">
      <c r="D1737" s="87"/>
      <c r="E1737" s="251"/>
      <c r="F1737" s="251"/>
      <c r="G1737" s="251"/>
      <c r="H1737" s="251"/>
    </row>
    <row r="1738" spans="4:8" x14ac:dyDescent="0.2">
      <c r="D1738" s="87"/>
      <c r="E1738" s="251"/>
      <c r="F1738" s="251"/>
      <c r="G1738" s="251"/>
      <c r="H1738" s="251"/>
    </row>
    <row r="1739" spans="4:8" x14ac:dyDescent="0.2">
      <c r="D1739" s="87"/>
      <c r="E1739" s="251"/>
      <c r="F1739" s="251"/>
      <c r="G1739" s="251"/>
      <c r="H1739" s="251"/>
    </row>
    <row r="1740" spans="4:8" x14ac:dyDescent="0.2">
      <c r="D1740" s="87"/>
      <c r="E1740" s="251"/>
      <c r="F1740" s="251"/>
      <c r="G1740" s="251"/>
      <c r="H1740" s="251"/>
    </row>
    <row r="1741" spans="4:8" x14ac:dyDescent="0.2">
      <c r="D1741" s="87"/>
      <c r="E1741" s="251"/>
      <c r="F1741" s="251"/>
      <c r="G1741" s="251"/>
      <c r="H1741" s="251"/>
    </row>
    <row r="1742" spans="4:8" x14ac:dyDescent="0.2">
      <c r="D1742" s="87"/>
      <c r="E1742" s="251"/>
      <c r="F1742" s="251"/>
      <c r="G1742" s="251"/>
      <c r="H1742" s="251"/>
    </row>
    <row r="1743" spans="4:8" x14ac:dyDescent="0.2">
      <c r="D1743" s="87"/>
      <c r="E1743" s="251"/>
      <c r="F1743" s="251"/>
      <c r="G1743" s="251"/>
      <c r="H1743" s="251"/>
    </row>
    <row r="1744" spans="4:8" x14ac:dyDescent="0.2">
      <c r="D1744" s="87"/>
      <c r="E1744" s="251"/>
      <c r="F1744" s="251"/>
      <c r="G1744" s="251"/>
      <c r="H1744" s="251"/>
    </row>
    <row r="1745" spans="4:8" x14ac:dyDescent="0.2">
      <c r="D1745" s="87"/>
      <c r="E1745" s="251"/>
      <c r="F1745" s="251"/>
      <c r="G1745" s="251"/>
      <c r="H1745" s="251"/>
    </row>
    <row r="1746" spans="4:8" x14ac:dyDescent="0.2">
      <c r="D1746" s="87"/>
      <c r="E1746" s="251"/>
      <c r="F1746" s="251"/>
      <c r="G1746" s="251"/>
      <c r="H1746" s="251"/>
    </row>
    <row r="1747" spans="4:8" x14ac:dyDescent="0.2">
      <c r="D1747" s="87"/>
      <c r="E1747" s="251"/>
      <c r="F1747" s="251"/>
      <c r="G1747" s="251"/>
      <c r="H1747" s="251"/>
    </row>
    <row r="1748" spans="4:8" x14ac:dyDescent="0.2">
      <c r="D1748" s="87"/>
      <c r="E1748" s="251"/>
      <c r="F1748" s="251"/>
      <c r="G1748" s="251"/>
      <c r="H1748" s="251"/>
    </row>
    <row r="1749" spans="4:8" x14ac:dyDescent="0.2">
      <c r="D1749" s="87"/>
      <c r="E1749" s="251"/>
      <c r="F1749" s="251"/>
      <c r="G1749" s="251"/>
      <c r="H1749" s="251"/>
    </row>
    <row r="1750" spans="4:8" x14ac:dyDescent="0.2">
      <c r="D1750" s="87"/>
      <c r="E1750" s="251"/>
      <c r="F1750" s="251"/>
      <c r="G1750" s="251"/>
      <c r="H1750" s="251"/>
    </row>
    <row r="1751" spans="4:8" x14ac:dyDescent="0.2">
      <c r="D1751" s="87"/>
      <c r="E1751" s="251"/>
      <c r="F1751" s="251"/>
      <c r="G1751" s="251"/>
      <c r="H1751" s="251"/>
    </row>
    <row r="1752" spans="4:8" x14ac:dyDescent="0.2">
      <c r="D1752" s="87"/>
      <c r="E1752" s="251"/>
      <c r="F1752" s="251"/>
      <c r="G1752" s="251"/>
      <c r="H1752" s="251"/>
    </row>
    <row r="1753" spans="4:8" x14ac:dyDescent="0.2">
      <c r="D1753" s="87"/>
      <c r="E1753" s="251"/>
      <c r="F1753" s="251"/>
      <c r="G1753" s="251"/>
      <c r="H1753" s="251"/>
    </row>
    <row r="1754" spans="4:8" x14ac:dyDescent="0.2">
      <c r="D1754" s="87"/>
      <c r="E1754" s="251"/>
      <c r="F1754" s="251"/>
      <c r="G1754" s="251"/>
      <c r="H1754" s="251"/>
    </row>
    <row r="1755" spans="4:8" x14ac:dyDescent="0.2">
      <c r="D1755" s="87"/>
      <c r="E1755" s="251"/>
      <c r="F1755" s="251"/>
      <c r="G1755" s="251"/>
      <c r="H1755" s="251"/>
    </row>
    <row r="1756" spans="4:8" x14ac:dyDescent="0.2">
      <c r="D1756" s="87"/>
      <c r="E1756" s="251"/>
      <c r="F1756" s="251"/>
      <c r="G1756" s="251"/>
      <c r="H1756" s="251"/>
    </row>
    <row r="1757" spans="4:8" x14ac:dyDescent="0.2">
      <c r="D1757" s="87"/>
      <c r="E1757" s="251"/>
      <c r="F1757" s="251"/>
      <c r="G1757" s="251"/>
      <c r="H1757" s="251"/>
    </row>
    <row r="1758" spans="4:8" x14ac:dyDescent="0.2">
      <c r="D1758" s="87"/>
      <c r="E1758" s="251"/>
      <c r="F1758" s="251"/>
      <c r="G1758" s="251"/>
      <c r="H1758" s="251"/>
    </row>
    <row r="1759" spans="4:8" x14ac:dyDescent="0.2">
      <c r="D1759" s="87"/>
      <c r="E1759" s="251"/>
      <c r="F1759" s="251"/>
      <c r="G1759" s="251"/>
      <c r="H1759" s="251"/>
    </row>
    <row r="1760" spans="4:8" x14ac:dyDescent="0.2">
      <c r="D1760" s="87"/>
      <c r="E1760" s="251"/>
      <c r="F1760" s="251"/>
      <c r="G1760" s="251"/>
      <c r="H1760" s="251"/>
    </row>
    <row r="1761" spans="4:8" x14ac:dyDescent="0.2">
      <c r="D1761" s="87"/>
      <c r="E1761" s="251"/>
      <c r="F1761" s="251"/>
      <c r="G1761" s="251"/>
      <c r="H1761" s="251"/>
    </row>
    <row r="1762" spans="4:8" x14ac:dyDescent="0.2">
      <c r="D1762" s="87"/>
      <c r="E1762" s="251"/>
      <c r="F1762" s="251"/>
      <c r="G1762" s="251"/>
      <c r="H1762" s="251"/>
    </row>
    <row r="1763" spans="4:8" x14ac:dyDescent="0.2">
      <c r="D1763" s="87"/>
      <c r="E1763" s="251"/>
      <c r="F1763" s="251"/>
      <c r="G1763" s="251"/>
      <c r="H1763" s="251"/>
    </row>
    <row r="1764" spans="4:8" x14ac:dyDescent="0.2">
      <c r="D1764" s="87"/>
      <c r="E1764" s="251"/>
      <c r="F1764" s="251"/>
      <c r="G1764" s="251"/>
      <c r="H1764" s="251"/>
    </row>
    <row r="1765" spans="4:8" x14ac:dyDescent="0.2">
      <c r="D1765" s="87"/>
      <c r="E1765" s="251"/>
      <c r="F1765" s="251"/>
      <c r="G1765" s="251"/>
      <c r="H1765" s="251"/>
    </row>
    <row r="1766" spans="4:8" x14ac:dyDescent="0.2">
      <c r="D1766" s="87"/>
      <c r="E1766" s="251"/>
      <c r="F1766" s="251"/>
      <c r="G1766" s="251"/>
      <c r="H1766" s="251"/>
    </row>
    <row r="1767" spans="4:8" x14ac:dyDescent="0.2">
      <c r="D1767" s="87"/>
      <c r="E1767" s="251"/>
      <c r="F1767" s="251"/>
      <c r="G1767" s="251"/>
      <c r="H1767" s="251"/>
    </row>
    <row r="1768" spans="4:8" x14ac:dyDescent="0.2">
      <c r="D1768" s="87"/>
      <c r="E1768" s="251"/>
      <c r="F1768" s="251"/>
      <c r="G1768" s="251"/>
      <c r="H1768" s="251"/>
    </row>
    <row r="1769" spans="4:8" x14ac:dyDescent="0.2">
      <c r="D1769" s="87"/>
      <c r="E1769" s="251"/>
      <c r="F1769" s="251"/>
      <c r="G1769" s="251"/>
      <c r="H1769" s="251"/>
    </row>
    <row r="1770" spans="4:8" x14ac:dyDescent="0.2">
      <c r="D1770" s="87"/>
      <c r="E1770" s="251"/>
      <c r="F1770" s="251"/>
      <c r="G1770" s="251"/>
      <c r="H1770" s="251"/>
    </row>
    <row r="1771" spans="4:8" x14ac:dyDescent="0.2">
      <c r="D1771" s="87"/>
      <c r="E1771" s="251"/>
      <c r="F1771" s="251"/>
      <c r="G1771" s="251"/>
      <c r="H1771" s="251"/>
    </row>
    <row r="1772" spans="4:8" x14ac:dyDescent="0.2">
      <c r="D1772" s="87"/>
      <c r="E1772" s="251"/>
      <c r="F1772" s="251"/>
      <c r="G1772" s="251"/>
      <c r="H1772" s="251"/>
    </row>
    <row r="1773" spans="4:8" x14ac:dyDescent="0.2">
      <c r="D1773" s="87"/>
      <c r="E1773" s="251"/>
      <c r="F1773" s="251"/>
      <c r="G1773" s="251"/>
      <c r="H1773" s="251"/>
    </row>
    <row r="1774" spans="4:8" x14ac:dyDescent="0.2">
      <c r="D1774" s="87"/>
      <c r="E1774" s="251"/>
      <c r="F1774" s="251"/>
      <c r="G1774" s="251"/>
      <c r="H1774" s="251"/>
    </row>
    <row r="1775" spans="4:8" x14ac:dyDescent="0.2">
      <c r="D1775" s="87"/>
      <c r="E1775" s="251"/>
      <c r="F1775" s="251"/>
      <c r="G1775" s="251"/>
      <c r="H1775" s="251"/>
    </row>
    <row r="1776" spans="4:8" x14ac:dyDescent="0.2">
      <c r="D1776" s="87"/>
      <c r="E1776" s="251"/>
      <c r="F1776" s="251"/>
      <c r="G1776" s="251"/>
      <c r="H1776" s="251"/>
    </row>
    <row r="1777" spans="4:8" x14ac:dyDescent="0.2">
      <c r="D1777" s="87"/>
      <c r="E1777" s="251"/>
      <c r="F1777" s="251"/>
      <c r="G1777" s="251"/>
      <c r="H1777" s="251"/>
    </row>
    <row r="1778" spans="4:8" x14ac:dyDescent="0.2">
      <c r="D1778" s="87"/>
      <c r="E1778" s="251"/>
      <c r="F1778" s="251"/>
      <c r="G1778" s="251"/>
      <c r="H1778" s="251"/>
    </row>
    <row r="1779" spans="4:8" x14ac:dyDescent="0.2">
      <c r="D1779" s="87"/>
      <c r="E1779" s="251"/>
      <c r="F1779" s="251"/>
      <c r="G1779" s="251"/>
      <c r="H1779" s="251"/>
    </row>
    <row r="1780" spans="4:8" x14ac:dyDescent="0.2">
      <c r="D1780" s="87"/>
      <c r="E1780" s="251"/>
      <c r="F1780" s="251"/>
      <c r="G1780" s="251"/>
      <c r="H1780" s="251"/>
    </row>
    <row r="1781" spans="4:8" x14ac:dyDescent="0.2">
      <c r="D1781" s="87"/>
      <c r="E1781" s="251"/>
      <c r="F1781" s="251"/>
      <c r="G1781" s="251"/>
      <c r="H1781" s="251"/>
    </row>
    <row r="1782" spans="4:8" x14ac:dyDescent="0.2">
      <c r="D1782" s="87"/>
      <c r="E1782" s="251"/>
      <c r="F1782" s="251"/>
      <c r="G1782" s="251"/>
      <c r="H1782" s="251"/>
    </row>
    <row r="1783" spans="4:8" x14ac:dyDescent="0.2">
      <c r="D1783" s="87"/>
      <c r="E1783" s="251"/>
      <c r="F1783" s="251"/>
      <c r="G1783" s="251"/>
      <c r="H1783" s="251"/>
    </row>
    <row r="1784" spans="4:8" x14ac:dyDescent="0.2">
      <c r="D1784" s="87"/>
      <c r="E1784" s="251"/>
      <c r="F1784" s="251"/>
      <c r="G1784" s="251"/>
      <c r="H1784" s="251"/>
    </row>
    <row r="1785" spans="4:8" x14ac:dyDescent="0.2">
      <c r="D1785" s="87"/>
      <c r="E1785" s="251"/>
      <c r="F1785" s="251"/>
      <c r="G1785" s="251"/>
      <c r="H1785" s="251"/>
    </row>
    <row r="1786" spans="4:8" x14ac:dyDescent="0.2">
      <c r="D1786" s="87"/>
      <c r="E1786" s="251"/>
      <c r="F1786" s="251"/>
      <c r="G1786" s="251"/>
      <c r="H1786" s="251"/>
    </row>
    <row r="1787" spans="4:8" x14ac:dyDescent="0.2">
      <c r="D1787" s="87"/>
      <c r="E1787" s="251"/>
      <c r="F1787" s="251"/>
      <c r="G1787" s="251"/>
      <c r="H1787" s="251"/>
    </row>
    <row r="1788" spans="4:8" x14ac:dyDescent="0.2">
      <c r="D1788" s="87"/>
      <c r="E1788" s="251"/>
      <c r="F1788" s="251"/>
      <c r="G1788" s="251"/>
      <c r="H1788" s="251"/>
    </row>
    <row r="1789" spans="4:8" x14ac:dyDescent="0.2">
      <c r="D1789" s="87"/>
      <c r="E1789" s="251"/>
      <c r="F1789" s="251"/>
      <c r="G1789" s="251"/>
      <c r="H1789" s="251"/>
    </row>
    <row r="1790" spans="4:8" x14ac:dyDescent="0.2">
      <c r="D1790" s="87"/>
      <c r="E1790" s="251"/>
      <c r="F1790" s="251"/>
      <c r="G1790" s="251"/>
      <c r="H1790" s="251"/>
    </row>
    <row r="1791" spans="4:8" x14ac:dyDescent="0.2">
      <c r="D1791" s="87"/>
      <c r="E1791" s="251"/>
      <c r="F1791" s="251"/>
      <c r="G1791" s="251"/>
      <c r="H1791" s="251"/>
    </row>
    <row r="1792" spans="4:8" x14ac:dyDescent="0.2">
      <c r="D1792" s="87"/>
      <c r="E1792" s="251"/>
      <c r="F1792" s="251"/>
      <c r="G1792" s="251"/>
      <c r="H1792" s="251"/>
    </row>
    <row r="1793" spans="4:8" x14ac:dyDescent="0.2">
      <c r="D1793" s="87"/>
      <c r="E1793" s="251"/>
      <c r="F1793" s="251"/>
      <c r="G1793" s="251"/>
      <c r="H1793" s="251"/>
    </row>
    <row r="1794" spans="4:8" x14ac:dyDescent="0.2">
      <c r="D1794" s="87"/>
      <c r="E1794" s="251"/>
      <c r="F1794" s="251"/>
      <c r="G1794" s="251"/>
      <c r="H1794" s="251"/>
    </row>
    <row r="1795" spans="4:8" x14ac:dyDescent="0.2">
      <c r="D1795" s="87"/>
      <c r="E1795" s="251"/>
      <c r="F1795" s="251"/>
      <c r="G1795" s="251"/>
      <c r="H1795" s="251"/>
    </row>
    <row r="1796" spans="4:8" x14ac:dyDescent="0.2">
      <c r="D1796" s="87"/>
      <c r="E1796" s="251"/>
      <c r="F1796" s="251"/>
      <c r="G1796" s="251"/>
      <c r="H1796" s="251"/>
    </row>
    <row r="1797" spans="4:8" x14ac:dyDescent="0.2">
      <c r="D1797" s="87"/>
      <c r="E1797" s="251"/>
      <c r="F1797" s="251"/>
      <c r="G1797" s="251"/>
      <c r="H1797" s="251"/>
    </row>
    <row r="1798" spans="4:8" x14ac:dyDescent="0.2">
      <c r="D1798" s="87"/>
      <c r="E1798" s="251"/>
      <c r="F1798" s="251"/>
      <c r="G1798" s="251"/>
      <c r="H1798" s="251"/>
    </row>
    <row r="1799" spans="4:8" x14ac:dyDescent="0.2">
      <c r="D1799" s="87"/>
      <c r="E1799" s="251"/>
      <c r="F1799" s="251"/>
      <c r="G1799" s="251"/>
      <c r="H1799" s="251"/>
    </row>
    <row r="1800" spans="4:8" x14ac:dyDescent="0.2">
      <c r="D1800" s="87"/>
      <c r="E1800" s="251"/>
      <c r="F1800" s="251"/>
      <c r="G1800" s="251"/>
      <c r="H1800" s="251"/>
    </row>
    <row r="1801" spans="4:8" x14ac:dyDescent="0.2">
      <c r="D1801" s="87"/>
      <c r="E1801" s="251"/>
      <c r="F1801" s="251"/>
      <c r="G1801" s="251"/>
      <c r="H1801" s="251"/>
    </row>
    <row r="1802" spans="4:8" x14ac:dyDescent="0.2">
      <c r="D1802" s="87"/>
      <c r="E1802" s="251"/>
      <c r="F1802" s="251"/>
      <c r="G1802" s="251"/>
      <c r="H1802" s="251"/>
    </row>
    <row r="1803" spans="4:8" x14ac:dyDescent="0.2">
      <c r="D1803" s="87"/>
      <c r="E1803" s="251"/>
      <c r="F1803" s="251"/>
      <c r="G1803" s="251"/>
      <c r="H1803" s="251"/>
    </row>
    <row r="1804" spans="4:8" x14ac:dyDescent="0.2">
      <c r="D1804" s="87"/>
      <c r="E1804" s="251"/>
      <c r="F1804" s="251"/>
      <c r="G1804" s="251"/>
      <c r="H1804" s="251"/>
    </row>
    <row r="1805" spans="4:8" x14ac:dyDescent="0.2">
      <c r="D1805" s="87"/>
      <c r="E1805" s="251"/>
      <c r="F1805" s="251"/>
      <c r="G1805" s="251"/>
      <c r="H1805" s="251"/>
    </row>
    <row r="1806" spans="4:8" x14ac:dyDescent="0.2">
      <c r="D1806" s="87"/>
      <c r="E1806" s="251"/>
      <c r="F1806" s="251"/>
      <c r="G1806" s="251"/>
      <c r="H1806" s="251"/>
    </row>
    <row r="1807" spans="4:8" x14ac:dyDescent="0.2">
      <c r="D1807" s="87"/>
      <c r="E1807" s="251"/>
      <c r="F1807" s="251"/>
      <c r="G1807" s="251"/>
      <c r="H1807" s="251"/>
    </row>
    <row r="1808" spans="4:8" x14ac:dyDescent="0.2">
      <c r="D1808" s="87"/>
      <c r="E1808" s="251"/>
      <c r="F1808" s="251"/>
      <c r="G1808" s="251"/>
      <c r="H1808" s="251"/>
    </row>
    <row r="1809" spans="4:8" x14ac:dyDescent="0.2">
      <c r="D1809" s="87"/>
      <c r="E1809" s="251"/>
      <c r="F1809" s="251"/>
      <c r="G1809" s="251"/>
      <c r="H1809" s="251"/>
    </row>
    <row r="1810" spans="4:8" x14ac:dyDescent="0.2">
      <c r="D1810" s="87"/>
      <c r="E1810" s="251"/>
      <c r="F1810" s="251"/>
      <c r="G1810" s="251"/>
      <c r="H1810" s="251"/>
    </row>
    <row r="1811" spans="4:8" x14ac:dyDescent="0.2">
      <c r="D1811" s="87"/>
      <c r="E1811" s="251"/>
      <c r="F1811" s="251"/>
      <c r="G1811" s="251"/>
      <c r="H1811" s="251"/>
    </row>
    <row r="1812" spans="4:8" x14ac:dyDescent="0.2">
      <c r="D1812" s="87"/>
      <c r="E1812" s="251"/>
      <c r="F1812" s="251"/>
      <c r="G1812" s="251"/>
      <c r="H1812" s="251"/>
    </row>
    <row r="1813" spans="4:8" x14ac:dyDescent="0.2">
      <c r="D1813" s="87"/>
      <c r="E1813" s="251"/>
      <c r="F1813" s="251"/>
      <c r="G1813" s="251"/>
      <c r="H1813" s="251"/>
    </row>
    <row r="1814" spans="4:8" x14ac:dyDescent="0.2">
      <c r="D1814" s="87"/>
      <c r="E1814" s="251"/>
      <c r="F1814" s="251"/>
      <c r="G1814" s="251"/>
      <c r="H1814" s="251"/>
    </row>
    <row r="1815" spans="4:8" x14ac:dyDescent="0.2">
      <c r="D1815" s="87"/>
      <c r="E1815" s="251"/>
      <c r="F1815" s="251"/>
      <c r="G1815" s="251"/>
      <c r="H1815" s="251"/>
    </row>
    <row r="1816" spans="4:8" x14ac:dyDescent="0.2">
      <c r="D1816" s="87"/>
      <c r="E1816" s="251"/>
      <c r="F1816" s="251"/>
      <c r="G1816" s="251"/>
      <c r="H1816" s="251"/>
    </row>
    <row r="1817" spans="4:8" x14ac:dyDescent="0.2">
      <c r="D1817" s="87"/>
      <c r="E1817" s="251"/>
      <c r="F1817" s="251"/>
      <c r="G1817" s="251"/>
      <c r="H1817" s="251"/>
    </row>
    <row r="1818" spans="4:8" x14ac:dyDescent="0.2">
      <c r="D1818" s="87"/>
      <c r="E1818" s="251"/>
      <c r="F1818" s="251"/>
      <c r="G1818" s="251"/>
      <c r="H1818" s="251"/>
    </row>
    <row r="1819" spans="4:8" x14ac:dyDescent="0.2">
      <c r="D1819" s="87"/>
      <c r="E1819" s="251"/>
      <c r="F1819" s="251"/>
      <c r="G1819" s="251"/>
      <c r="H1819" s="251"/>
    </row>
    <row r="1820" spans="4:8" x14ac:dyDescent="0.2">
      <c r="D1820" s="87"/>
      <c r="E1820" s="251"/>
      <c r="F1820" s="251"/>
      <c r="G1820" s="251"/>
      <c r="H1820" s="251"/>
    </row>
    <row r="1821" spans="4:8" x14ac:dyDescent="0.2">
      <c r="D1821" s="87"/>
      <c r="E1821" s="251"/>
      <c r="F1821" s="251"/>
      <c r="G1821" s="251"/>
      <c r="H1821" s="251"/>
    </row>
    <row r="1822" spans="4:8" x14ac:dyDescent="0.2">
      <c r="D1822" s="87"/>
      <c r="E1822" s="251"/>
      <c r="F1822" s="251"/>
      <c r="G1822" s="251"/>
      <c r="H1822" s="251"/>
    </row>
    <row r="1823" spans="4:8" x14ac:dyDescent="0.2">
      <c r="D1823" s="87"/>
      <c r="E1823" s="251"/>
      <c r="F1823" s="251"/>
      <c r="G1823" s="251"/>
      <c r="H1823" s="251"/>
    </row>
    <row r="1824" spans="4:8" x14ac:dyDescent="0.2">
      <c r="D1824" s="87"/>
      <c r="E1824" s="251"/>
      <c r="F1824" s="251"/>
      <c r="G1824" s="251"/>
      <c r="H1824" s="251"/>
    </row>
    <row r="1825" spans="4:8" x14ac:dyDescent="0.2">
      <c r="D1825" s="87"/>
      <c r="E1825" s="251"/>
      <c r="F1825" s="251"/>
      <c r="G1825" s="251"/>
      <c r="H1825" s="251"/>
    </row>
    <row r="1826" spans="4:8" x14ac:dyDescent="0.2">
      <c r="D1826" s="87"/>
      <c r="E1826" s="251"/>
      <c r="F1826" s="251"/>
      <c r="G1826" s="251"/>
      <c r="H1826" s="251"/>
    </row>
    <row r="1827" spans="4:8" x14ac:dyDescent="0.2">
      <c r="D1827" s="87"/>
      <c r="E1827" s="251"/>
      <c r="F1827" s="251"/>
      <c r="G1827" s="251"/>
      <c r="H1827" s="251"/>
    </row>
    <row r="1828" spans="4:8" x14ac:dyDescent="0.2">
      <c r="D1828" s="87"/>
      <c r="E1828" s="251"/>
      <c r="F1828" s="251"/>
      <c r="G1828" s="251"/>
      <c r="H1828" s="251"/>
    </row>
    <row r="1829" spans="4:8" x14ac:dyDescent="0.2">
      <c r="D1829" s="87"/>
      <c r="E1829" s="251"/>
      <c r="F1829" s="251"/>
      <c r="G1829" s="251"/>
      <c r="H1829" s="251"/>
    </row>
    <row r="1830" spans="4:8" x14ac:dyDescent="0.2">
      <c r="D1830" s="87"/>
      <c r="E1830" s="251"/>
      <c r="F1830" s="251"/>
      <c r="G1830" s="251"/>
      <c r="H1830" s="251"/>
    </row>
    <row r="1831" spans="4:8" x14ac:dyDescent="0.2">
      <c r="D1831" s="87"/>
      <c r="E1831" s="251"/>
      <c r="F1831" s="251"/>
      <c r="G1831" s="251"/>
      <c r="H1831" s="251"/>
    </row>
    <row r="1832" spans="4:8" x14ac:dyDescent="0.2">
      <c r="D1832" s="87"/>
      <c r="E1832" s="251"/>
      <c r="F1832" s="251"/>
      <c r="G1832" s="251"/>
      <c r="H1832" s="251"/>
    </row>
    <row r="1833" spans="4:8" x14ac:dyDescent="0.2">
      <c r="D1833" s="87"/>
      <c r="E1833" s="251"/>
      <c r="F1833" s="251"/>
      <c r="G1833" s="251"/>
      <c r="H1833" s="251"/>
    </row>
    <row r="1834" spans="4:8" x14ac:dyDescent="0.2">
      <c r="D1834" s="87"/>
      <c r="E1834" s="251"/>
      <c r="F1834" s="251"/>
      <c r="G1834" s="251"/>
      <c r="H1834" s="251"/>
    </row>
    <row r="1835" spans="4:8" x14ac:dyDescent="0.2">
      <c r="D1835" s="87"/>
      <c r="E1835" s="251"/>
      <c r="F1835" s="251"/>
      <c r="G1835" s="251"/>
      <c r="H1835" s="251"/>
    </row>
    <row r="1836" spans="4:8" x14ac:dyDescent="0.2">
      <c r="D1836" s="87"/>
      <c r="E1836" s="251"/>
      <c r="F1836" s="251"/>
      <c r="G1836" s="251"/>
      <c r="H1836" s="251"/>
    </row>
    <row r="1837" spans="4:8" x14ac:dyDescent="0.2">
      <c r="D1837" s="87"/>
      <c r="E1837" s="251"/>
      <c r="F1837" s="251"/>
      <c r="G1837" s="251"/>
      <c r="H1837" s="251"/>
    </row>
    <row r="1838" spans="4:8" x14ac:dyDescent="0.2">
      <c r="D1838" s="87"/>
      <c r="E1838" s="251"/>
      <c r="F1838" s="251"/>
      <c r="G1838" s="251"/>
      <c r="H1838" s="251"/>
    </row>
    <row r="1839" spans="4:8" x14ac:dyDescent="0.2">
      <c r="D1839" s="87"/>
      <c r="E1839" s="251"/>
      <c r="F1839" s="251"/>
      <c r="G1839" s="251"/>
      <c r="H1839" s="251"/>
    </row>
    <row r="1840" spans="4:8" x14ac:dyDescent="0.2">
      <c r="D1840" s="87"/>
      <c r="E1840" s="251"/>
      <c r="F1840" s="251"/>
      <c r="G1840" s="251"/>
      <c r="H1840" s="251"/>
    </row>
    <row r="1841" spans="4:8" x14ac:dyDescent="0.2">
      <c r="D1841" s="87"/>
      <c r="E1841" s="251"/>
      <c r="F1841" s="251"/>
      <c r="G1841" s="251"/>
      <c r="H1841" s="251"/>
    </row>
    <row r="1842" spans="4:8" x14ac:dyDescent="0.2">
      <c r="D1842" s="87"/>
      <c r="E1842" s="251"/>
      <c r="F1842" s="251"/>
      <c r="G1842" s="251"/>
      <c r="H1842" s="251"/>
    </row>
    <row r="1843" spans="4:8" x14ac:dyDescent="0.2">
      <c r="D1843" s="87"/>
      <c r="E1843" s="251"/>
      <c r="F1843" s="251"/>
      <c r="G1843" s="251"/>
      <c r="H1843" s="251"/>
    </row>
    <row r="1844" spans="4:8" x14ac:dyDescent="0.2">
      <c r="D1844" s="87"/>
      <c r="E1844" s="251"/>
      <c r="F1844" s="251"/>
      <c r="G1844" s="251"/>
      <c r="H1844" s="251"/>
    </row>
    <row r="1845" spans="4:8" x14ac:dyDescent="0.2">
      <c r="D1845" s="87"/>
      <c r="E1845" s="251"/>
      <c r="F1845" s="251"/>
      <c r="G1845" s="251"/>
      <c r="H1845" s="251"/>
    </row>
    <row r="1846" spans="4:8" x14ac:dyDescent="0.2">
      <c r="D1846" s="87"/>
      <c r="E1846" s="251"/>
      <c r="F1846" s="251"/>
      <c r="G1846" s="251"/>
      <c r="H1846" s="251"/>
    </row>
    <row r="1847" spans="4:8" x14ac:dyDescent="0.2">
      <c r="D1847" s="87"/>
      <c r="E1847" s="251"/>
      <c r="F1847" s="251"/>
      <c r="G1847" s="251"/>
      <c r="H1847" s="251"/>
    </row>
    <row r="1848" spans="4:8" x14ac:dyDescent="0.2">
      <c r="D1848" s="87"/>
      <c r="E1848" s="251"/>
      <c r="F1848" s="251"/>
      <c r="G1848" s="251"/>
      <c r="H1848" s="251"/>
    </row>
    <row r="1849" spans="4:8" x14ac:dyDescent="0.2">
      <c r="D1849" s="87"/>
      <c r="E1849" s="251"/>
      <c r="F1849" s="251"/>
      <c r="G1849" s="251"/>
      <c r="H1849" s="251"/>
    </row>
    <row r="1850" spans="4:8" x14ac:dyDescent="0.2">
      <c r="D1850" s="87"/>
      <c r="E1850" s="251"/>
      <c r="F1850" s="251"/>
      <c r="G1850" s="251"/>
      <c r="H1850" s="251"/>
    </row>
    <row r="1851" spans="4:8" x14ac:dyDescent="0.2">
      <c r="D1851" s="87"/>
      <c r="E1851" s="251"/>
      <c r="F1851" s="251"/>
      <c r="G1851" s="251"/>
      <c r="H1851" s="251"/>
    </row>
    <row r="1852" spans="4:8" x14ac:dyDescent="0.2">
      <c r="D1852" s="87"/>
      <c r="E1852" s="251"/>
      <c r="F1852" s="251"/>
      <c r="G1852" s="251"/>
      <c r="H1852" s="251"/>
    </row>
    <row r="1853" spans="4:8" x14ac:dyDescent="0.2">
      <c r="D1853" s="87"/>
      <c r="E1853" s="251"/>
      <c r="F1853" s="251"/>
      <c r="G1853" s="251"/>
      <c r="H1853" s="251"/>
    </row>
    <row r="1854" spans="4:8" x14ac:dyDescent="0.2">
      <c r="D1854" s="87"/>
      <c r="E1854" s="251"/>
      <c r="F1854" s="251"/>
      <c r="G1854" s="251"/>
      <c r="H1854" s="251"/>
    </row>
    <row r="1855" spans="4:8" x14ac:dyDescent="0.2">
      <c r="D1855" s="87"/>
      <c r="E1855" s="251"/>
      <c r="F1855" s="251"/>
      <c r="G1855" s="251"/>
      <c r="H1855" s="251"/>
    </row>
    <row r="1856" spans="4:8" x14ac:dyDescent="0.2">
      <c r="D1856" s="87"/>
      <c r="E1856" s="251"/>
      <c r="F1856" s="251"/>
      <c r="G1856" s="251"/>
      <c r="H1856" s="251"/>
    </row>
    <row r="1857" spans="4:8" x14ac:dyDescent="0.2">
      <c r="D1857" s="87"/>
      <c r="E1857" s="251"/>
      <c r="F1857" s="251"/>
      <c r="G1857" s="251"/>
      <c r="H1857" s="251"/>
    </row>
    <row r="1858" spans="4:8" x14ac:dyDescent="0.2">
      <c r="D1858" s="87"/>
      <c r="E1858" s="251"/>
      <c r="F1858" s="251"/>
      <c r="G1858" s="251"/>
      <c r="H1858" s="251"/>
    </row>
    <row r="1859" spans="4:8" x14ac:dyDescent="0.2">
      <c r="D1859" s="87"/>
      <c r="E1859" s="251"/>
      <c r="F1859" s="251"/>
      <c r="G1859" s="251"/>
      <c r="H1859" s="251"/>
    </row>
    <row r="1860" spans="4:8" x14ac:dyDescent="0.2">
      <c r="D1860" s="87"/>
      <c r="E1860" s="251"/>
      <c r="F1860" s="251"/>
      <c r="G1860" s="251"/>
      <c r="H1860" s="251"/>
    </row>
    <row r="1861" spans="4:8" x14ac:dyDescent="0.2">
      <c r="D1861" s="87"/>
      <c r="E1861" s="251"/>
      <c r="F1861" s="251"/>
      <c r="G1861" s="251"/>
      <c r="H1861" s="251"/>
    </row>
    <row r="1862" spans="4:8" x14ac:dyDescent="0.2">
      <c r="D1862" s="87"/>
      <c r="E1862" s="251"/>
      <c r="F1862" s="251"/>
      <c r="G1862" s="251"/>
      <c r="H1862" s="251"/>
    </row>
    <row r="1863" spans="4:8" x14ac:dyDescent="0.2">
      <c r="D1863" s="87"/>
      <c r="E1863" s="251"/>
      <c r="F1863" s="251"/>
      <c r="G1863" s="251"/>
      <c r="H1863" s="251"/>
    </row>
    <row r="1864" spans="4:8" x14ac:dyDescent="0.2">
      <c r="D1864" s="87"/>
      <c r="E1864" s="251"/>
      <c r="F1864" s="251"/>
      <c r="G1864" s="251"/>
      <c r="H1864" s="251"/>
    </row>
    <row r="1865" spans="4:8" x14ac:dyDescent="0.2">
      <c r="D1865" s="87"/>
      <c r="E1865" s="251"/>
      <c r="F1865" s="251"/>
      <c r="G1865" s="251"/>
      <c r="H1865" s="251"/>
    </row>
    <row r="1866" spans="4:8" x14ac:dyDescent="0.2">
      <c r="D1866" s="87"/>
      <c r="E1866" s="251"/>
      <c r="F1866" s="251"/>
      <c r="G1866" s="251"/>
      <c r="H1866" s="251"/>
    </row>
    <row r="1867" spans="4:8" x14ac:dyDescent="0.2">
      <c r="D1867" s="87"/>
      <c r="E1867" s="251"/>
      <c r="F1867" s="251"/>
      <c r="G1867" s="251"/>
      <c r="H1867" s="251"/>
    </row>
    <row r="1868" spans="4:8" x14ac:dyDescent="0.2">
      <c r="D1868" s="87"/>
      <c r="E1868" s="251"/>
      <c r="F1868" s="251"/>
      <c r="G1868" s="251"/>
      <c r="H1868" s="251"/>
    </row>
    <row r="1869" spans="4:8" x14ac:dyDescent="0.2">
      <c r="D1869" s="87"/>
      <c r="E1869" s="251"/>
      <c r="F1869" s="251"/>
      <c r="G1869" s="251"/>
      <c r="H1869" s="251"/>
    </row>
    <row r="1870" spans="4:8" x14ac:dyDescent="0.2">
      <c r="D1870" s="87"/>
      <c r="E1870" s="251"/>
      <c r="F1870" s="251"/>
      <c r="G1870" s="251"/>
      <c r="H1870" s="251"/>
    </row>
    <row r="1871" spans="4:8" x14ac:dyDescent="0.2">
      <c r="D1871" s="87"/>
      <c r="E1871" s="251"/>
      <c r="F1871" s="251"/>
      <c r="G1871" s="251"/>
      <c r="H1871" s="251"/>
    </row>
    <row r="1872" spans="4:8" x14ac:dyDescent="0.2">
      <c r="D1872" s="87"/>
      <c r="E1872" s="251"/>
      <c r="F1872" s="251"/>
      <c r="G1872" s="251"/>
      <c r="H1872" s="251"/>
    </row>
    <row r="1873" spans="4:8" x14ac:dyDescent="0.2">
      <c r="D1873" s="87"/>
      <c r="E1873" s="251"/>
      <c r="F1873" s="251"/>
      <c r="G1873" s="251"/>
      <c r="H1873" s="251"/>
    </row>
    <row r="1874" spans="4:8" x14ac:dyDescent="0.2">
      <c r="D1874" s="87"/>
      <c r="E1874" s="251"/>
      <c r="F1874" s="251"/>
      <c r="G1874" s="251"/>
      <c r="H1874" s="251"/>
    </row>
    <row r="1875" spans="4:8" x14ac:dyDescent="0.2">
      <c r="D1875" s="87"/>
      <c r="E1875" s="251"/>
      <c r="F1875" s="251"/>
      <c r="G1875" s="251"/>
      <c r="H1875" s="251"/>
    </row>
    <row r="1876" spans="4:8" x14ac:dyDescent="0.2">
      <c r="D1876" s="87"/>
      <c r="E1876" s="251"/>
      <c r="F1876" s="251"/>
      <c r="G1876" s="251"/>
      <c r="H1876" s="251"/>
    </row>
    <row r="1877" spans="4:8" x14ac:dyDescent="0.2">
      <c r="D1877" s="87"/>
      <c r="E1877" s="251"/>
      <c r="F1877" s="251"/>
      <c r="G1877" s="251"/>
      <c r="H1877" s="251"/>
    </row>
    <row r="1878" spans="4:8" x14ac:dyDescent="0.2">
      <c r="D1878" s="87"/>
      <c r="E1878" s="251"/>
      <c r="F1878" s="251"/>
      <c r="G1878" s="251"/>
      <c r="H1878" s="251"/>
    </row>
    <row r="1879" spans="4:8" x14ac:dyDescent="0.2">
      <c r="D1879" s="87"/>
      <c r="E1879" s="251"/>
      <c r="F1879" s="251"/>
      <c r="G1879" s="251"/>
      <c r="H1879" s="251"/>
    </row>
    <row r="1880" spans="4:8" x14ac:dyDescent="0.2">
      <c r="D1880" s="87"/>
      <c r="E1880" s="251"/>
      <c r="F1880" s="251"/>
      <c r="G1880" s="251"/>
      <c r="H1880" s="251"/>
    </row>
    <row r="1881" spans="4:8" x14ac:dyDescent="0.2">
      <c r="D1881" s="87"/>
      <c r="E1881" s="251"/>
      <c r="F1881" s="251"/>
      <c r="G1881" s="251"/>
      <c r="H1881" s="251"/>
    </row>
    <row r="1882" spans="4:8" x14ac:dyDescent="0.2">
      <c r="D1882" s="87"/>
      <c r="E1882" s="251"/>
      <c r="F1882" s="251"/>
      <c r="G1882" s="251"/>
      <c r="H1882" s="251"/>
    </row>
    <row r="1883" spans="4:8" x14ac:dyDescent="0.2">
      <c r="D1883" s="87"/>
      <c r="E1883" s="251"/>
      <c r="F1883" s="251"/>
      <c r="G1883" s="251"/>
      <c r="H1883" s="251"/>
    </row>
    <row r="1884" spans="4:8" x14ac:dyDescent="0.2">
      <c r="D1884" s="87"/>
      <c r="E1884" s="251"/>
      <c r="F1884" s="251"/>
      <c r="G1884" s="251"/>
      <c r="H1884" s="251"/>
    </row>
    <row r="1885" spans="4:8" x14ac:dyDescent="0.2">
      <c r="D1885" s="87"/>
      <c r="E1885" s="251"/>
      <c r="F1885" s="251"/>
      <c r="G1885" s="251"/>
      <c r="H1885" s="251"/>
    </row>
    <row r="1886" spans="4:8" x14ac:dyDescent="0.2">
      <c r="D1886" s="87"/>
      <c r="E1886" s="251"/>
      <c r="F1886" s="251"/>
      <c r="G1886" s="251"/>
      <c r="H1886" s="251"/>
    </row>
    <row r="1887" spans="4:8" x14ac:dyDescent="0.2">
      <c r="D1887" s="87"/>
      <c r="E1887" s="251"/>
      <c r="F1887" s="251"/>
      <c r="G1887" s="251"/>
      <c r="H1887" s="251"/>
    </row>
    <row r="1888" spans="4:8" x14ac:dyDescent="0.2">
      <c r="D1888" s="87"/>
      <c r="E1888" s="251"/>
      <c r="F1888" s="251"/>
      <c r="G1888" s="251"/>
      <c r="H1888" s="251"/>
    </row>
    <row r="1889" spans="4:8" x14ac:dyDescent="0.2">
      <c r="D1889" s="87"/>
      <c r="E1889" s="251"/>
      <c r="F1889" s="251"/>
      <c r="G1889" s="251"/>
      <c r="H1889" s="251"/>
    </row>
    <row r="1890" spans="4:8" x14ac:dyDescent="0.2">
      <c r="D1890" s="87"/>
      <c r="E1890" s="251"/>
      <c r="F1890" s="251"/>
      <c r="G1890" s="251"/>
      <c r="H1890" s="251"/>
    </row>
    <row r="1891" spans="4:8" x14ac:dyDescent="0.2">
      <c r="D1891" s="87"/>
      <c r="E1891" s="251"/>
      <c r="F1891" s="251"/>
      <c r="G1891" s="251"/>
      <c r="H1891" s="251"/>
    </row>
    <row r="1892" spans="4:8" x14ac:dyDescent="0.2">
      <c r="D1892" s="87"/>
      <c r="E1892" s="251"/>
      <c r="F1892" s="251"/>
      <c r="G1892" s="251"/>
      <c r="H1892" s="251"/>
    </row>
    <row r="1893" spans="4:8" x14ac:dyDescent="0.2">
      <c r="D1893" s="87"/>
      <c r="E1893" s="251"/>
      <c r="F1893" s="251"/>
      <c r="G1893" s="251"/>
      <c r="H1893" s="251"/>
    </row>
    <row r="1894" spans="4:8" x14ac:dyDescent="0.2">
      <c r="D1894" s="87"/>
      <c r="E1894" s="251"/>
      <c r="F1894" s="251"/>
      <c r="G1894" s="251"/>
      <c r="H1894" s="251"/>
    </row>
    <row r="1895" spans="4:8" x14ac:dyDescent="0.2">
      <c r="D1895" s="87"/>
      <c r="E1895" s="251"/>
      <c r="F1895" s="251"/>
      <c r="G1895" s="251"/>
      <c r="H1895" s="251"/>
    </row>
    <row r="1896" spans="4:8" x14ac:dyDescent="0.2">
      <c r="D1896" s="87"/>
      <c r="E1896" s="251"/>
      <c r="F1896" s="251"/>
      <c r="G1896" s="251"/>
      <c r="H1896" s="251"/>
    </row>
    <row r="1897" spans="4:8" x14ac:dyDescent="0.2">
      <c r="D1897" s="87"/>
      <c r="E1897" s="251"/>
      <c r="F1897" s="251"/>
      <c r="G1897" s="251"/>
      <c r="H1897" s="251"/>
    </row>
    <row r="1898" spans="4:8" x14ac:dyDescent="0.2">
      <c r="D1898" s="87"/>
      <c r="E1898" s="251"/>
      <c r="F1898" s="251"/>
      <c r="G1898" s="251"/>
      <c r="H1898" s="251"/>
    </row>
    <row r="1899" spans="4:8" x14ac:dyDescent="0.2">
      <c r="D1899" s="87"/>
      <c r="E1899" s="251"/>
      <c r="F1899" s="251"/>
      <c r="G1899" s="251"/>
      <c r="H1899" s="251"/>
    </row>
    <row r="1900" spans="4:8" x14ac:dyDescent="0.2">
      <c r="D1900" s="87"/>
      <c r="E1900" s="251"/>
      <c r="F1900" s="251"/>
      <c r="G1900" s="251"/>
      <c r="H1900" s="251"/>
    </row>
    <row r="1901" spans="4:8" x14ac:dyDescent="0.2">
      <c r="D1901" s="87"/>
      <c r="E1901" s="251"/>
      <c r="F1901" s="251"/>
      <c r="G1901" s="251"/>
      <c r="H1901" s="251"/>
    </row>
    <row r="1902" spans="4:8" x14ac:dyDescent="0.2">
      <c r="D1902" s="87"/>
      <c r="E1902" s="251"/>
      <c r="F1902" s="251"/>
      <c r="G1902" s="251"/>
      <c r="H1902" s="251"/>
    </row>
    <row r="1903" spans="4:8" x14ac:dyDescent="0.2">
      <c r="D1903" s="87"/>
      <c r="E1903" s="251"/>
      <c r="F1903" s="251"/>
      <c r="G1903" s="251"/>
      <c r="H1903" s="251"/>
    </row>
    <row r="1904" spans="4:8" x14ac:dyDescent="0.2">
      <c r="D1904" s="87"/>
      <c r="E1904" s="251"/>
      <c r="F1904" s="251"/>
      <c r="G1904" s="251"/>
      <c r="H1904" s="251"/>
    </row>
    <row r="1905" spans="4:8" x14ac:dyDescent="0.2">
      <c r="D1905" s="87"/>
      <c r="E1905" s="251"/>
      <c r="F1905" s="251"/>
      <c r="G1905" s="251"/>
      <c r="H1905" s="251"/>
    </row>
    <row r="1906" spans="4:8" x14ac:dyDescent="0.2">
      <c r="D1906" s="87"/>
      <c r="E1906" s="251"/>
      <c r="F1906" s="251"/>
      <c r="G1906" s="251"/>
      <c r="H1906" s="251"/>
    </row>
    <row r="1907" spans="4:8" x14ac:dyDescent="0.2">
      <c r="D1907" s="87"/>
      <c r="E1907" s="251"/>
      <c r="F1907" s="251"/>
      <c r="G1907" s="251"/>
      <c r="H1907" s="251"/>
    </row>
    <row r="1908" spans="4:8" x14ac:dyDescent="0.2">
      <c r="D1908" s="87"/>
      <c r="E1908" s="251"/>
      <c r="F1908" s="251"/>
      <c r="G1908" s="251"/>
      <c r="H1908" s="251"/>
    </row>
    <row r="1909" spans="4:8" x14ac:dyDescent="0.2">
      <c r="D1909" s="87"/>
      <c r="E1909" s="251"/>
      <c r="F1909" s="251"/>
      <c r="G1909" s="251"/>
      <c r="H1909" s="251"/>
    </row>
    <row r="1910" spans="4:8" x14ac:dyDescent="0.2">
      <c r="D1910" s="87"/>
      <c r="E1910" s="251"/>
      <c r="F1910" s="251"/>
      <c r="G1910" s="251"/>
      <c r="H1910" s="251"/>
    </row>
    <row r="1911" spans="4:8" x14ac:dyDescent="0.2">
      <c r="D1911" s="87"/>
      <c r="E1911" s="251"/>
      <c r="F1911" s="251"/>
      <c r="G1911" s="251"/>
      <c r="H1911" s="251"/>
    </row>
    <row r="1912" spans="4:8" x14ac:dyDescent="0.2">
      <c r="D1912" s="87"/>
      <c r="E1912" s="251"/>
      <c r="F1912" s="251"/>
      <c r="G1912" s="251"/>
      <c r="H1912" s="251"/>
    </row>
    <row r="1913" spans="4:8" x14ac:dyDescent="0.2">
      <c r="D1913" s="87"/>
      <c r="E1913" s="251"/>
      <c r="F1913" s="251"/>
      <c r="G1913" s="251"/>
      <c r="H1913" s="251"/>
    </row>
    <row r="1914" spans="4:8" x14ac:dyDescent="0.2">
      <c r="D1914" s="87"/>
      <c r="E1914" s="251"/>
      <c r="F1914" s="251"/>
      <c r="G1914" s="251"/>
      <c r="H1914" s="251"/>
    </row>
    <row r="1915" spans="4:8" x14ac:dyDescent="0.2">
      <c r="D1915" s="87"/>
      <c r="E1915" s="251"/>
      <c r="F1915" s="251"/>
      <c r="G1915" s="251"/>
      <c r="H1915" s="251"/>
    </row>
    <row r="1916" spans="4:8" x14ac:dyDescent="0.2">
      <c r="D1916" s="87"/>
      <c r="E1916" s="251"/>
      <c r="F1916" s="251"/>
      <c r="G1916" s="251"/>
      <c r="H1916" s="251"/>
    </row>
    <row r="1917" spans="4:8" x14ac:dyDescent="0.2">
      <c r="D1917" s="87"/>
      <c r="E1917" s="251"/>
      <c r="F1917" s="251"/>
      <c r="G1917" s="251"/>
      <c r="H1917" s="251"/>
    </row>
    <row r="1918" spans="4:8" x14ac:dyDescent="0.2">
      <c r="D1918" s="87"/>
      <c r="E1918" s="251"/>
      <c r="F1918" s="251"/>
      <c r="G1918" s="251"/>
      <c r="H1918" s="251"/>
    </row>
    <row r="1919" spans="4:8" x14ac:dyDescent="0.2">
      <c r="D1919" s="87"/>
      <c r="E1919" s="251"/>
      <c r="F1919" s="251"/>
      <c r="G1919" s="251"/>
      <c r="H1919" s="251"/>
    </row>
    <row r="1920" spans="4:8" x14ac:dyDescent="0.2">
      <c r="D1920" s="87"/>
      <c r="E1920" s="251"/>
      <c r="F1920" s="251"/>
      <c r="G1920" s="251"/>
      <c r="H1920" s="251"/>
    </row>
    <row r="1921" spans="4:8" x14ac:dyDescent="0.2">
      <c r="D1921" s="87"/>
      <c r="E1921" s="251"/>
      <c r="F1921" s="251"/>
      <c r="G1921" s="251"/>
      <c r="H1921" s="251"/>
    </row>
    <row r="1922" spans="4:8" x14ac:dyDescent="0.2">
      <c r="D1922" s="87"/>
      <c r="E1922" s="251"/>
      <c r="F1922" s="251"/>
      <c r="G1922" s="251"/>
      <c r="H1922" s="251"/>
    </row>
    <row r="1923" spans="4:8" x14ac:dyDescent="0.2">
      <c r="D1923" s="87"/>
      <c r="E1923" s="251"/>
      <c r="F1923" s="251"/>
      <c r="G1923" s="251"/>
      <c r="H1923" s="251"/>
    </row>
    <row r="1924" spans="4:8" x14ac:dyDescent="0.2">
      <c r="D1924" s="87"/>
      <c r="E1924" s="251"/>
      <c r="F1924" s="251"/>
      <c r="G1924" s="251"/>
      <c r="H1924" s="251"/>
    </row>
    <row r="1925" spans="4:8" x14ac:dyDescent="0.2">
      <c r="D1925" s="87"/>
      <c r="E1925" s="251"/>
      <c r="F1925" s="251"/>
      <c r="G1925" s="251"/>
      <c r="H1925" s="251"/>
    </row>
    <row r="1926" spans="4:8" x14ac:dyDescent="0.2">
      <c r="D1926" s="87"/>
      <c r="E1926" s="251"/>
      <c r="F1926" s="251"/>
      <c r="G1926" s="251"/>
      <c r="H1926" s="251"/>
    </row>
    <row r="1927" spans="4:8" x14ac:dyDescent="0.2">
      <c r="D1927" s="87"/>
      <c r="E1927" s="251"/>
      <c r="F1927" s="251"/>
      <c r="G1927" s="251"/>
      <c r="H1927" s="251"/>
    </row>
    <row r="1928" spans="4:8" x14ac:dyDescent="0.2">
      <c r="D1928" s="87"/>
      <c r="E1928" s="251"/>
      <c r="F1928" s="251"/>
      <c r="G1928" s="251"/>
      <c r="H1928" s="251"/>
    </row>
    <row r="1929" spans="4:8" x14ac:dyDescent="0.2">
      <c r="D1929" s="87"/>
      <c r="E1929" s="251"/>
      <c r="F1929" s="251"/>
      <c r="G1929" s="251"/>
      <c r="H1929" s="251"/>
    </row>
    <row r="1930" spans="4:8" x14ac:dyDescent="0.2">
      <c r="D1930" s="87"/>
      <c r="E1930" s="251"/>
      <c r="F1930" s="251"/>
      <c r="G1930" s="251"/>
      <c r="H1930" s="251"/>
    </row>
    <row r="1931" spans="4:8" x14ac:dyDescent="0.2">
      <c r="D1931" s="87"/>
      <c r="E1931" s="251"/>
      <c r="F1931" s="251"/>
      <c r="G1931" s="251"/>
      <c r="H1931" s="251"/>
    </row>
    <row r="1932" spans="4:8" x14ac:dyDescent="0.2">
      <c r="D1932" s="87"/>
      <c r="E1932" s="251"/>
      <c r="F1932" s="251"/>
      <c r="G1932" s="251"/>
      <c r="H1932" s="251"/>
    </row>
    <row r="1933" spans="4:8" x14ac:dyDescent="0.2">
      <c r="D1933" s="87"/>
      <c r="E1933" s="251"/>
      <c r="F1933" s="251"/>
      <c r="G1933" s="251"/>
      <c r="H1933" s="251"/>
    </row>
    <row r="1934" spans="4:8" x14ac:dyDescent="0.2">
      <c r="D1934" s="87"/>
      <c r="E1934" s="251"/>
      <c r="F1934" s="251"/>
      <c r="G1934" s="251"/>
      <c r="H1934" s="251"/>
    </row>
    <row r="1935" spans="4:8" x14ac:dyDescent="0.2">
      <c r="D1935" s="87"/>
      <c r="E1935" s="251"/>
      <c r="F1935" s="251"/>
      <c r="G1935" s="251"/>
      <c r="H1935" s="251"/>
    </row>
    <row r="1936" spans="4:8" x14ac:dyDescent="0.2">
      <c r="D1936" s="87"/>
      <c r="E1936" s="251"/>
      <c r="F1936" s="251"/>
      <c r="G1936" s="251"/>
      <c r="H1936" s="251"/>
    </row>
    <row r="1937" spans="4:8" x14ac:dyDescent="0.2">
      <c r="D1937" s="87"/>
      <c r="E1937" s="251"/>
      <c r="F1937" s="251"/>
      <c r="G1937" s="251"/>
      <c r="H1937" s="251"/>
    </row>
    <row r="1938" spans="4:8" x14ac:dyDescent="0.2">
      <c r="D1938" s="87"/>
      <c r="E1938" s="251"/>
      <c r="F1938" s="251"/>
      <c r="G1938" s="251"/>
      <c r="H1938" s="251"/>
    </row>
    <row r="1939" spans="4:8" x14ac:dyDescent="0.2">
      <c r="D1939" s="87"/>
      <c r="E1939" s="251"/>
      <c r="F1939" s="251"/>
      <c r="G1939" s="251"/>
      <c r="H1939" s="251"/>
    </row>
    <row r="1940" spans="4:8" x14ac:dyDescent="0.2">
      <c r="D1940" s="87"/>
      <c r="E1940" s="251"/>
      <c r="F1940" s="251"/>
      <c r="G1940" s="251"/>
      <c r="H1940" s="251"/>
    </row>
    <row r="1941" spans="4:8" x14ac:dyDescent="0.2">
      <c r="D1941" s="87"/>
      <c r="E1941" s="251"/>
      <c r="F1941" s="251"/>
      <c r="G1941" s="251"/>
      <c r="H1941" s="251"/>
    </row>
    <row r="1942" spans="4:8" x14ac:dyDescent="0.2">
      <c r="D1942" s="87"/>
      <c r="E1942" s="251"/>
      <c r="F1942" s="251"/>
      <c r="G1942" s="251"/>
      <c r="H1942" s="251"/>
    </row>
    <row r="1943" spans="4:8" x14ac:dyDescent="0.2">
      <c r="D1943" s="87"/>
      <c r="E1943" s="251"/>
      <c r="F1943" s="251"/>
      <c r="G1943" s="251"/>
      <c r="H1943" s="251"/>
    </row>
    <row r="1944" spans="4:8" x14ac:dyDescent="0.2">
      <c r="D1944" s="87"/>
      <c r="E1944" s="251"/>
      <c r="F1944" s="251"/>
      <c r="G1944" s="251"/>
      <c r="H1944" s="251"/>
    </row>
  </sheetData>
  <mergeCells count="83">
    <mergeCell ref="A50:A51"/>
    <mergeCell ref="B50:B51"/>
    <mergeCell ref="C50:C51"/>
    <mergeCell ref="A56:A57"/>
    <mergeCell ref="B56:B57"/>
    <mergeCell ref="C56:C57"/>
    <mergeCell ref="A52:A53"/>
    <mergeCell ref="B52:B53"/>
    <mergeCell ref="C52:C53"/>
    <mergeCell ref="A54:A55"/>
    <mergeCell ref="B54:B55"/>
    <mergeCell ref="C54:C55"/>
    <mergeCell ref="A46:A47"/>
    <mergeCell ref="B46:B47"/>
    <mergeCell ref="C46:C47"/>
    <mergeCell ref="A44:A45"/>
    <mergeCell ref="A48:A49"/>
    <mergeCell ref="B48:B49"/>
    <mergeCell ref="C48:C49"/>
    <mergeCell ref="A18:A19"/>
    <mergeCell ref="B18:B19"/>
    <mergeCell ref="C18:C19"/>
    <mergeCell ref="B44:B45"/>
    <mergeCell ref="C44:C45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A14:A15"/>
    <mergeCell ref="B14:B15"/>
    <mergeCell ref="C14:C15"/>
    <mergeCell ref="A12:A13"/>
    <mergeCell ref="A16:A17"/>
    <mergeCell ref="B16:B17"/>
    <mergeCell ref="C16:C17"/>
    <mergeCell ref="A6:A7"/>
    <mergeCell ref="B6:B7"/>
    <mergeCell ref="C6:C7"/>
    <mergeCell ref="B12:B13"/>
    <mergeCell ref="C12:C13"/>
    <mergeCell ref="A8:A9"/>
    <mergeCell ref="B8:B9"/>
    <mergeCell ref="C8:C9"/>
    <mergeCell ref="A10:A11"/>
    <mergeCell ref="B10:B11"/>
    <mergeCell ref="C10:C11"/>
    <mergeCell ref="A1:D1"/>
    <mergeCell ref="A3:A4"/>
    <mergeCell ref="B3:C3"/>
    <mergeCell ref="D3:D4"/>
    <mergeCell ref="AL3:AO3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</mergeCells>
  <conditionalFormatting sqref="AQ30:AQ57">
    <cfRule type="cellIs" dxfId="26" priority="13" operator="greaterThan">
      <formula>0</formula>
    </cfRule>
    <cfRule type="cellIs" dxfId="25" priority="14" operator="lessThan">
      <formula>0</formula>
    </cfRule>
  </conditionalFormatting>
  <conditionalFormatting sqref="AQ6:AQ29">
    <cfRule type="cellIs" dxfId="24" priority="16" operator="greaterThan">
      <formula>0</formula>
    </cfRule>
    <cfRule type="cellIs" dxfId="23" priority="17" operator="lessThan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1D3AE-60AC-470E-9D3C-8B415D875540}">
            <xm:f>'ТЕ ТРОГАТЬ 2'!E$7="ПП"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7" id="{04083C2B-CE5E-4DA2-97D2-50A80C1226B5}">
            <xm:f>'ТЕ ТРОГАТЬ 2'!E$7="ПВ"</xm:f>
            <x14:dxf>
              <fill>
                <patternFill>
                  <bgColor theme="9"/>
                </patternFill>
              </fill>
            </x14:dxf>
          </x14:cfRule>
          <x14:cfRule type="expression" priority="9" id="{DBAC1F4E-10F6-4232-8C58-26FD6634F257}">
            <xm:f>'ТЕ ТРОГАТЬ 2'!E$6="B"</xm:f>
            <x14:dxf>
              <fill>
                <patternFill>
                  <bgColor rgb="FFFFFF00"/>
                </patternFill>
              </fill>
            </x14:dxf>
          </x14:cfRule>
          <x14:cfRule type="expression" priority="10" id="{763EF362-2F3E-41BF-9A5C-3AE336B45E97}">
            <xm:f>'ТЕ ТРОГАТЬ 2'!E$7="П"</xm:f>
            <x14:dxf>
              <fill>
                <patternFill>
                  <bgColor theme="5" tint="0.59996337778862885"/>
                </patternFill>
              </fill>
            </x14:dxf>
          </x14:cfRule>
          <xm:sqref>E4:S57 U4:AJ57</xm:sqref>
        </x14:conditionalFormatting>
        <x14:conditionalFormatting xmlns:xm="http://schemas.microsoft.com/office/excel/2006/main">
          <x14:cfRule type="cellIs" priority="8" stopIfTrue="1" operator="greaterThan" id="{A97B5020-0D71-4138-A0FA-F4ACBD4A0CE5}">
            <xm:f>'\Т А Б Е Л Ь для БУХГАЛТЕРИИ\РОДОВОЕ ОТДЕЛЕНИЕ\2019\[ТАБЕЛЬ+СВОД ФЕВРАЛЬ 2019.xlsx]изм'!#REF!</xm:f>
            <x14:dxf>
              <fill>
                <patternFill>
                  <bgColor rgb="FFFF0000"/>
                </patternFill>
              </fill>
            </x14:dxf>
          </x14:cfRule>
          <xm:sqref>AK6:AK27</xm:sqref>
        </x14:conditionalFormatting>
        <x14:conditionalFormatting xmlns:xm="http://schemas.microsoft.com/office/excel/2006/main">
          <x14:cfRule type="cellIs" priority="3" stopIfTrue="1" operator="greaterThan" id="{56CC265E-8C2A-40BB-8F68-44D6ECE3BDE5}">
            <xm:f>'\Т А Б Е Л Ь для БУХГАЛТЕРИИ\РОДОВОЕ ОТДЕЛЕНИЕ\2019\[ТАБЕЛЬ+СВОД ФЕВРАЛЬ 2019.xlsx]изм'!#REF!</xm:f>
            <x14:dxf>
              <fill>
                <patternFill>
                  <bgColor rgb="FFFF0000"/>
                </patternFill>
              </fill>
            </x14:dxf>
          </x14:cfRule>
          <xm:sqref>AK28:AK57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="85" zoomScaleNormal="85" workbookViewId="0">
      <selection activeCell="H47" sqref="H47"/>
    </sheetView>
  </sheetViews>
  <sheetFormatPr defaultRowHeight="12.75" x14ac:dyDescent="0.2"/>
  <cols>
    <col min="1" max="1" width="24.7109375" style="122" customWidth="1"/>
    <col min="2" max="2" width="10.85546875" style="122" bestFit="1" customWidth="1"/>
    <col min="3" max="3" width="13.28515625" style="122" customWidth="1"/>
    <col min="4" max="4" width="19.42578125" style="122" customWidth="1"/>
    <col min="5" max="19" width="4.7109375" style="164" customWidth="1"/>
    <col min="20" max="20" width="9.28515625" style="122" bestFit="1" customWidth="1"/>
    <col min="21" max="36" width="4.7109375" style="164" customWidth="1"/>
    <col min="37" max="37" width="9.28515625" style="122" bestFit="1" customWidth="1"/>
    <col min="38" max="38" width="6.7109375" style="122" customWidth="1"/>
    <col min="39" max="39" width="7.5703125" style="122" customWidth="1"/>
    <col min="40" max="40" width="8.85546875" style="122" customWidth="1"/>
    <col min="41" max="41" width="9" style="122" customWidth="1"/>
    <col min="42" max="42" width="3.28515625" style="122" customWidth="1"/>
    <col min="43" max="43" width="9.28515625" style="122" bestFit="1" customWidth="1"/>
    <col min="44" max="44" width="10" style="122" bestFit="1" customWidth="1"/>
    <col min="45" max="47" width="9.28515625" style="122" bestFit="1" customWidth="1"/>
    <col min="48" max="48" width="10.7109375" style="122" bestFit="1" customWidth="1"/>
    <col min="49" max="49" width="9.28515625" style="122" bestFit="1" customWidth="1"/>
    <col min="50" max="16384" width="9.140625" style="122"/>
  </cols>
  <sheetData>
    <row r="1" spans="1:52" s="39" customFormat="1" x14ac:dyDescent="0.2">
      <c r="A1" s="445" t="s">
        <v>140</v>
      </c>
      <c r="B1" s="445"/>
      <c r="C1" s="445"/>
      <c r="D1" s="445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</row>
    <row r="2" spans="1:52" s="39" customFormat="1" ht="13.5" thickBot="1" x14ac:dyDescent="0.25">
      <c r="A2" s="317" t="s">
        <v>141</v>
      </c>
      <c r="B2" s="172">
        <f>'Сводный медики '!V1</f>
        <v>44440</v>
      </c>
      <c r="C2" s="317" t="s">
        <v>142</v>
      </c>
      <c r="D2" s="172">
        <f>'Сводный медики '!V2</f>
        <v>44469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1:52" ht="13.5" thickBot="1" x14ac:dyDescent="0.25">
      <c r="A3" s="446" t="s">
        <v>43</v>
      </c>
      <c r="B3" s="448" t="s">
        <v>58</v>
      </c>
      <c r="C3" s="448"/>
      <c r="D3" s="472" t="s">
        <v>67</v>
      </c>
      <c r="E3" s="225" t="s">
        <v>44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161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161"/>
      <c r="AL3" s="440" t="s">
        <v>71</v>
      </c>
      <c r="AM3" s="440"/>
      <c r="AN3" s="440"/>
      <c r="AO3" s="441"/>
      <c r="AV3" s="165" t="s">
        <v>72</v>
      </c>
      <c r="AX3" s="166">
        <v>0.25</v>
      </c>
      <c r="AY3" s="166">
        <v>0.5</v>
      </c>
      <c r="AZ3" s="166">
        <v>0.75</v>
      </c>
    </row>
    <row r="4" spans="1:52" ht="67.5" customHeight="1" x14ac:dyDescent="0.2">
      <c r="A4" s="447"/>
      <c r="B4" s="316" t="s">
        <v>45</v>
      </c>
      <c r="C4" s="227" t="s">
        <v>63</v>
      </c>
      <c r="D4" s="473"/>
      <c r="E4" s="228">
        <f>B2</f>
        <v>44440</v>
      </c>
      <c r="F4" s="228">
        <f>E4+1</f>
        <v>44441</v>
      </c>
      <c r="G4" s="228">
        <f t="shared" ref="G4:S4" si="0">F4+1</f>
        <v>44442</v>
      </c>
      <c r="H4" s="228">
        <f t="shared" si="0"/>
        <v>44443</v>
      </c>
      <c r="I4" s="228">
        <f t="shared" si="0"/>
        <v>44444</v>
      </c>
      <c r="J4" s="228">
        <f t="shared" si="0"/>
        <v>44445</v>
      </c>
      <c r="K4" s="228">
        <f t="shared" si="0"/>
        <v>44446</v>
      </c>
      <c r="L4" s="228">
        <f t="shared" si="0"/>
        <v>44447</v>
      </c>
      <c r="M4" s="228">
        <f t="shared" si="0"/>
        <v>44448</v>
      </c>
      <c r="N4" s="228">
        <f t="shared" si="0"/>
        <v>44449</v>
      </c>
      <c r="O4" s="228">
        <f t="shared" si="0"/>
        <v>44450</v>
      </c>
      <c r="P4" s="228">
        <f t="shared" si="0"/>
        <v>44451</v>
      </c>
      <c r="Q4" s="228">
        <f t="shared" si="0"/>
        <v>44452</v>
      </c>
      <c r="R4" s="228">
        <f t="shared" si="0"/>
        <v>44453</v>
      </c>
      <c r="S4" s="228">
        <f t="shared" si="0"/>
        <v>44454</v>
      </c>
      <c r="T4" s="162" t="s">
        <v>65</v>
      </c>
      <c r="U4" s="228">
        <f>S4+1</f>
        <v>44455</v>
      </c>
      <c r="V4" s="228">
        <f>U4+1</f>
        <v>44456</v>
      </c>
      <c r="W4" s="228">
        <f t="shared" ref="W4:AF4" si="1">V4+1</f>
        <v>44457</v>
      </c>
      <c r="X4" s="228">
        <f t="shared" si="1"/>
        <v>44458</v>
      </c>
      <c r="Y4" s="228">
        <f t="shared" si="1"/>
        <v>44459</v>
      </c>
      <c r="Z4" s="228">
        <f>Y4+1</f>
        <v>44460</v>
      </c>
      <c r="AA4" s="228">
        <f t="shared" si="1"/>
        <v>44461</v>
      </c>
      <c r="AB4" s="228">
        <f t="shared" si="1"/>
        <v>44462</v>
      </c>
      <c r="AC4" s="228">
        <f t="shared" si="1"/>
        <v>44463</v>
      </c>
      <c r="AD4" s="228">
        <f t="shared" si="1"/>
        <v>44464</v>
      </c>
      <c r="AE4" s="228">
        <f t="shared" si="1"/>
        <v>44465</v>
      </c>
      <c r="AF4" s="228">
        <f t="shared" si="1"/>
        <v>44466</v>
      </c>
      <c r="AG4" s="228">
        <f>AF4+1</f>
        <v>44467</v>
      </c>
      <c r="AH4" s="228">
        <f>IF(AG4&lt;$D$2,AG4+1,"")</f>
        <v>44468</v>
      </c>
      <c r="AI4" s="228">
        <f t="shared" ref="AI4" si="2">IF(AH4&lt;$D$2,AH4+1,"")</f>
        <v>44469</v>
      </c>
      <c r="AJ4" s="228" t="str">
        <f>IF(AI4&lt;$D$2,AI4+1,"")</f>
        <v/>
      </c>
      <c r="AK4" s="162" t="s">
        <v>66</v>
      </c>
      <c r="AL4" s="227" t="s">
        <v>64</v>
      </c>
      <c r="AM4" s="316" t="s">
        <v>68</v>
      </c>
      <c r="AN4" s="318" t="s">
        <v>69</v>
      </c>
      <c r="AO4" s="229" t="s">
        <v>70</v>
      </c>
      <c r="AQ4" s="132" t="s">
        <v>73</v>
      </c>
      <c r="AR4" s="169" t="s">
        <v>74</v>
      </c>
      <c r="AS4" s="169" t="s">
        <v>75</v>
      </c>
      <c r="AT4" s="259" t="s">
        <v>155</v>
      </c>
      <c r="AU4" s="260"/>
      <c r="AV4" s="167">
        <f>'Сводный медики '!S8</f>
        <v>176</v>
      </c>
      <c r="AW4" s="122">
        <v>8</v>
      </c>
      <c r="AX4" s="168">
        <f>'Сводный медики '!U8</f>
        <v>44</v>
      </c>
      <c r="AY4" s="168">
        <f>'Сводный медики '!V8</f>
        <v>88</v>
      </c>
      <c r="AZ4" s="168">
        <f>'Сводный медики '!W8</f>
        <v>132</v>
      </c>
    </row>
    <row r="5" spans="1:52" ht="13.5" thickBot="1" x14ac:dyDescent="0.25">
      <c r="A5" s="233">
        <v>1</v>
      </c>
      <c r="B5" s="234">
        <v>2</v>
      </c>
      <c r="C5" s="234">
        <v>3</v>
      </c>
      <c r="D5" s="237">
        <v>4</v>
      </c>
      <c r="E5" s="236">
        <v>5</v>
      </c>
      <c r="F5" s="236">
        <v>6</v>
      </c>
      <c r="G5" s="236">
        <v>7</v>
      </c>
      <c r="H5" s="236">
        <v>8</v>
      </c>
      <c r="I5" s="236">
        <v>9</v>
      </c>
      <c r="J5" s="236">
        <v>10</v>
      </c>
      <c r="K5" s="236">
        <v>11</v>
      </c>
      <c r="L5" s="236">
        <v>12</v>
      </c>
      <c r="M5" s="236">
        <v>13</v>
      </c>
      <c r="N5" s="236">
        <v>14</v>
      </c>
      <c r="O5" s="236">
        <v>15</v>
      </c>
      <c r="P5" s="236">
        <v>16</v>
      </c>
      <c r="Q5" s="236">
        <v>17</v>
      </c>
      <c r="R5" s="236">
        <v>18</v>
      </c>
      <c r="S5" s="236">
        <v>19</v>
      </c>
      <c r="T5" s="163">
        <v>20</v>
      </c>
      <c r="U5" s="236">
        <v>21</v>
      </c>
      <c r="V5" s="236">
        <v>22</v>
      </c>
      <c r="W5" s="236">
        <v>23</v>
      </c>
      <c r="X5" s="236">
        <v>24</v>
      </c>
      <c r="Y5" s="236">
        <v>25</v>
      </c>
      <c r="Z5" s="236">
        <v>26</v>
      </c>
      <c r="AA5" s="236">
        <v>27</v>
      </c>
      <c r="AB5" s="236">
        <v>28</v>
      </c>
      <c r="AC5" s="236">
        <v>29</v>
      </c>
      <c r="AD5" s="236">
        <v>30</v>
      </c>
      <c r="AE5" s="236">
        <v>31</v>
      </c>
      <c r="AF5" s="236">
        <v>32</v>
      </c>
      <c r="AG5" s="236">
        <v>33</v>
      </c>
      <c r="AH5" s="236">
        <v>34</v>
      </c>
      <c r="AI5" s="236">
        <v>35</v>
      </c>
      <c r="AJ5" s="236">
        <v>36</v>
      </c>
      <c r="AK5" s="163">
        <v>37</v>
      </c>
      <c r="AL5" s="235">
        <v>38</v>
      </c>
      <c r="AM5" s="235">
        <v>39</v>
      </c>
      <c r="AN5" s="235">
        <v>40</v>
      </c>
      <c r="AO5" s="238">
        <v>41</v>
      </c>
      <c r="AQ5" s="130"/>
      <c r="AR5" s="170"/>
      <c r="AS5" s="170"/>
      <c r="AT5" s="239"/>
      <c r="AU5" s="260"/>
      <c r="AV5" s="122" t="s">
        <v>20</v>
      </c>
      <c r="AW5" s="122" t="s">
        <v>18</v>
      </c>
      <c r="AX5" s="122" t="s">
        <v>32</v>
      </c>
      <c r="AY5" s="122" t="s">
        <v>28</v>
      </c>
    </row>
    <row r="6" spans="1:52" ht="18" customHeight="1" x14ac:dyDescent="0.2">
      <c r="A6" s="474" t="s">
        <v>208</v>
      </c>
      <c r="B6" s="476"/>
      <c r="C6" s="476"/>
      <c r="D6" s="312" t="s">
        <v>205</v>
      </c>
      <c r="E6" s="107">
        <v>8</v>
      </c>
      <c r="F6" s="107">
        <v>8</v>
      </c>
      <c r="G6" s="107">
        <v>8</v>
      </c>
      <c r="H6" s="107"/>
      <c r="I6" s="107"/>
      <c r="J6" s="107">
        <v>8</v>
      </c>
      <c r="K6" s="107">
        <v>8</v>
      </c>
      <c r="L6" s="107">
        <v>8</v>
      </c>
      <c r="M6" s="107">
        <v>8</v>
      </c>
      <c r="N6" s="107">
        <v>8</v>
      </c>
      <c r="O6" s="107"/>
      <c r="P6" s="107"/>
      <c r="Q6" s="107">
        <v>8</v>
      </c>
      <c r="R6" s="107">
        <v>8</v>
      </c>
      <c r="S6" s="107">
        <v>8</v>
      </c>
      <c r="T6" s="108">
        <f t="shared" ref="T6:T7" si="3">SUM(E6:S6)</f>
        <v>88</v>
      </c>
      <c r="U6" s="107">
        <v>8</v>
      </c>
      <c r="V6" s="107">
        <v>8</v>
      </c>
      <c r="W6" s="107"/>
      <c r="X6" s="107"/>
      <c r="Y6" s="107">
        <v>8</v>
      </c>
      <c r="Z6" s="107">
        <v>8</v>
      </c>
      <c r="AA6" s="107">
        <v>8</v>
      </c>
      <c r="AB6" s="107">
        <v>8</v>
      </c>
      <c r="AC6" s="107">
        <v>8</v>
      </c>
      <c r="AD6" s="107"/>
      <c r="AE6" s="107"/>
      <c r="AF6" s="107">
        <v>8</v>
      </c>
      <c r="AG6" s="107">
        <v>8</v>
      </c>
      <c r="AH6" s="107">
        <v>8</v>
      </c>
      <c r="AI6" s="107">
        <v>8</v>
      </c>
      <c r="AJ6" s="107"/>
      <c r="AK6" s="100">
        <f t="shared" ref="AK6:AK7" si="4">T6+SUM(U6:AJ6)</f>
        <v>176</v>
      </c>
      <c r="AL6" s="101"/>
      <c r="AM6" s="81"/>
      <c r="AN6" s="102"/>
      <c r="AO6" s="82"/>
      <c r="AP6" s="87"/>
      <c r="AQ6" s="126">
        <f t="shared" ref="AQ6" si="5">$AV$4-AK6-AR6</f>
        <v>0</v>
      </c>
      <c r="AR6" s="87">
        <f t="shared" ref="AR6" si="6">(((COUNTIF(E6:AJ7,$AY$5)+COUNTIF(E6:AJ7,$AV$5)+COUNTIF(E6:AJ7,$AW$5)+COUNTIF(E6:AJ7,$AX$5))*$AW$4)-$AW$4*$AT6)</f>
        <v>0</v>
      </c>
      <c r="AS6" s="240">
        <f t="shared" ref="AS6" si="7">AR6</f>
        <v>0</v>
      </c>
      <c r="AT6" s="127"/>
    </row>
    <row r="7" spans="1:52" ht="18" customHeight="1" thickBot="1" x14ac:dyDescent="0.25">
      <c r="A7" s="475"/>
      <c r="B7" s="477"/>
      <c r="C7" s="477"/>
      <c r="D7" s="2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359">
        <f t="shared" si="3"/>
        <v>0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9">
        <f t="shared" si="4"/>
        <v>0</v>
      </c>
      <c r="AL7" s="360"/>
      <c r="AM7" s="361"/>
      <c r="AN7" s="104"/>
      <c r="AO7" s="110"/>
      <c r="AP7" s="87"/>
      <c r="AQ7" s="130"/>
      <c r="AR7" s="170"/>
      <c r="AS7" s="170"/>
      <c r="AT7" s="131"/>
    </row>
    <row r="8" spans="1:52" ht="18" customHeight="1" x14ac:dyDescent="0.2">
      <c r="A8" s="474"/>
      <c r="B8" s="476"/>
      <c r="C8" s="476"/>
      <c r="D8" s="330"/>
      <c r="E8" s="354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355">
        <f t="shared" ref="T8:T40" si="8">SUM(E8:S8)</f>
        <v>0</v>
      </c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356">
        <f t="shared" ref="AK8:AK31" si="9">T8+SUM(U8:AJ8)</f>
        <v>0</v>
      </c>
      <c r="AL8" s="357"/>
      <c r="AM8" s="358"/>
      <c r="AN8" s="102"/>
      <c r="AO8" s="82"/>
      <c r="AP8" s="87"/>
      <c r="AQ8" s="126">
        <f t="shared" ref="AQ8" si="10">$AV$4-AK8-AR8</f>
        <v>176</v>
      </c>
      <c r="AR8" s="87">
        <f t="shared" ref="AR8" si="11">(((COUNTIF(E8:AJ9,$AY$5)+COUNTIF(E8:AJ9,$AV$5)+COUNTIF(E8:AJ9,$AW$5)+COUNTIF(E8:AJ9,$AX$5))*$AW$4)-$AW$4*$AT8)</f>
        <v>0</v>
      </c>
      <c r="AS8" s="240">
        <f t="shared" ref="AS8" si="12">AR8</f>
        <v>0</v>
      </c>
      <c r="AT8" s="127"/>
    </row>
    <row r="9" spans="1:52" ht="18" customHeight="1" x14ac:dyDescent="0.2">
      <c r="A9" s="478"/>
      <c r="B9" s="479"/>
      <c r="C9" s="479"/>
      <c r="D9" s="346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109">
        <f t="shared" si="8"/>
        <v>0</v>
      </c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5">
        <f t="shared" si="9"/>
        <v>0</v>
      </c>
      <c r="AL9" s="103"/>
      <c r="AM9" s="86"/>
      <c r="AN9" s="104"/>
      <c r="AO9" s="110"/>
      <c r="AP9" s="87"/>
      <c r="AQ9" s="128"/>
      <c r="AR9" s="87"/>
      <c r="AS9" s="87"/>
      <c r="AT9" s="129"/>
    </row>
    <row r="10" spans="1:52" ht="18" customHeight="1" thickBot="1" x14ac:dyDescent="0.25">
      <c r="A10" s="475"/>
      <c r="B10" s="477"/>
      <c r="C10" s="477"/>
      <c r="D10" s="325"/>
      <c r="E10" s="98"/>
      <c r="F10" s="88"/>
      <c r="G10" s="88"/>
      <c r="H10" s="88"/>
      <c r="I10" s="88"/>
      <c r="J10" s="88"/>
      <c r="K10" s="88"/>
      <c r="L10" s="88"/>
      <c r="M10" s="88"/>
      <c r="N10" s="98"/>
      <c r="O10" s="88"/>
      <c r="P10" s="98"/>
      <c r="Q10" s="88"/>
      <c r="R10" s="98"/>
      <c r="S10" s="88"/>
      <c r="T10" s="111">
        <f t="shared" si="8"/>
        <v>0</v>
      </c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0">
        <f t="shared" si="9"/>
        <v>0</v>
      </c>
      <c r="AL10" s="91"/>
      <c r="AM10" s="92"/>
      <c r="AN10" s="93"/>
      <c r="AO10" s="94"/>
      <c r="AP10" s="170"/>
      <c r="AQ10" s="130"/>
      <c r="AR10" s="170"/>
      <c r="AS10" s="170"/>
      <c r="AT10" s="131"/>
    </row>
    <row r="11" spans="1:52" ht="18" customHeight="1" x14ac:dyDescent="0.2">
      <c r="A11" s="474"/>
      <c r="B11" s="476"/>
      <c r="C11" s="476"/>
      <c r="D11" s="330"/>
      <c r="E11" s="95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8">
        <f t="shared" si="8"/>
        <v>0</v>
      </c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96">
        <f t="shared" si="9"/>
        <v>0</v>
      </c>
      <c r="AL11" s="101"/>
      <c r="AM11" s="81"/>
      <c r="AN11" s="102"/>
      <c r="AO11" s="82"/>
      <c r="AP11" s="87"/>
      <c r="AQ11" s="126">
        <f t="shared" ref="AQ11" si="13">$AV$4-AK11-AR11</f>
        <v>176</v>
      </c>
      <c r="AR11" s="87">
        <f t="shared" ref="AR11" si="14">(((COUNTIF(E11:AJ12,$AY$5)+COUNTIF(E11:AJ12,$AV$5)+COUNTIF(E11:AJ12,$AW$5)+COUNTIF(E11:AJ12,$AX$5))*$AW$4)-$AW$4*$AT11)</f>
        <v>0</v>
      </c>
      <c r="AS11" s="240">
        <f t="shared" ref="AS11" si="15">AR11</f>
        <v>0</v>
      </c>
      <c r="AT11" s="127"/>
    </row>
    <row r="12" spans="1:52" ht="18" customHeight="1" x14ac:dyDescent="0.2">
      <c r="A12" s="478"/>
      <c r="B12" s="479"/>
      <c r="C12" s="479"/>
      <c r="D12" s="346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109">
        <f t="shared" si="8"/>
        <v>0</v>
      </c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5">
        <f t="shared" si="9"/>
        <v>0</v>
      </c>
      <c r="AL12" s="103"/>
      <c r="AM12" s="86"/>
      <c r="AN12" s="104"/>
      <c r="AO12" s="110"/>
      <c r="AP12" s="87"/>
      <c r="AQ12" s="128"/>
      <c r="AR12" s="87"/>
      <c r="AS12" s="87"/>
      <c r="AT12" s="129"/>
    </row>
    <row r="13" spans="1:52" ht="18" customHeight="1" thickBot="1" x14ac:dyDescent="0.25">
      <c r="A13" s="475"/>
      <c r="B13" s="477"/>
      <c r="C13" s="477"/>
      <c r="D13" s="325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111">
        <f t="shared" si="8"/>
        <v>0</v>
      </c>
      <c r="U13" s="88"/>
      <c r="V13" s="98"/>
      <c r="W13" s="88"/>
      <c r="X13" s="98"/>
      <c r="Y13" s="88"/>
      <c r="Z13" s="98"/>
      <c r="AA13" s="88"/>
      <c r="AB13" s="98"/>
      <c r="AC13" s="88"/>
      <c r="AD13" s="98"/>
      <c r="AE13" s="88"/>
      <c r="AF13" s="98"/>
      <c r="AG13" s="88"/>
      <c r="AH13" s="98"/>
      <c r="AI13" s="88"/>
      <c r="AJ13" s="98"/>
      <c r="AK13" s="90">
        <f t="shared" si="9"/>
        <v>0</v>
      </c>
      <c r="AL13" s="91"/>
      <c r="AM13" s="92"/>
      <c r="AN13" s="93"/>
      <c r="AO13" s="94"/>
      <c r="AP13" s="170"/>
      <c r="AQ13" s="130"/>
      <c r="AR13" s="170"/>
      <c r="AS13" s="170"/>
      <c r="AT13" s="131"/>
    </row>
    <row r="14" spans="1:52" ht="18" customHeight="1" x14ac:dyDescent="0.2">
      <c r="A14" s="474"/>
      <c r="B14" s="476"/>
      <c r="C14" s="476"/>
      <c r="D14" s="330"/>
      <c r="E14" s="95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8">
        <f t="shared" si="8"/>
        <v>0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96">
        <f t="shared" si="9"/>
        <v>0</v>
      </c>
      <c r="AL14" s="101"/>
      <c r="AM14" s="81"/>
      <c r="AN14" s="102"/>
      <c r="AO14" s="82"/>
      <c r="AP14" s="87"/>
      <c r="AQ14" s="126">
        <f t="shared" ref="AQ14" si="16">$AV$4-AK14-AR14</f>
        <v>176</v>
      </c>
      <c r="AR14" s="87">
        <f t="shared" ref="AR14" si="17">(((COUNTIF(E14:AJ15,$AY$5)+COUNTIF(E14:AJ15,$AV$5)+COUNTIF(E14:AJ15,$AW$5)+COUNTIF(E14:AJ15,$AX$5))*$AW$4)-$AW$4*$AT14)</f>
        <v>0</v>
      </c>
      <c r="AS14" s="240">
        <f t="shared" ref="AS14" si="18">AR14</f>
        <v>0</v>
      </c>
      <c r="AT14" s="127"/>
    </row>
    <row r="15" spans="1:52" ht="18" customHeight="1" x14ac:dyDescent="0.2">
      <c r="A15" s="478"/>
      <c r="B15" s="479"/>
      <c r="C15" s="479"/>
      <c r="D15" s="346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109">
        <f t="shared" si="8"/>
        <v>0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5">
        <f t="shared" si="9"/>
        <v>0</v>
      </c>
      <c r="AL15" s="103"/>
      <c r="AM15" s="86"/>
      <c r="AN15" s="104"/>
      <c r="AO15" s="110"/>
      <c r="AP15" s="87"/>
      <c r="AQ15" s="128"/>
      <c r="AR15" s="87"/>
      <c r="AS15" s="87"/>
      <c r="AT15" s="129"/>
    </row>
    <row r="16" spans="1:52" ht="18" customHeight="1" thickBot="1" x14ac:dyDescent="0.25">
      <c r="A16" s="475"/>
      <c r="B16" s="477"/>
      <c r="C16" s="477"/>
      <c r="D16" s="325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111">
        <f t="shared" si="8"/>
        <v>0</v>
      </c>
      <c r="U16" s="88"/>
      <c r="V16" s="98"/>
      <c r="W16" s="88"/>
      <c r="X16" s="98"/>
      <c r="Y16" s="88"/>
      <c r="Z16" s="98"/>
      <c r="AA16" s="88"/>
      <c r="AB16" s="98"/>
      <c r="AC16" s="88"/>
      <c r="AD16" s="98"/>
      <c r="AE16" s="88"/>
      <c r="AF16" s="98"/>
      <c r="AG16" s="88"/>
      <c r="AH16" s="98"/>
      <c r="AI16" s="88"/>
      <c r="AJ16" s="98"/>
      <c r="AK16" s="90">
        <f t="shared" si="9"/>
        <v>0</v>
      </c>
      <c r="AL16" s="91"/>
      <c r="AM16" s="92"/>
      <c r="AN16" s="93"/>
      <c r="AO16" s="94"/>
      <c r="AP16" s="170"/>
      <c r="AQ16" s="130"/>
      <c r="AR16" s="170"/>
      <c r="AS16" s="170"/>
      <c r="AT16" s="131"/>
    </row>
    <row r="17" spans="1:46" ht="18" customHeight="1" x14ac:dyDescent="0.2">
      <c r="A17" s="480"/>
      <c r="B17" s="483"/>
      <c r="C17" s="483"/>
      <c r="D17" s="330"/>
      <c r="E17" s="95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8">
        <f t="shared" si="8"/>
        <v>0</v>
      </c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96">
        <f t="shared" si="9"/>
        <v>0</v>
      </c>
      <c r="AL17" s="112"/>
      <c r="AM17" s="81"/>
      <c r="AN17" s="113"/>
      <c r="AO17" s="114"/>
      <c r="AP17" s="87"/>
      <c r="AQ17" s="126">
        <f t="shared" ref="AQ17" si="19">$AV$4-AK17-AR17</f>
        <v>176</v>
      </c>
      <c r="AR17" s="87">
        <f t="shared" ref="AR17" si="20">(((COUNTIF(E17:AJ18,$AY$5)+COUNTIF(E17:AJ18,$AV$5)+COUNTIF(E17:AJ18,$AW$5)+COUNTIF(E17:AJ18,$AX$5))*$AW$4)-$AW$4*$AT17)</f>
        <v>0</v>
      </c>
      <c r="AS17" s="240">
        <f t="shared" ref="AS17" si="21">AR17</f>
        <v>0</v>
      </c>
      <c r="AT17" s="127"/>
    </row>
    <row r="18" spans="1:46" ht="18" customHeight="1" x14ac:dyDescent="0.2">
      <c r="A18" s="481"/>
      <c r="B18" s="484"/>
      <c r="C18" s="484"/>
      <c r="D18" s="346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109">
        <f t="shared" si="8"/>
        <v>0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5">
        <f t="shared" si="9"/>
        <v>0</v>
      </c>
      <c r="AL18" s="115"/>
      <c r="AM18" s="86"/>
      <c r="AN18" s="116"/>
      <c r="AO18" s="117"/>
      <c r="AP18" s="87"/>
      <c r="AQ18" s="128"/>
      <c r="AR18" s="87"/>
      <c r="AS18" s="87"/>
      <c r="AT18" s="129"/>
    </row>
    <row r="19" spans="1:46" ht="18" customHeight="1" thickBot="1" x14ac:dyDescent="0.25">
      <c r="A19" s="482"/>
      <c r="B19" s="485"/>
      <c r="C19" s="485"/>
      <c r="D19" s="325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111">
        <f t="shared" si="8"/>
        <v>0</v>
      </c>
      <c r="U19" s="88"/>
      <c r="V19" s="98"/>
      <c r="W19" s="88"/>
      <c r="X19" s="98"/>
      <c r="Y19" s="88"/>
      <c r="Z19" s="98"/>
      <c r="AA19" s="88"/>
      <c r="AB19" s="98"/>
      <c r="AC19" s="88"/>
      <c r="AD19" s="98"/>
      <c r="AE19" s="88"/>
      <c r="AF19" s="98"/>
      <c r="AG19" s="88"/>
      <c r="AH19" s="98"/>
      <c r="AI19" s="88"/>
      <c r="AJ19" s="98"/>
      <c r="AK19" s="90">
        <f t="shared" si="9"/>
        <v>0</v>
      </c>
      <c r="AL19" s="118"/>
      <c r="AM19" s="92"/>
      <c r="AN19" s="119"/>
      <c r="AO19" s="120"/>
      <c r="AP19" s="170"/>
      <c r="AQ19" s="130"/>
      <c r="AR19" s="170"/>
      <c r="AS19" s="170"/>
      <c r="AT19" s="131"/>
    </row>
    <row r="20" spans="1:46" ht="18" customHeight="1" x14ac:dyDescent="0.2">
      <c r="A20" s="480"/>
      <c r="B20" s="483"/>
      <c r="C20" s="483"/>
      <c r="D20" s="330"/>
      <c r="E20" s="95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8">
        <f t="shared" si="8"/>
        <v>0</v>
      </c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96">
        <f t="shared" si="9"/>
        <v>0</v>
      </c>
      <c r="AL20" s="101"/>
      <c r="AM20" s="81"/>
      <c r="AN20" s="102"/>
      <c r="AO20" s="82"/>
      <c r="AP20" s="87"/>
      <c r="AQ20" s="126">
        <f t="shared" ref="AQ20" si="22">$AV$4-AK20-AR20</f>
        <v>176</v>
      </c>
      <c r="AR20" s="87">
        <f t="shared" ref="AR20" si="23">(((COUNTIF(E20:AJ21,$AY$5)+COUNTIF(E20:AJ21,$AV$5)+COUNTIF(E20:AJ21,$AW$5)+COUNTIF(E20:AJ21,$AX$5))*$AW$4)-$AW$4*$AT20)</f>
        <v>0</v>
      </c>
      <c r="AS20" s="240">
        <f t="shared" ref="AS20" si="24">AR20</f>
        <v>0</v>
      </c>
      <c r="AT20" s="127"/>
    </row>
    <row r="21" spans="1:46" ht="18" customHeight="1" x14ac:dyDescent="0.2">
      <c r="A21" s="486"/>
      <c r="B21" s="484"/>
      <c r="C21" s="484"/>
      <c r="D21" s="346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109">
        <f t="shared" si="8"/>
        <v>0</v>
      </c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5">
        <f t="shared" si="9"/>
        <v>0</v>
      </c>
      <c r="AL21" s="103"/>
      <c r="AM21" s="86"/>
      <c r="AN21" s="104"/>
      <c r="AO21" s="110"/>
      <c r="AP21" s="87"/>
      <c r="AQ21" s="128"/>
      <c r="AR21" s="87"/>
      <c r="AS21" s="87"/>
      <c r="AT21" s="129"/>
    </row>
    <row r="22" spans="1:46" ht="18" customHeight="1" thickBot="1" x14ac:dyDescent="0.25">
      <c r="A22" s="486"/>
      <c r="B22" s="484"/>
      <c r="C22" s="484"/>
      <c r="D22" s="325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111">
        <f t="shared" si="8"/>
        <v>0</v>
      </c>
      <c r="U22" s="88"/>
      <c r="V22" s="98"/>
      <c r="W22" s="88"/>
      <c r="X22" s="98"/>
      <c r="Y22" s="88"/>
      <c r="Z22" s="98"/>
      <c r="AA22" s="88"/>
      <c r="AB22" s="98"/>
      <c r="AC22" s="88"/>
      <c r="AD22" s="98"/>
      <c r="AE22" s="88"/>
      <c r="AF22" s="98"/>
      <c r="AG22" s="88"/>
      <c r="AH22" s="98"/>
      <c r="AI22" s="88"/>
      <c r="AJ22" s="98"/>
      <c r="AK22" s="90">
        <f t="shared" si="9"/>
        <v>0</v>
      </c>
      <c r="AL22" s="91"/>
      <c r="AM22" s="92"/>
      <c r="AN22" s="93"/>
      <c r="AO22" s="94"/>
      <c r="AP22" s="170"/>
      <c r="AQ22" s="130"/>
      <c r="AR22" s="170"/>
      <c r="AS22" s="170"/>
      <c r="AT22" s="131"/>
    </row>
    <row r="23" spans="1:46" ht="18" customHeight="1" x14ac:dyDescent="0.2">
      <c r="A23" s="487"/>
      <c r="B23" s="489"/>
      <c r="C23" s="489"/>
      <c r="D23" s="330"/>
      <c r="E23" s="95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>
        <f t="shared" si="8"/>
        <v>0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96">
        <f t="shared" si="9"/>
        <v>0</v>
      </c>
      <c r="AL23" s="331"/>
      <c r="AM23" s="332"/>
      <c r="AN23" s="340"/>
      <c r="AO23" s="341"/>
      <c r="AP23" s="87"/>
      <c r="AQ23" s="126">
        <f>$AV$4-AK23-AR23</f>
        <v>176</v>
      </c>
      <c r="AR23" s="87">
        <f>(((COUNTIF(E23:AJ24,$AY$5)+COUNTIF(E23:AJ24,$AV$5)+COUNTIF(E23:AJ24,$AW$5)+COUNTIF(E23:AJ24,$AX$5))*$AW$4)-$AW$4*$AT23)</f>
        <v>0</v>
      </c>
      <c r="AS23" s="240">
        <f t="shared" ref="AS23" si="25">AR23</f>
        <v>0</v>
      </c>
      <c r="AT23" s="324"/>
    </row>
    <row r="24" spans="1:46" ht="18" customHeight="1" x14ac:dyDescent="0.2">
      <c r="A24" s="488"/>
      <c r="B24" s="490"/>
      <c r="C24" s="490"/>
      <c r="D24" s="346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109">
        <f t="shared" si="8"/>
        <v>0</v>
      </c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5">
        <f t="shared" si="9"/>
        <v>0</v>
      </c>
      <c r="AL24" s="335"/>
      <c r="AM24" s="336"/>
      <c r="AN24" s="342"/>
      <c r="AO24" s="345"/>
      <c r="AP24" s="87"/>
      <c r="AQ24" s="128"/>
      <c r="AR24" s="87"/>
      <c r="AS24" s="87"/>
      <c r="AT24" s="338"/>
    </row>
    <row r="25" spans="1:46" ht="18" customHeight="1" thickBot="1" x14ac:dyDescent="0.25">
      <c r="A25" s="488"/>
      <c r="B25" s="490"/>
      <c r="C25" s="490"/>
      <c r="D25" s="325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11">
        <f t="shared" si="8"/>
        <v>0</v>
      </c>
      <c r="U25" s="88"/>
      <c r="V25" s="98"/>
      <c r="W25" s="88"/>
      <c r="X25" s="98"/>
      <c r="Y25" s="88"/>
      <c r="Z25" s="98"/>
      <c r="AA25" s="88"/>
      <c r="AB25" s="98"/>
      <c r="AC25" s="88"/>
      <c r="AD25" s="98"/>
      <c r="AE25" s="88"/>
      <c r="AF25" s="98"/>
      <c r="AG25" s="88"/>
      <c r="AH25" s="98"/>
      <c r="AI25" s="88"/>
      <c r="AJ25" s="98"/>
      <c r="AK25" s="90">
        <f t="shared" si="9"/>
        <v>0</v>
      </c>
      <c r="AL25" s="326"/>
      <c r="AM25" s="327"/>
      <c r="AN25" s="343"/>
      <c r="AO25" s="344"/>
      <c r="AP25" s="170"/>
      <c r="AQ25" s="130"/>
      <c r="AR25" s="170"/>
      <c r="AS25" s="170"/>
      <c r="AT25" s="239"/>
    </row>
    <row r="26" spans="1:46" ht="18" customHeight="1" x14ac:dyDescent="0.2">
      <c r="A26" s="487"/>
      <c r="B26" s="489"/>
      <c r="C26" s="489"/>
      <c r="D26" s="330"/>
      <c r="E26" s="95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>
        <f>SUM(E26:S26)</f>
        <v>0</v>
      </c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96">
        <f t="shared" si="9"/>
        <v>0</v>
      </c>
      <c r="AL26" s="331"/>
      <c r="AM26" s="332"/>
      <c r="AN26" s="333"/>
      <c r="AO26" s="334"/>
      <c r="AP26" s="87"/>
      <c r="AQ26" s="126">
        <f t="shared" ref="AQ26" si="26">$AV$4-AK26-AR26</f>
        <v>176</v>
      </c>
      <c r="AR26" s="87">
        <f t="shared" ref="AR26" si="27">(((COUNTIF(E26:AJ27,$AY$5)+COUNTIF(E26:AJ27,$AV$5)+COUNTIF(E26:AJ27,$AW$5)+COUNTIF(E26:AJ27,$AX$5))*$AW$4)-$AW$4*$AT26)</f>
        <v>0</v>
      </c>
      <c r="AS26" s="240">
        <f t="shared" ref="AS26" si="28">AR26</f>
        <v>0</v>
      </c>
      <c r="AT26" s="324"/>
    </row>
    <row r="27" spans="1:46" ht="18" customHeight="1" x14ac:dyDescent="0.2">
      <c r="A27" s="488"/>
      <c r="B27" s="490"/>
      <c r="C27" s="490"/>
      <c r="D27" s="346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109">
        <f>SUM(E27:S27)</f>
        <v>0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5">
        <f t="shared" si="9"/>
        <v>0</v>
      </c>
      <c r="AL27" s="335"/>
      <c r="AM27" s="336"/>
      <c r="AN27" s="337"/>
      <c r="AO27" s="339"/>
      <c r="AP27" s="87"/>
      <c r="AQ27" s="128"/>
      <c r="AR27" s="87"/>
      <c r="AS27" s="87"/>
      <c r="AT27" s="338"/>
    </row>
    <row r="28" spans="1:46" ht="18" customHeight="1" thickBot="1" x14ac:dyDescent="0.25">
      <c r="A28" s="491"/>
      <c r="B28" s="492"/>
      <c r="C28" s="492"/>
      <c r="D28" s="325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111">
        <f t="shared" si="8"/>
        <v>0</v>
      </c>
      <c r="U28" s="88"/>
      <c r="V28" s="98"/>
      <c r="W28" s="88"/>
      <c r="X28" s="98"/>
      <c r="Y28" s="88"/>
      <c r="Z28" s="98"/>
      <c r="AA28" s="88"/>
      <c r="AB28" s="98"/>
      <c r="AC28" s="88"/>
      <c r="AD28" s="98"/>
      <c r="AE28" s="88"/>
      <c r="AF28" s="98"/>
      <c r="AG28" s="88"/>
      <c r="AH28" s="98"/>
      <c r="AI28" s="88"/>
      <c r="AJ28" s="98"/>
      <c r="AK28" s="90">
        <f t="shared" si="9"/>
        <v>0</v>
      </c>
      <c r="AL28" s="326"/>
      <c r="AM28" s="327"/>
      <c r="AN28" s="328"/>
      <c r="AO28" s="329"/>
      <c r="AP28" s="170"/>
      <c r="AQ28" s="130"/>
      <c r="AR28" s="170"/>
      <c r="AS28" s="170"/>
      <c r="AT28" s="239"/>
    </row>
    <row r="29" spans="1:46" ht="18" customHeight="1" x14ac:dyDescent="0.2">
      <c r="A29" s="487"/>
      <c r="B29" s="493"/>
      <c r="C29" s="493"/>
      <c r="D29" s="330"/>
      <c r="E29" s="95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8">
        <f t="shared" si="8"/>
        <v>0</v>
      </c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96">
        <f t="shared" si="9"/>
        <v>0</v>
      </c>
      <c r="AL29" s="331"/>
      <c r="AM29" s="332"/>
      <c r="AN29" s="333"/>
      <c r="AO29" s="334"/>
      <c r="AP29" s="87"/>
      <c r="AQ29" s="126">
        <f t="shared" ref="AQ29" si="29">$AV$4-AK29-AR29</f>
        <v>176</v>
      </c>
      <c r="AR29" s="87">
        <f t="shared" ref="AR29" si="30">(((COUNTIF(E29:AJ30,$AY$5)+COUNTIF(E29:AJ30,$AV$5)+COUNTIF(E29:AJ30,$AW$5)+COUNTIF(E29:AJ30,$AX$5))*$AW$4)-$AW$4*$AT29)</f>
        <v>0</v>
      </c>
      <c r="AS29" s="240">
        <f t="shared" ref="AS29" si="31">AR29</f>
        <v>0</v>
      </c>
      <c r="AT29" s="324"/>
    </row>
    <row r="30" spans="1:46" ht="18" customHeight="1" x14ac:dyDescent="0.2">
      <c r="A30" s="488"/>
      <c r="B30" s="494"/>
      <c r="C30" s="494"/>
      <c r="D30" s="346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109">
        <f t="shared" si="8"/>
        <v>0</v>
      </c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5">
        <f t="shared" si="9"/>
        <v>0</v>
      </c>
      <c r="AL30" s="335"/>
      <c r="AM30" s="336"/>
      <c r="AN30" s="337"/>
      <c r="AO30" s="339"/>
      <c r="AP30" s="87"/>
      <c r="AQ30" s="128"/>
      <c r="AR30" s="87"/>
      <c r="AS30" s="87"/>
      <c r="AT30" s="338"/>
    </row>
    <row r="31" spans="1:46" ht="18" customHeight="1" thickBot="1" x14ac:dyDescent="0.25">
      <c r="A31" s="491"/>
      <c r="B31" s="495"/>
      <c r="C31" s="495"/>
      <c r="D31" s="325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111">
        <f t="shared" si="8"/>
        <v>0</v>
      </c>
      <c r="U31" s="88"/>
      <c r="V31" s="98"/>
      <c r="W31" s="88"/>
      <c r="X31" s="98"/>
      <c r="Y31" s="88"/>
      <c r="Z31" s="98"/>
      <c r="AA31" s="88"/>
      <c r="AB31" s="98"/>
      <c r="AC31" s="88"/>
      <c r="AD31" s="98"/>
      <c r="AE31" s="88"/>
      <c r="AF31" s="98"/>
      <c r="AG31" s="88"/>
      <c r="AH31" s="98"/>
      <c r="AI31" s="88"/>
      <c r="AJ31" s="98"/>
      <c r="AK31" s="90">
        <f t="shared" si="9"/>
        <v>0</v>
      </c>
      <c r="AL31" s="326"/>
      <c r="AM31" s="327"/>
      <c r="AN31" s="328"/>
      <c r="AO31" s="329"/>
      <c r="AP31" s="170"/>
      <c r="AQ31" s="130"/>
      <c r="AR31" s="170"/>
      <c r="AS31" s="170"/>
      <c r="AT31" s="239"/>
    </row>
    <row r="32" spans="1:46" ht="18" customHeight="1" x14ac:dyDescent="0.2">
      <c r="A32" s="496"/>
      <c r="B32" s="504"/>
      <c r="C32" s="504"/>
      <c r="D32" s="330"/>
      <c r="E32" s="9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>
        <f t="shared" ref="T32:T34" si="32">SUM(E32:S32)</f>
        <v>0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96">
        <f t="shared" ref="AK32:AK34" si="33">T32+SUM(U32:AJ32)</f>
        <v>0</v>
      </c>
      <c r="AL32" s="331"/>
      <c r="AM32" s="332"/>
      <c r="AN32" s="333"/>
      <c r="AO32" s="334"/>
      <c r="AP32" s="87"/>
      <c r="AQ32" s="126">
        <f>$BA$4-AK32-AR32</f>
        <v>0</v>
      </c>
      <c r="AR32" s="87">
        <f>(((COUNTIF(E32:AJ33,$BD$5)+COUNTIF(E32:AJ33,$BA$5)+COUNTIF(E32:AJ33,$BB$5)+COUNTIF(E32:AJ33,$BC$5))*$BB$4)-$BB$4*$AT32)</f>
        <v>0</v>
      </c>
      <c r="AS32" s="240">
        <f t="shared" ref="AS32" si="34">AR32</f>
        <v>0</v>
      </c>
      <c r="AT32" s="324"/>
    </row>
    <row r="33" spans="1:46" ht="18" customHeight="1" x14ac:dyDescent="0.2">
      <c r="A33" s="497"/>
      <c r="B33" s="505"/>
      <c r="C33" s="505"/>
      <c r="D33" s="346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109">
        <f t="shared" si="32"/>
        <v>0</v>
      </c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5">
        <f t="shared" si="33"/>
        <v>0</v>
      </c>
      <c r="AL33" s="335"/>
      <c r="AM33" s="336"/>
      <c r="AN33" s="337"/>
      <c r="AO33" s="339"/>
      <c r="AP33" s="87"/>
      <c r="AQ33" s="128"/>
      <c r="AR33" s="87"/>
      <c r="AS33" s="87"/>
      <c r="AT33" s="338"/>
    </row>
    <row r="34" spans="1:46" ht="18" customHeight="1" thickBot="1" x14ac:dyDescent="0.25">
      <c r="A34" s="498"/>
      <c r="B34" s="506"/>
      <c r="C34" s="506"/>
      <c r="D34" s="325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111">
        <f t="shared" si="32"/>
        <v>0</v>
      </c>
      <c r="U34" s="88"/>
      <c r="V34" s="98"/>
      <c r="W34" s="88"/>
      <c r="X34" s="98"/>
      <c r="Y34" s="88"/>
      <c r="Z34" s="98"/>
      <c r="AA34" s="88"/>
      <c r="AB34" s="98"/>
      <c r="AC34" s="88"/>
      <c r="AD34" s="98"/>
      <c r="AE34" s="88"/>
      <c r="AF34" s="98"/>
      <c r="AG34" s="88"/>
      <c r="AH34" s="98"/>
      <c r="AI34" s="88"/>
      <c r="AJ34" s="98"/>
      <c r="AK34" s="90">
        <f t="shared" si="33"/>
        <v>0</v>
      </c>
      <c r="AL34" s="326"/>
      <c r="AM34" s="327"/>
      <c r="AN34" s="328"/>
      <c r="AO34" s="329"/>
      <c r="AP34" s="170"/>
      <c r="AQ34" s="130"/>
      <c r="AR34" s="170"/>
      <c r="AS34" s="170"/>
      <c r="AT34" s="239"/>
    </row>
    <row r="35" spans="1:46" ht="14.25" customHeight="1" x14ac:dyDescent="0.2">
      <c r="A35" s="507"/>
      <c r="B35" s="502"/>
      <c r="C35" s="502"/>
      <c r="D35" s="330"/>
      <c r="E35" s="95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8">
        <f t="shared" si="8"/>
        <v>0</v>
      </c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96">
        <f t="shared" ref="AK35:AK40" si="35">T35+SUM(U35:AJ35)</f>
        <v>0</v>
      </c>
      <c r="AL35" s="331"/>
      <c r="AM35" s="332"/>
      <c r="AN35" s="333"/>
      <c r="AO35" s="334"/>
      <c r="AP35" s="87"/>
      <c r="AQ35" s="126">
        <f>$BA$4-AK35-AR35</f>
        <v>0</v>
      </c>
      <c r="AR35" s="87">
        <f>(((COUNTIF(E35:AJ36,$BD$5)+COUNTIF(E35:AJ36,$BA$5)+COUNTIF(E35:AJ36,$BB$5)+COUNTIF(E35:AJ36,$BC$5))*$BB$4)-$BB$4*$AT35)</f>
        <v>0</v>
      </c>
      <c r="AS35" s="240">
        <f t="shared" ref="AS35" si="36">AR35</f>
        <v>0</v>
      </c>
      <c r="AT35" s="324"/>
    </row>
    <row r="36" spans="1:46" ht="15.75" customHeight="1" x14ac:dyDescent="0.2">
      <c r="A36" s="508"/>
      <c r="B36" s="503"/>
      <c r="C36" s="503"/>
      <c r="D36" s="346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09">
        <f t="shared" si="8"/>
        <v>0</v>
      </c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5">
        <f t="shared" si="35"/>
        <v>0</v>
      </c>
      <c r="AL36" s="335"/>
      <c r="AM36" s="336"/>
      <c r="AN36" s="337"/>
      <c r="AO36" s="339"/>
      <c r="AP36" s="87"/>
      <c r="AQ36" s="128"/>
      <c r="AR36" s="87"/>
      <c r="AS36" s="87"/>
      <c r="AT36" s="338"/>
    </row>
    <row r="37" spans="1:46" ht="15.75" customHeight="1" thickBot="1" x14ac:dyDescent="0.25">
      <c r="A37" s="509"/>
      <c r="B37" s="501"/>
      <c r="C37" s="501"/>
      <c r="D37" s="325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111">
        <f t="shared" si="8"/>
        <v>0</v>
      </c>
      <c r="U37" s="88"/>
      <c r="V37" s="98"/>
      <c r="W37" s="88"/>
      <c r="X37" s="98"/>
      <c r="Y37" s="88"/>
      <c r="Z37" s="98"/>
      <c r="AA37" s="88"/>
      <c r="AB37" s="98"/>
      <c r="AC37" s="88"/>
      <c r="AD37" s="98"/>
      <c r="AE37" s="88"/>
      <c r="AF37" s="98"/>
      <c r="AG37" s="88"/>
      <c r="AH37" s="98"/>
      <c r="AI37" s="88"/>
      <c r="AJ37" s="98"/>
      <c r="AK37" s="90">
        <f t="shared" si="35"/>
        <v>0</v>
      </c>
      <c r="AL37" s="326"/>
      <c r="AM37" s="327"/>
      <c r="AN37" s="328"/>
      <c r="AO37" s="329"/>
      <c r="AP37" s="170"/>
      <c r="AQ37" s="130"/>
      <c r="AR37" s="170"/>
      <c r="AS37" s="170"/>
      <c r="AT37" s="239"/>
    </row>
    <row r="38" spans="1:46" ht="15.75" customHeight="1" x14ac:dyDescent="0.2">
      <c r="A38" s="496"/>
      <c r="B38" s="499"/>
      <c r="C38" s="502"/>
      <c r="D38" s="330"/>
      <c r="E38" s="95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8">
        <f t="shared" si="8"/>
        <v>0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96">
        <f t="shared" si="35"/>
        <v>0</v>
      </c>
      <c r="AL38" s="331"/>
      <c r="AM38" s="332"/>
      <c r="AN38" s="333"/>
      <c r="AO38" s="334"/>
      <c r="AP38" s="87"/>
      <c r="AQ38" s="126">
        <f>$BA$4-AK38-AR38</f>
        <v>0</v>
      </c>
      <c r="AR38" s="87">
        <f>(((COUNTIF(E38:AJ39,$BD$5)+COUNTIF(E38:AJ39,$BA$5)+COUNTIF(E38:AJ39,$BB$5)+COUNTIF(E38:AJ39,$BC$5))*$BB$4)-$BB$4*$AT38)</f>
        <v>0</v>
      </c>
      <c r="AS38" s="240">
        <f t="shared" ref="AS38" si="37">AR38</f>
        <v>0</v>
      </c>
      <c r="AT38" s="324"/>
    </row>
    <row r="39" spans="1:46" ht="15.75" customHeight="1" x14ac:dyDescent="0.2">
      <c r="A39" s="497"/>
      <c r="B39" s="500"/>
      <c r="C39" s="503"/>
      <c r="D39" s="346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109">
        <f t="shared" si="8"/>
        <v>0</v>
      </c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5">
        <f t="shared" si="35"/>
        <v>0</v>
      </c>
      <c r="AL39" s="335"/>
      <c r="AM39" s="336"/>
      <c r="AN39" s="337"/>
      <c r="AO39" s="339"/>
      <c r="AP39" s="87"/>
      <c r="AQ39" s="128"/>
      <c r="AR39" s="87"/>
      <c r="AS39" s="87"/>
      <c r="AT39" s="338"/>
    </row>
    <row r="40" spans="1:46" ht="15.75" customHeight="1" thickBot="1" x14ac:dyDescent="0.25">
      <c r="A40" s="498"/>
      <c r="B40" s="501"/>
      <c r="C40" s="501"/>
      <c r="D40" s="325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111">
        <f t="shared" si="8"/>
        <v>0</v>
      </c>
      <c r="U40" s="88"/>
      <c r="V40" s="98"/>
      <c r="W40" s="88"/>
      <c r="X40" s="98"/>
      <c r="Y40" s="88"/>
      <c r="Z40" s="98"/>
      <c r="AA40" s="88"/>
      <c r="AB40" s="98"/>
      <c r="AC40" s="88"/>
      <c r="AD40" s="98"/>
      <c r="AE40" s="88"/>
      <c r="AF40" s="98"/>
      <c r="AG40" s="88"/>
      <c r="AH40" s="98"/>
      <c r="AI40" s="88"/>
      <c r="AJ40" s="98"/>
      <c r="AK40" s="90">
        <f t="shared" si="35"/>
        <v>0</v>
      </c>
      <c r="AL40" s="326"/>
      <c r="AM40" s="327"/>
      <c r="AN40" s="328"/>
      <c r="AO40" s="329"/>
      <c r="AP40" s="170"/>
      <c r="AQ40" s="130"/>
      <c r="AR40" s="170"/>
      <c r="AS40" s="170"/>
      <c r="AT40" s="239"/>
    </row>
    <row r="41" spans="1:46" ht="15.75" customHeight="1" x14ac:dyDescent="0.2">
      <c r="A41" s="244"/>
      <c r="T41" s="164"/>
    </row>
    <row r="42" spans="1:46" ht="12.75" customHeight="1" x14ac:dyDescent="0.2">
      <c r="A42" s="245" t="s">
        <v>169</v>
      </c>
      <c r="B42" s="245"/>
      <c r="C42" s="245"/>
      <c r="D42" s="353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6"/>
      <c r="R42" s="247"/>
      <c r="S42" s="248"/>
      <c r="T42" s="123" t="s">
        <v>59</v>
      </c>
      <c r="U42" s="248"/>
      <c r="V42" s="248"/>
      <c r="W42" s="248"/>
      <c r="X42" s="248"/>
      <c r="Y42" s="248"/>
      <c r="Z42" s="248"/>
      <c r="AA42" s="248"/>
      <c r="AB42" s="248"/>
      <c r="AC42" s="248"/>
      <c r="AD42" s="249"/>
      <c r="AP42" s="87"/>
    </row>
    <row r="43" spans="1:46" x14ac:dyDescent="0.2">
      <c r="A43" s="245" t="s">
        <v>160</v>
      </c>
      <c r="B43" s="245"/>
      <c r="C43" s="245"/>
      <c r="D43" s="311" t="s">
        <v>161</v>
      </c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Q43" s="250"/>
      <c r="R43" s="245"/>
      <c r="S43" s="251"/>
      <c r="T43" s="87"/>
      <c r="U43" s="251"/>
      <c r="V43" s="251"/>
      <c r="W43" s="251"/>
      <c r="X43" s="251"/>
      <c r="Y43" s="251"/>
      <c r="Z43" s="251"/>
      <c r="AA43" s="251"/>
      <c r="AB43" s="251"/>
      <c r="AC43" s="251"/>
      <c r="AD43" s="252"/>
      <c r="AP43" s="87"/>
    </row>
    <row r="44" spans="1:46" x14ac:dyDescent="0.2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Q44" s="250"/>
      <c r="R44" s="245" t="s">
        <v>60</v>
      </c>
      <c r="S44" s="245"/>
      <c r="T44" s="124"/>
      <c r="U44" s="245"/>
      <c r="V44" s="245"/>
      <c r="W44" s="245"/>
      <c r="X44" s="245"/>
      <c r="Y44" s="245"/>
      <c r="Z44" s="245"/>
      <c r="AA44" s="245"/>
      <c r="AB44" s="245"/>
      <c r="AC44" s="245"/>
      <c r="AD44" s="252"/>
      <c r="AP44" s="87"/>
    </row>
    <row r="45" spans="1:46" ht="12.75" customHeight="1" x14ac:dyDescent="0.2">
      <c r="A45" s="245" t="s">
        <v>162</v>
      </c>
      <c r="B45" s="245"/>
      <c r="C45" s="245"/>
      <c r="D45" s="310" t="str">
        <f>ТАБЕЛЬ!D52</f>
        <v>Разинова О.Д.</v>
      </c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Q45" s="250"/>
      <c r="R45" s="251"/>
      <c r="S45" s="245" t="s">
        <v>61</v>
      </c>
      <c r="T45" s="124"/>
      <c r="U45" s="245"/>
      <c r="V45" s="245"/>
      <c r="W45" s="245"/>
      <c r="X45" s="245"/>
      <c r="Y45" s="245"/>
      <c r="Z45" s="245"/>
      <c r="AA45" s="245"/>
      <c r="AB45" s="245"/>
      <c r="AC45" s="245"/>
      <c r="AD45" s="252"/>
      <c r="AP45" s="87"/>
    </row>
    <row r="46" spans="1:46" x14ac:dyDescent="0.2">
      <c r="A46" s="245" t="s">
        <v>163</v>
      </c>
      <c r="B46" s="245"/>
      <c r="C46" s="245"/>
      <c r="D46" s="311" t="s">
        <v>161</v>
      </c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Q46" s="250"/>
      <c r="R46" s="251"/>
      <c r="S46" s="245"/>
      <c r="T46" s="124"/>
      <c r="U46" s="245"/>
      <c r="V46" s="245"/>
      <c r="W46" s="245"/>
      <c r="X46" s="245"/>
      <c r="Y46" s="245"/>
      <c r="Z46" s="245"/>
      <c r="AA46" s="245"/>
      <c r="AB46" s="245"/>
      <c r="AC46" s="245"/>
      <c r="AD46" s="252"/>
      <c r="AP46" s="87"/>
    </row>
    <row r="47" spans="1:46" x14ac:dyDescent="0.2">
      <c r="A47" s="87"/>
      <c r="B47" s="124"/>
      <c r="C47" s="124"/>
      <c r="D47" s="124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Q47" s="250"/>
      <c r="R47" s="245" t="s">
        <v>62</v>
      </c>
      <c r="S47" s="251"/>
      <c r="T47" s="124"/>
      <c r="U47" s="245"/>
      <c r="V47" s="245"/>
      <c r="W47" s="245"/>
      <c r="X47" s="245"/>
      <c r="Y47" s="245"/>
      <c r="Z47" s="245"/>
      <c r="AA47" s="245"/>
      <c r="AB47" s="245"/>
      <c r="AC47" s="245"/>
      <c r="AD47" s="252"/>
      <c r="AP47" s="87"/>
    </row>
    <row r="48" spans="1:46" ht="12.75" customHeight="1" x14ac:dyDescent="0.2">
      <c r="A48" s="309">
        <f ca="1">TODAY()</f>
        <v>44476</v>
      </c>
      <c r="B48" s="253"/>
      <c r="C48" s="253"/>
      <c r="D48" s="253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54"/>
      <c r="R48" s="255"/>
      <c r="S48" s="255"/>
      <c r="T48" s="125"/>
      <c r="U48" s="255"/>
      <c r="V48" s="255"/>
      <c r="W48" s="255"/>
      <c r="X48" s="255"/>
      <c r="Y48" s="255"/>
      <c r="Z48" s="255"/>
      <c r="AA48" s="255"/>
      <c r="AB48" s="255"/>
      <c r="AC48" s="255"/>
      <c r="AD48" s="256"/>
      <c r="AP48" s="87"/>
    </row>
    <row r="49" spans="1:42" ht="12.75" customHeight="1" x14ac:dyDescent="0.2">
      <c r="A49" s="124"/>
      <c r="B49" s="253"/>
      <c r="C49" s="253"/>
      <c r="D49" s="253"/>
      <c r="E49" s="245"/>
      <c r="F49" s="245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133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133"/>
      <c r="AP49" s="87"/>
    </row>
    <row r="50" spans="1:42" ht="12.75" customHeight="1" x14ac:dyDescent="0.2"/>
    <row r="51" spans="1:42" ht="12.75" customHeight="1" x14ac:dyDescent="0.2"/>
    <row r="52" spans="1:42" ht="13.5" customHeight="1" x14ac:dyDescent="0.2"/>
    <row r="53" spans="1:42" ht="12.75" customHeight="1" x14ac:dyDescent="0.2"/>
    <row r="54" spans="1:42" ht="12.75" customHeight="1" x14ac:dyDescent="0.2"/>
    <row r="55" spans="1:42" ht="13.5" customHeight="1" x14ac:dyDescent="0.2"/>
    <row r="56" spans="1:42" ht="12.75" customHeight="1" x14ac:dyDescent="0.2"/>
  </sheetData>
  <sheetProtection algorithmName="SHA-512" hashValue="1yStsImBLEA5eJD2K0verXfSJ/byXvjUjxFNvdzN/yl9lktSMa5Y4tyk8hODRbSxM1cnA/I8XlRJM4jh7mkDIQ==" saltValue="+SJi68mn1Nrl6/Jp/ToZiA==" spinCount="100000" sheet="1" objects="1" scenarios="1" formatCells="0"/>
  <mergeCells count="41">
    <mergeCell ref="A29:A31"/>
    <mergeCell ref="B29:B31"/>
    <mergeCell ref="C29:C31"/>
    <mergeCell ref="A38:A40"/>
    <mergeCell ref="B38:B40"/>
    <mergeCell ref="C38:C40"/>
    <mergeCell ref="A32:A34"/>
    <mergeCell ref="B32:B34"/>
    <mergeCell ref="C32:C34"/>
    <mergeCell ref="A35:A37"/>
    <mergeCell ref="B35:B37"/>
    <mergeCell ref="C35:C37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6:A7"/>
    <mergeCell ref="B6:B7"/>
    <mergeCell ref="C6:C7"/>
    <mergeCell ref="A14:A16"/>
    <mergeCell ref="B14:B16"/>
    <mergeCell ref="C14:C16"/>
    <mergeCell ref="A8:A10"/>
    <mergeCell ref="B8:B10"/>
    <mergeCell ref="C8:C10"/>
    <mergeCell ref="A11:A13"/>
    <mergeCell ref="B11:B13"/>
    <mergeCell ref="C11:C13"/>
    <mergeCell ref="A1:D1"/>
    <mergeCell ref="A3:A4"/>
    <mergeCell ref="B3:C3"/>
    <mergeCell ref="D3:D4"/>
    <mergeCell ref="AL3:AO3"/>
  </mergeCells>
  <conditionalFormatting sqref="AK6:AK13">
    <cfRule type="cellIs" dxfId="16" priority="12" stopIfTrue="1" operator="greaterThan">
      <formula>$AV$4</formula>
    </cfRule>
  </conditionalFormatting>
  <conditionalFormatting sqref="AQ5:AQ40">
    <cfRule type="cellIs" dxfId="15" priority="10" operator="greaterThan">
      <formula>0</formula>
    </cfRule>
    <cfRule type="cellIs" dxfId="14" priority="11" operator="lessThan">
      <formula>0</formula>
    </cfRule>
  </conditionalFormatting>
  <conditionalFormatting sqref="AK14:AK40">
    <cfRule type="cellIs" dxfId="13" priority="9" stopIfTrue="1" operator="greaterThan">
      <formula>$AV$4</formula>
    </cfRule>
  </conditionalFormatting>
  <pageMargins left="0" right="0" top="0" bottom="0" header="0.31496062992125984" footer="0.31496062992125984"/>
  <pageSetup paperSize="8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B905000-8715-4893-B4FE-987C01163DAB}">
            <xm:f>'ТЕ ТРОГАТЬ 2'!E$7="П"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id="{8CE8DCA9-58F0-4449-9193-EA803D7B6F94}">
            <xm:f>'ТЕ ТРОГАТЬ 2'!E$7="ПП"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7" id="{415A7B6C-CD8A-4FAD-A57B-B048C04D19C1}">
            <xm:f>'ТЕ ТРОГАТЬ 2'!E$7="ПВ"</xm:f>
            <x14:dxf>
              <fill>
                <patternFill>
                  <bgColor theme="9"/>
                </patternFill>
              </fill>
            </x14:dxf>
          </x14:cfRule>
          <x14:cfRule type="expression" priority="8" id="{E21D619A-71FB-4DF4-A2F7-0F03F4985477}">
            <xm:f>'ТЕ ТРОГАТЬ 2'!E$6="B"</xm:f>
            <x14:dxf>
              <fill>
                <patternFill>
                  <bgColor rgb="FFFFFF00"/>
                </patternFill>
              </fill>
            </x14:dxf>
          </x14:cfRule>
          <xm:sqref>U4:AJ40 E4:S40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pageSetUpPr fitToPage="1"/>
  </sheetPr>
  <dimension ref="A1:X34"/>
  <sheetViews>
    <sheetView zoomScale="80" zoomScaleNormal="8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37" sqref="D37"/>
    </sheetView>
  </sheetViews>
  <sheetFormatPr defaultRowHeight="12.75" x14ac:dyDescent="0.2"/>
  <cols>
    <col min="1" max="1" width="13.28515625" style="39" customWidth="1"/>
    <col min="2" max="2" width="20" style="39" customWidth="1"/>
    <col min="3" max="3" width="18.5703125" style="39" customWidth="1"/>
    <col min="4" max="4" width="25.5703125" style="39" customWidth="1"/>
    <col min="5" max="9" width="9.140625" style="39"/>
    <col min="10" max="10" width="7.5703125" style="39" customWidth="1"/>
    <col min="11" max="11" width="10.28515625" style="39" customWidth="1"/>
    <col min="12" max="12" width="7.42578125" style="39" customWidth="1"/>
    <col min="13" max="15" width="9.140625" style="39"/>
    <col min="16" max="16" width="11.42578125" style="206" customWidth="1"/>
    <col min="17" max="17" width="27.28515625" style="39" customWidth="1"/>
    <col min="18" max="18" width="9.140625" style="39"/>
    <col min="19" max="19" width="10.140625" style="39" bestFit="1" customWidth="1"/>
    <col min="20" max="20" width="9.140625" style="39" customWidth="1"/>
    <col min="21" max="21" width="8" style="39" customWidth="1"/>
    <col min="22" max="22" width="6.28515625" style="39" customWidth="1"/>
    <col min="23" max="23" width="7" style="39" customWidth="1"/>
    <col min="24" max="16384" width="9.140625" style="39"/>
  </cols>
  <sheetData>
    <row r="1" spans="1:24" s="174" customFormat="1" ht="18.75" x14ac:dyDescent="0.3">
      <c r="A1" s="207" t="s">
        <v>123</v>
      </c>
      <c r="B1" s="207"/>
      <c r="C1" s="207"/>
      <c r="D1" s="207"/>
      <c r="E1" s="207"/>
      <c r="F1" s="207"/>
      <c r="G1" s="207"/>
      <c r="H1" s="173"/>
      <c r="I1" s="173"/>
      <c r="K1" s="173"/>
      <c r="L1" s="173"/>
      <c r="M1" s="173"/>
      <c r="N1" s="173"/>
      <c r="O1" s="173"/>
      <c r="P1" s="175"/>
      <c r="Q1" s="261"/>
      <c r="R1" s="176"/>
      <c r="S1" s="176"/>
      <c r="T1" s="176"/>
      <c r="U1" s="176"/>
      <c r="V1" s="522">
        <f>C3</f>
        <v>44440</v>
      </c>
      <c r="W1" s="522"/>
    </row>
    <row r="2" spans="1:24" s="174" customFormat="1" x14ac:dyDescent="0.2">
      <c r="A2" s="177" t="s">
        <v>159</v>
      </c>
      <c r="B2" s="177"/>
      <c r="D2" s="214"/>
      <c r="E2" s="177"/>
      <c r="F2" s="177"/>
      <c r="G2" s="262"/>
      <c r="H2" s="34"/>
      <c r="I2" s="179"/>
      <c r="J2" s="173"/>
      <c r="K2" s="180"/>
      <c r="L2" s="180"/>
      <c r="M2" s="263"/>
      <c r="N2" s="34"/>
      <c r="O2" s="34"/>
      <c r="P2" s="181"/>
      <c r="Q2" s="261"/>
      <c r="R2" s="182"/>
      <c r="S2" s="182">
        <f>ТАБЕЛЬ!AV4</f>
        <v>171.6</v>
      </c>
      <c r="T2" s="182">
        <v>39</v>
      </c>
      <c r="U2" s="182"/>
      <c r="V2" s="522">
        <f>EOMONTH(V1,0)</f>
        <v>44469</v>
      </c>
      <c r="W2" s="522"/>
    </row>
    <row r="3" spans="1:24" s="174" customFormat="1" ht="14.25" x14ac:dyDescent="0.2">
      <c r="A3" s="177" t="s">
        <v>121</v>
      </c>
      <c r="B3" s="177"/>
      <c r="C3" s="349">
        <v>44440</v>
      </c>
      <c r="D3" s="178" t="s">
        <v>173</v>
      </c>
      <c r="E3" s="177"/>
      <c r="F3" s="177"/>
      <c r="G3" s="262"/>
      <c r="H3" s="34"/>
      <c r="I3" s="179"/>
      <c r="J3" s="183">
        <f>K3*L3</f>
        <v>0</v>
      </c>
      <c r="K3" s="180">
        <v>2</v>
      </c>
      <c r="L3" s="180"/>
      <c r="M3" s="263"/>
      <c r="N3" s="34"/>
      <c r="O3" s="34"/>
      <c r="P3" s="181"/>
      <c r="Q3" s="261"/>
      <c r="R3" s="182"/>
      <c r="S3" s="182" t="e">
        <f>#REF!</f>
        <v>#REF!</v>
      </c>
      <c r="T3" s="182"/>
      <c r="U3" s="182"/>
      <c r="V3" s="182"/>
      <c r="W3" s="182"/>
    </row>
    <row r="4" spans="1:24" s="174" customFormat="1" ht="15.75" thickBot="1" x14ac:dyDescent="0.25">
      <c r="A4" s="184"/>
      <c r="B4" s="185"/>
      <c r="C4" s="186"/>
      <c r="D4" s="187"/>
      <c r="E4" s="186"/>
      <c r="F4" s="186"/>
      <c r="G4" s="264"/>
      <c r="H4" s="188"/>
      <c r="I4" s="189" t="s">
        <v>94</v>
      </c>
      <c r="J4" s="183">
        <f>K4*L3</f>
        <v>0</v>
      </c>
      <c r="K4" s="190">
        <v>3</v>
      </c>
      <c r="L4" s="180"/>
      <c r="M4" s="265"/>
      <c r="N4" s="35"/>
      <c r="O4" s="35"/>
      <c r="P4" s="181"/>
      <c r="Q4" s="261"/>
      <c r="R4" s="182"/>
      <c r="S4" s="182"/>
      <c r="T4" s="182"/>
      <c r="U4" s="182"/>
      <c r="V4" s="182"/>
      <c r="W4" s="182"/>
    </row>
    <row r="5" spans="1:24" ht="15" x14ac:dyDescent="0.25">
      <c r="A5" s="523"/>
      <c r="B5" s="525" t="s">
        <v>95</v>
      </c>
      <c r="C5" s="191"/>
      <c r="D5" s="192"/>
      <c r="E5" s="527" t="s">
        <v>96</v>
      </c>
      <c r="F5" s="193"/>
      <c r="G5" s="266"/>
      <c r="H5" s="194"/>
      <c r="I5" s="529" t="s">
        <v>127</v>
      </c>
      <c r="J5" s="537" t="s">
        <v>124</v>
      </c>
      <c r="K5" s="195"/>
      <c r="L5" s="531" t="s">
        <v>97</v>
      </c>
      <c r="M5" s="532"/>
      <c r="N5" s="533" t="s">
        <v>98</v>
      </c>
      <c r="O5" s="196"/>
      <c r="P5" s="196"/>
      <c r="Q5" s="535" t="s">
        <v>99</v>
      </c>
      <c r="R5" s="197"/>
      <c r="S5" s="165" t="s">
        <v>72</v>
      </c>
      <c r="T5" s="122">
        <v>1</v>
      </c>
      <c r="U5" s="166">
        <v>0.25</v>
      </c>
      <c r="V5" s="166">
        <v>0.5</v>
      </c>
      <c r="W5" s="198">
        <v>0.75</v>
      </c>
    </row>
    <row r="6" spans="1:24" ht="87" thickBot="1" x14ac:dyDescent="0.25">
      <c r="A6" s="524"/>
      <c r="B6" s="526"/>
      <c r="C6" s="199" t="s">
        <v>90</v>
      </c>
      <c r="D6" s="200" t="s">
        <v>100</v>
      </c>
      <c r="E6" s="528"/>
      <c r="F6" s="201" t="s">
        <v>101</v>
      </c>
      <c r="G6" s="267" t="s">
        <v>102</v>
      </c>
      <c r="H6" s="202" t="s">
        <v>103</v>
      </c>
      <c r="I6" s="530"/>
      <c r="J6" s="537"/>
      <c r="K6" s="203" t="s">
        <v>104</v>
      </c>
      <c r="L6" s="268" t="s">
        <v>105</v>
      </c>
      <c r="M6" s="268" t="s">
        <v>106</v>
      </c>
      <c r="N6" s="534"/>
      <c r="O6" s="204" t="s">
        <v>107</v>
      </c>
      <c r="P6" s="204" t="s">
        <v>108</v>
      </c>
      <c r="Q6" s="536"/>
      <c r="R6" s="205"/>
      <c r="S6" s="167">
        <f>IF($C$3='НЕ ТРОГАТЬ 1'!W6,'НЕ ТРОГАТЬ 1'!Z6,0)+IF($C$3='НЕ ТРОГАТЬ 1'!W7,'НЕ ТРОГАТЬ 1'!Z7,0)+IF($C$3='НЕ ТРОГАТЬ 1'!W8,'НЕ ТРОГАТЬ 1'!Z8,0)+IF($C$3='НЕ ТРОГАТЬ 1'!W10,'НЕ ТРОГАТЬ 1'!Z10,0)+IF($C$3='НЕ ТРОГАТЬ 1'!W11,'НЕ ТРОГАТЬ 1'!Z11,0)+IF($C$3='НЕ ТРОГАТЬ 1'!W12,'НЕ ТРОГАТЬ 1'!Z12,0)+IF($C$3='НЕ ТРОГАТЬ 1'!W14,'НЕ ТРОГАТЬ 1'!Z14,0)+IF($C$3='НЕ ТРОГАТЬ 1'!W15,'НЕ ТРОГАТЬ 1'!Z15,0)+IF($C$3='НЕ ТРОГАТЬ 1'!W16,'НЕ ТРОГАТЬ 1'!Z16,0)+IF($C$3='НЕ ТРОГАТЬ 1'!W18,'НЕ ТРОГАТЬ 1'!Z18,0)+IF($C$3='НЕ ТРОГАТЬ 1'!W19,'НЕ ТРОГАТЬ 1'!Z19,0)+IF($C$3='НЕ ТРОГАТЬ 1'!W20,'НЕ ТРОГАТЬ 1'!Z20,0)</f>
        <v>171.6</v>
      </c>
      <c r="T6" s="122">
        <v>7.8</v>
      </c>
      <c r="U6" s="168">
        <f>IF(X6=-1,$S$6*$U$5-$W$5,$S$6*$U$5)</f>
        <v>42.9</v>
      </c>
      <c r="V6" s="168">
        <f>IF(X6=-1,$S$6*$V$5-$V$5,$S$6*$V$5)</f>
        <v>85.8</v>
      </c>
      <c r="W6" s="168">
        <f>IF(X6=-1,$S$6*$W$5-$U$5,$S$6*$W$5)</f>
        <v>128.69999999999999</v>
      </c>
      <c r="X6" s="39">
        <f>IF($C$3='НЕ ТРОГАТЬ 1'!$W$6,'НЕ ТРОГАТЬ 1'!AA6,0)+IF($C$3='НЕ ТРОГАТЬ 1'!$W$7,'НЕ ТРОГАТЬ 1'!AA7,0)+IF($C$3='НЕ ТРОГАТЬ 1'!$W$8,'НЕ ТРОГАТЬ 1'!AA8,0)+IF($C$3='НЕ ТРОГАТЬ 1'!$W$10,'НЕ ТРОГАТЬ 1'!AA10,0)+IF($C$3='НЕ ТРОГАТЬ 1'!$W$11,'НЕ ТРОГАТЬ 1'!AA11,0)+IF($C$3='НЕ ТРОГАТЬ 1'!$W$12,'НЕ ТРОГАТЬ 1'!AA12,0)+IF($C$3='НЕ ТРОГАТЬ 1'!$W$14,'НЕ ТРОГАТЬ 1'!AA14,0)+IF($C$3='НЕ ТРОГАТЬ 1'!$W$15,'НЕ ТРОГАТЬ 1'!AA15,0)+IF($C$3='НЕ ТРОГАТЬ 1'!$W$16,'НЕ ТРОГАТЬ 1'!AA16,0)+IF($C$3='НЕ ТРОГАТЬ 1'!$W$18,'НЕ ТРОГАТЬ 1'!AA18,0)+IF($C$3='НЕ ТРОГАТЬ 1'!$W$19,'НЕ ТРОГАТЬ 1'!AA19,0)+IF($C$3='НЕ ТРОГАТЬ 1'!$W$20,'НЕ ТРОГАТЬ 1'!AA20,0)</f>
        <v>0</v>
      </c>
    </row>
    <row r="7" spans="1:24" ht="15" customHeight="1" x14ac:dyDescent="0.2">
      <c r="A7" s="510" t="s">
        <v>156</v>
      </c>
      <c r="B7" s="517" t="str">
        <f>'НЕ ТРОГАТЬ 1'!C7</f>
        <v>ЦИТОГЕНЕТИЧЕСКАЯ ЛАБОРАТОРИЯ</v>
      </c>
      <c r="C7" s="135" t="str">
        <f>[2]ЦИТО!D6</f>
        <v>заведующаяя лабораторией</v>
      </c>
      <c r="D7" s="515" t="str">
        <f>[2]ЦИТО!A6</f>
        <v>Дубровина Елена Вячеславовна</v>
      </c>
      <c r="E7" s="136">
        <f>$T$2*G7</f>
        <v>39</v>
      </c>
      <c r="F7" s="347" t="s">
        <v>109</v>
      </c>
      <c r="G7" s="137">
        <v>1</v>
      </c>
      <c r="H7" s="138">
        <f>IF(G7=$U$5,$U$6,0)+IF(G7=$V$5,$V$6,0)+IF(G7=$W$5,$W$6,0)+IF(G7=$T$5,$S$6,0)</f>
        <v>171.6</v>
      </c>
      <c r="I7" s="139" t="str">
        <f>IF(K7&gt;0,"20","0")</f>
        <v>20</v>
      </c>
      <c r="J7" s="140">
        <v>0</v>
      </c>
      <c r="K7" s="385">
        <f>IF(ТАБЕЛЬ!D6="выходные",0,ТАБЕЛЬ!AK6)</f>
        <v>101.39999999999998</v>
      </c>
      <c r="L7" s="141"/>
      <c r="M7" s="141">
        <v>5</v>
      </c>
      <c r="N7" s="142"/>
      <c r="O7" s="140">
        <v>20</v>
      </c>
      <c r="P7" s="143">
        <f t="shared" ref="P7:P22" si="0">IF(O7&gt;0,K7/H7*O7*J7," ")</f>
        <v>0</v>
      </c>
      <c r="Q7" s="513" t="s">
        <v>218</v>
      </c>
      <c r="S7" s="165" t="s">
        <v>72</v>
      </c>
      <c r="T7" s="122">
        <v>40</v>
      </c>
      <c r="U7" s="166">
        <v>0.25</v>
      </c>
      <c r="V7" s="166">
        <v>0.5</v>
      </c>
      <c r="W7" s="198">
        <v>0.75</v>
      </c>
    </row>
    <row r="8" spans="1:24" ht="15" customHeight="1" thickBot="1" x14ac:dyDescent="0.25">
      <c r="A8" s="511"/>
      <c r="B8" s="518"/>
      <c r="C8" s="381"/>
      <c r="D8" s="516">
        <v>0</v>
      </c>
      <c r="E8" s="144">
        <f t="shared" ref="E8:E22" si="1">$T$2*G8</f>
        <v>0</v>
      </c>
      <c r="F8" s="348" t="s">
        <v>171</v>
      </c>
      <c r="G8" s="152"/>
      <c r="H8" s="146">
        <f t="shared" ref="H8:H22" si="2">IF(G8=$U$5,$U$6,0)+IF(G8=$V$5,$V$6,0)+IF(G8=$W$5,$W$6,0)+IF(G8=$T$5,$S$6,0)</f>
        <v>0</v>
      </c>
      <c r="I8" s="147" t="str">
        <f t="shared" ref="I8:I9" si="3">IF(K8&gt;0,"15","0")</f>
        <v>0</v>
      </c>
      <c r="J8" s="148">
        <f>$J$4*G8*$L$4</f>
        <v>0</v>
      </c>
      <c r="K8" s="386">
        <f>IF(ТАБЕЛЬ!D7="выходные",0,ТАБЕЛЬ!AK7)</f>
        <v>0</v>
      </c>
      <c r="L8" s="149"/>
      <c r="M8" s="149"/>
      <c r="N8" s="150"/>
      <c r="O8" s="148">
        <f t="shared" ref="O8:O22" si="4">IF(I8&gt;0,I8-L8+M8," ")</f>
        <v>0</v>
      </c>
      <c r="P8" s="151" t="str">
        <f t="shared" si="0"/>
        <v xml:space="preserve"> </v>
      </c>
      <c r="Q8" s="514"/>
      <c r="S8" s="167">
        <f>IF($C$3='НЕ ТРОГАТЬ 1'!W6,'НЕ ТРОГАТЬ 1'!Y6,0)+IF($C$3='НЕ ТРОГАТЬ 1'!W7,'НЕ ТРОГАТЬ 1'!Y7,0)+IF($C$3='НЕ ТРОГАТЬ 1'!W8,'НЕ ТРОГАТЬ 1'!Y8,0)+IF($C$3='НЕ ТРОГАТЬ 1'!W10,'НЕ ТРОГАТЬ 1'!Y10,0)+IF($C$3='НЕ ТРОГАТЬ 1'!W11,'НЕ ТРОГАТЬ 1'!Y11,0)+IF($C$3='НЕ ТРОГАТЬ 1'!W12,'НЕ ТРОГАТЬ 1'!Y12,0)+IF($C$3='НЕ ТРОГАТЬ 1'!W14,'НЕ ТРОГАТЬ 1'!Y14,0)+IF($C$3='НЕ ТРОГАТЬ 1'!W15,'НЕ ТРОГАТЬ 1'!Y15,0)+IF($C$3='НЕ ТРОГАТЬ 1'!W16,'НЕ ТРОГАТЬ 1'!Y16,0)+IF($C$3='НЕ ТРОГАТЬ 1'!W19,'НЕ ТРОГАТЬ 1'!Y19,0)+IF($C$3='НЕ ТРОГАТЬ 1'!W18,'НЕ ТРОГАТЬ 1'!Y18,0)+IF($C$3='НЕ ТРОГАТЬ 1'!W20,'НЕ ТРОГАТЬ 1'!Y20,0)</f>
        <v>176</v>
      </c>
      <c r="T8" s="122">
        <v>8</v>
      </c>
      <c r="U8" s="168">
        <f>IF(X6=-1,$S$8*$U$5-$W$5,$S$8*$U$5)</f>
        <v>44</v>
      </c>
      <c r="V8" s="168">
        <f>IF(X6=-1,$S$8*$V$5-$V$5,$S$8*$V$5)</f>
        <v>88</v>
      </c>
      <c r="W8" s="168">
        <f>IF(X6=-1,$S$8*$W$5-$U$5,$S$8*$W$5)</f>
        <v>132</v>
      </c>
    </row>
    <row r="9" spans="1:24" ht="15" customHeight="1" x14ac:dyDescent="0.2">
      <c r="A9" s="511"/>
      <c r="B9" s="518"/>
      <c r="C9" s="520" t="str">
        <f>[2]ЦИТО!D8</f>
        <v>врач лаб ген</v>
      </c>
      <c r="D9" s="515" t="str">
        <f>[2]ЦИТО!A8</f>
        <v>Зеленова ЕленаСергеевна</v>
      </c>
      <c r="E9" s="136">
        <f t="shared" ref="E9:E20" si="5">$T$2*G9</f>
        <v>39</v>
      </c>
      <c r="F9" s="347" t="s">
        <v>171</v>
      </c>
      <c r="G9" s="137">
        <v>1</v>
      </c>
      <c r="H9" s="138">
        <f t="shared" ref="H9:H20" si="6">IF(G9=$U$5,$U$6,0)+IF(G9=$V$5,$V$6,0)+IF(G9=$W$5,$W$6,0)+IF(G9=$T$5,$S$6,0)</f>
        <v>171.6</v>
      </c>
      <c r="I9" s="139" t="str">
        <f t="shared" si="3"/>
        <v>15</v>
      </c>
      <c r="J9" s="140">
        <f t="shared" ref="J9:J20" si="7">$J$4*G9*$L$4</f>
        <v>0</v>
      </c>
      <c r="K9" s="385">
        <f>IF(ТАБЕЛЬ!D8="выходные",0,ТАБЕЛЬ!AK8)</f>
        <v>192</v>
      </c>
      <c r="L9" s="141"/>
      <c r="M9" s="141"/>
      <c r="N9" s="315"/>
      <c r="O9" s="140">
        <f t="shared" ref="O9:O20" si="8">IF(I9&gt;0,I9-L9+M9," ")</f>
        <v>15</v>
      </c>
      <c r="P9" s="143">
        <f t="shared" ref="P9:P20" si="9">IF(O9&gt;0,K9/H9*O9*J9," ")</f>
        <v>0</v>
      </c>
      <c r="Q9" s="513" t="s">
        <v>219</v>
      </c>
      <c r="S9" s="167"/>
      <c r="T9" s="122"/>
      <c r="U9" s="384"/>
      <c r="V9" s="384"/>
      <c r="W9" s="384"/>
    </row>
    <row r="10" spans="1:24" ht="15" customHeight="1" thickBot="1" x14ac:dyDescent="0.25">
      <c r="A10" s="511"/>
      <c r="B10" s="518"/>
      <c r="C10" s="521"/>
      <c r="D10" s="516">
        <v>1</v>
      </c>
      <c r="E10" s="144">
        <f t="shared" si="5"/>
        <v>39</v>
      </c>
      <c r="F10" s="362"/>
      <c r="G10" s="145">
        <v>1</v>
      </c>
      <c r="H10" s="146">
        <f t="shared" si="6"/>
        <v>171.6</v>
      </c>
      <c r="I10" s="147" t="str">
        <f>IF(K10&gt;0,"20","0")</f>
        <v>0</v>
      </c>
      <c r="J10" s="148">
        <f t="shared" si="7"/>
        <v>0</v>
      </c>
      <c r="K10" s="386">
        <f>IF(ТАБЕЛЬ!D9="выходные",0,ТАБЕЛЬ!AK9)</f>
        <v>0</v>
      </c>
      <c r="L10" s="149"/>
      <c r="M10" s="149"/>
      <c r="N10" s="150"/>
      <c r="O10" s="148">
        <f t="shared" si="8"/>
        <v>0</v>
      </c>
      <c r="P10" s="151" t="str">
        <f t="shared" si="9"/>
        <v xml:space="preserve"> </v>
      </c>
      <c r="Q10" s="514"/>
      <c r="S10" s="167"/>
      <c r="T10" s="122"/>
      <c r="U10" s="384"/>
      <c r="V10" s="384"/>
      <c r="W10" s="384"/>
    </row>
    <row r="11" spans="1:24" ht="15" customHeight="1" x14ac:dyDescent="0.2">
      <c r="A11" s="511"/>
      <c r="B11" s="518"/>
      <c r="C11" s="520" t="str">
        <f>[2]ЦИТО!D10</f>
        <v>биолог</v>
      </c>
      <c r="D11" s="515" t="str">
        <f>[2]ЦИТО!A10</f>
        <v>Мамонова Виктория Владимировна</v>
      </c>
      <c r="E11" s="136">
        <f t="shared" si="5"/>
        <v>39</v>
      </c>
      <c r="F11" s="347" t="s">
        <v>171</v>
      </c>
      <c r="G11" s="137">
        <v>1</v>
      </c>
      <c r="H11" s="138">
        <f t="shared" si="6"/>
        <v>171.6</v>
      </c>
      <c r="I11" s="139" t="str">
        <f t="shared" ref="I11:I14" si="10">IF(K11&gt;0,"15","0")</f>
        <v>15</v>
      </c>
      <c r="J11" s="140">
        <f t="shared" si="7"/>
        <v>0</v>
      </c>
      <c r="K11" s="385">
        <f>IF(ТАБЕЛЬ!D10="выходные",0,ТАБЕЛЬ!AK10)</f>
        <v>171.59999999999997</v>
      </c>
      <c r="L11" s="141"/>
      <c r="M11" s="141"/>
      <c r="N11" s="315"/>
      <c r="O11" s="140">
        <f t="shared" si="8"/>
        <v>15</v>
      </c>
      <c r="P11" s="143">
        <f t="shared" si="9"/>
        <v>0</v>
      </c>
      <c r="Q11" s="513"/>
      <c r="S11" s="167"/>
      <c r="T11" s="122"/>
      <c r="U11" s="384"/>
      <c r="V11" s="384"/>
      <c r="W11" s="384"/>
    </row>
    <row r="12" spans="1:24" ht="15" customHeight="1" thickBot="1" x14ac:dyDescent="0.25">
      <c r="A12" s="511"/>
      <c r="B12" s="518"/>
      <c r="C12" s="521"/>
      <c r="D12" s="516">
        <v>2</v>
      </c>
      <c r="E12" s="144">
        <f t="shared" si="5"/>
        <v>0</v>
      </c>
      <c r="F12" s="362"/>
      <c r="G12" s="145"/>
      <c r="H12" s="146">
        <f t="shared" si="6"/>
        <v>0</v>
      </c>
      <c r="I12" s="147" t="str">
        <f t="shared" si="10"/>
        <v>0</v>
      </c>
      <c r="J12" s="148">
        <f t="shared" si="7"/>
        <v>0</v>
      </c>
      <c r="K12" s="386">
        <f>IF(ТАБЕЛЬ!D11="выходные",0,ТАБЕЛЬ!AK11)</f>
        <v>0</v>
      </c>
      <c r="L12" s="149"/>
      <c r="M12" s="149"/>
      <c r="N12" s="150"/>
      <c r="O12" s="148">
        <f t="shared" si="8"/>
        <v>0</v>
      </c>
      <c r="P12" s="151" t="str">
        <f t="shared" si="9"/>
        <v xml:space="preserve"> </v>
      </c>
      <c r="Q12" s="514"/>
      <c r="S12" s="167"/>
      <c r="T12" s="122"/>
      <c r="U12" s="384"/>
      <c r="V12" s="384"/>
      <c r="W12" s="384"/>
    </row>
    <row r="13" spans="1:24" ht="15" customHeight="1" x14ac:dyDescent="0.2">
      <c r="A13" s="511"/>
      <c r="B13" s="518"/>
      <c r="C13" s="520" t="str">
        <f>[2]ЦИТО!D12</f>
        <v>биолог</v>
      </c>
      <c r="D13" s="515" t="str">
        <f>[2]ЦИТО!A12</f>
        <v>Ширшова Лариса Сергеевна</v>
      </c>
      <c r="E13" s="136">
        <f t="shared" si="5"/>
        <v>39</v>
      </c>
      <c r="F13" s="347" t="s">
        <v>171</v>
      </c>
      <c r="G13" s="137">
        <v>1</v>
      </c>
      <c r="H13" s="138">
        <f t="shared" si="6"/>
        <v>171.6</v>
      </c>
      <c r="I13" s="139" t="str">
        <f t="shared" si="10"/>
        <v>15</v>
      </c>
      <c r="J13" s="140">
        <f t="shared" si="7"/>
        <v>0</v>
      </c>
      <c r="K13" s="385">
        <f>IF(ТАБЕЛЬ!D12="выходные",0,ТАБЕЛЬ!AK12)</f>
        <v>93.6</v>
      </c>
      <c r="L13" s="141"/>
      <c r="M13" s="141"/>
      <c r="N13" s="315"/>
      <c r="O13" s="140">
        <f t="shared" si="8"/>
        <v>15</v>
      </c>
      <c r="P13" s="143">
        <f t="shared" si="9"/>
        <v>0</v>
      </c>
      <c r="Q13" s="513" t="s">
        <v>220</v>
      </c>
      <c r="S13" s="167"/>
      <c r="T13" s="122"/>
      <c r="U13" s="384"/>
      <c r="V13" s="384"/>
      <c r="W13" s="384"/>
    </row>
    <row r="14" spans="1:24" ht="15" customHeight="1" thickBot="1" x14ac:dyDescent="0.25">
      <c r="A14" s="511"/>
      <c r="B14" s="518"/>
      <c r="C14" s="521"/>
      <c r="D14" s="516">
        <v>3</v>
      </c>
      <c r="E14" s="144">
        <f t="shared" si="5"/>
        <v>0</v>
      </c>
      <c r="F14" s="362"/>
      <c r="G14" s="145"/>
      <c r="H14" s="146">
        <f t="shared" si="6"/>
        <v>0</v>
      </c>
      <c r="I14" s="147" t="str">
        <f t="shared" si="10"/>
        <v>0</v>
      </c>
      <c r="J14" s="148">
        <f t="shared" si="7"/>
        <v>0</v>
      </c>
      <c r="K14" s="386">
        <f>IF(ТАБЕЛЬ!D13="выходные",0,ТАБЕЛЬ!AK13)</f>
        <v>0</v>
      </c>
      <c r="L14" s="149"/>
      <c r="M14" s="149"/>
      <c r="N14" s="150"/>
      <c r="O14" s="148">
        <f t="shared" si="8"/>
        <v>0</v>
      </c>
      <c r="P14" s="151" t="str">
        <f t="shared" si="9"/>
        <v xml:space="preserve"> </v>
      </c>
      <c r="Q14" s="514"/>
      <c r="S14" s="167"/>
      <c r="T14" s="122"/>
      <c r="U14" s="384"/>
      <c r="V14" s="384"/>
      <c r="W14" s="384"/>
    </row>
    <row r="15" spans="1:24" ht="15" customHeight="1" x14ac:dyDescent="0.2">
      <c r="A15" s="511"/>
      <c r="B15" s="518"/>
      <c r="C15" s="520" t="str">
        <f>[2]ЦИТО!D14</f>
        <v>фельдшер-лаборант</v>
      </c>
      <c r="D15" s="515" t="str">
        <f>[2]ЦИТО!A14</f>
        <v>Разинова Ольга Дмитриевна</v>
      </c>
      <c r="E15" s="136">
        <f t="shared" si="5"/>
        <v>39</v>
      </c>
      <c r="F15" s="347" t="s">
        <v>171</v>
      </c>
      <c r="G15" s="137">
        <v>1</v>
      </c>
      <c r="H15" s="138">
        <f t="shared" si="6"/>
        <v>171.6</v>
      </c>
      <c r="I15" s="139" t="str">
        <f>IF(K15&gt;0,"10","0")</f>
        <v>10</v>
      </c>
      <c r="J15" s="140">
        <f t="shared" si="7"/>
        <v>0</v>
      </c>
      <c r="K15" s="385">
        <f>IF(ТАБЕЛЬ!D14="выходные",0,ТАБЕЛЬ!AK14)</f>
        <v>171.59999999999997</v>
      </c>
      <c r="L15" s="141"/>
      <c r="M15" s="141">
        <v>5</v>
      </c>
      <c r="N15" s="315"/>
      <c r="O15" s="140">
        <f t="shared" si="8"/>
        <v>15</v>
      </c>
      <c r="P15" s="143">
        <f t="shared" si="9"/>
        <v>0</v>
      </c>
      <c r="Q15" s="513" t="s">
        <v>222</v>
      </c>
      <c r="S15" s="167"/>
      <c r="T15" s="122"/>
      <c r="U15" s="384"/>
      <c r="V15" s="384"/>
      <c r="W15" s="384"/>
    </row>
    <row r="16" spans="1:24" ht="15" customHeight="1" thickBot="1" x14ac:dyDescent="0.25">
      <c r="A16" s="511"/>
      <c r="B16" s="518"/>
      <c r="C16" s="521"/>
      <c r="D16" s="516">
        <v>4</v>
      </c>
      <c r="E16" s="144">
        <f t="shared" si="5"/>
        <v>0</v>
      </c>
      <c r="F16" s="362"/>
      <c r="G16" s="145"/>
      <c r="H16" s="146">
        <f t="shared" si="6"/>
        <v>0</v>
      </c>
      <c r="I16" s="147" t="str">
        <f t="shared" ref="I16:I22" si="11">IF(K16&gt;0,"10","0")</f>
        <v>0</v>
      </c>
      <c r="J16" s="148">
        <f t="shared" si="7"/>
        <v>0</v>
      </c>
      <c r="K16" s="386">
        <f>IF(ТАБЕЛЬ!D15="выходные",0,ТАБЕЛЬ!AK15)</f>
        <v>0</v>
      </c>
      <c r="L16" s="149"/>
      <c r="M16" s="149"/>
      <c r="N16" s="150"/>
      <c r="O16" s="148">
        <f t="shared" si="8"/>
        <v>0</v>
      </c>
      <c r="P16" s="151" t="str">
        <f t="shared" si="9"/>
        <v xml:space="preserve"> </v>
      </c>
      <c r="Q16" s="514"/>
      <c r="S16" s="167"/>
      <c r="T16" s="122"/>
      <c r="U16" s="384"/>
      <c r="V16" s="384"/>
      <c r="W16" s="384"/>
    </row>
    <row r="17" spans="1:23" ht="15" customHeight="1" x14ac:dyDescent="0.2">
      <c r="A17" s="511"/>
      <c r="B17" s="518"/>
      <c r="C17" s="520" t="str">
        <f>[2]ЦИТО!D16</f>
        <v>фельдшер-лаборант</v>
      </c>
      <c r="D17" s="515" t="str">
        <f>[2]ЦИТО!A16</f>
        <v>Сочилина Марина Николаевна</v>
      </c>
      <c r="E17" s="136">
        <f t="shared" si="5"/>
        <v>39</v>
      </c>
      <c r="F17" s="347" t="s">
        <v>171</v>
      </c>
      <c r="G17" s="137">
        <v>1</v>
      </c>
      <c r="H17" s="138">
        <f t="shared" si="6"/>
        <v>171.6</v>
      </c>
      <c r="I17" s="139" t="str">
        <f t="shared" si="11"/>
        <v>10</v>
      </c>
      <c r="J17" s="140">
        <f t="shared" si="7"/>
        <v>0</v>
      </c>
      <c r="K17" s="385">
        <f>IF(ТАБЕЛЬ!D16="выходные",0,ТАБЕЛЬ!AK16)</f>
        <v>93.6</v>
      </c>
      <c r="L17" s="141"/>
      <c r="M17" s="141"/>
      <c r="N17" s="315"/>
      <c r="O17" s="140">
        <f t="shared" si="8"/>
        <v>10</v>
      </c>
      <c r="P17" s="143">
        <f t="shared" si="9"/>
        <v>0</v>
      </c>
      <c r="Q17" s="513" t="s">
        <v>221</v>
      </c>
      <c r="S17" s="167"/>
      <c r="T17" s="122"/>
      <c r="U17" s="384"/>
      <c r="V17" s="384"/>
      <c r="W17" s="384"/>
    </row>
    <row r="18" spans="1:23" ht="15" customHeight="1" thickBot="1" x14ac:dyDescent="0.25">
      <c r="A18" s="511"/>
      <c r="B18" s="518"/>
      <c r="C18" s="521"/>
      <c r="D18" s="516">
        <v>5</v>
      </c>
      <c r="E18" s="144">
        <f t="shared" si="5"/>
        <v>0</v>
      </c>
      <c r="F18" s="362"/>
      <c r="G18" s="145"/>
      <c r="H18" s="146">
        <f t="shared" si="6"/>
        <v>0</v>
      </c>
      <c r="I18" s="147" t="str">
        <f t="shared" si="11"/>
        <v>0</v>
      </c>
      <c r="J18" s="148">
        <f t="shared" si="7"/>
        <v>0</v>
      </c>
      <c r="K18" s="386">
        <f>IF(ТАБЕЛЬ!D17="выходные",0,ТАБЕЛЬ!AK17)</f>
        <v>0</v>
      </c>
      <c r="L18" s="149"/>
      <c r="M18" s="149"/>
      <c r="N18" s="150"/>
      <c r="O18" s="148">
        <f t="shared" si="8"/>
        <v>0</v>
      </c>
      <c r="P18" s="151" t="str">
        <f t="shared" si="9"/>
        <v xml:space="preserve"> </v>
      </c>
      <c r="Q18" s="514"/>
      <c r="S18" s="167"/>
      <c r="T18" s="122"/>
      <c r="U18" s="384"/>
      <c r="V18" s="384"/>
      <c r="W18" s="384"/>
    </row>
    <row r="19" spans="1:23" ht="15" customHeight="1" x14ac:dyDescent="0.2">
      <c r="A19" s="511"/>
      <c r="B19" s="518"/>
      <c r="C19" s="520" t="str">
        <f>[2]ЦИТО!D18</f>
        <v>мед. лаб. техник</v>
      </c>
      <c r="D19" s="515" t="str">
        <f>[2]ЦИТО!A18</f>
        <v>Смирнова Ирина Николаевна</v>
      </c>
      <c r="E19" s="136">
        <f t="shared" si="5"/>
        <v>39</v>
      </c>
      <c r="F19" s="347" t="s">
        <v>171</v>
      </c>
      <c r="G19" s="137">
        <v>1</v>
      </c>
      <c r="H19" s="138">
        <f t="shared" si="6"/>
        <v>171.6</v>
      </c>
      <c r="I19" s="139" t="str">
        <f t="shared" si="11"/>
        <v>10</v>
      </c>
      <c r="J19" s="140">
        <f t="shared" si="7"/>
        <v>0</v>
      </c>
      <c r="K19" s="385">
        <f>IF(ТАБЕЛЬ!D18="выходные",0,ТАБЕЛЬ!AK18)</f>
        <v>140.39999999999998</v>
      </c>
      <c r="L19" s="141"/>
      <c r="M19" s="141"/>
      <c r="N19" s="315"/>
      <c r="O19" s="140">
        <f t="shared" si="8"/>
        <v>10</v>
      </c>
      <c r="P19" s="143">
        <f t="shared" si="9"/>
        <v>0</v>
      </c>
      <c r="Q19" s="513" t="s">
        <v>223</v>
      </c>
      <c r="S19" s="167"/>
      <c r="T19" s="122"/>
      <c r="U19" s="384"/>
      <c r="V19" s="384"/>
      <c r="W19" s="384"/>
    </row>
    <row r="20" spans="1:23" ht="15" customHeight="1" thickBot="1" x14ac:dyDescent="0.25">
      <c r="A20" s="511"/>
      <c r="B20" s="518"/>
      <c r="C20" s="521"/>
      <c r="D20" s="516">
        <v>6</v>
      </c>
      <c r="E20" s="144">
        <f t="shared" si="5"/>
        <v>0</v>
      </c>
      <c r="F20" s="362"/>
      <c r="G20" s="145"/>
      <c r="H20" s="146">
        <f t="shared" si="6"/>
        <v>0</v>
      </c>
      <c r="I20" s="147" t="str">
        <f t="shared" si="11"/>
        <v>0</v>
      </c>
      <c r="J20" s="148">
        <f t="shared" si="7"/>
        <v>0</v>
      </c>
      <c r="K20" s="386">
        <f>IF(ТАБЕЛЬ!D19="выходные",0,ТАБЕЛЬ!AK19)</f>
        <v>0</v>
      </c>
      <c r="L20" s="149"/>
      <c r="M20" s="149"/>
      <c r="N20" s="150"/>
      <c r="O20" s="148">
        <f t="shared" si="8"/>
        <v>0</v>
      </c>
      <c r="P20" s="151" t="str">
        <f t="shared" si="9"/>
        <v xml:space="preserve"> </v>
      </c>
      <c r="Q20" s="514"/>
      <c r="S20" s="167"/>
      <c r="T20" s="122"/>
      <c r="U20" s="384"/>
      <c r="V20" s="384"/>
      <c r="W20" s="384"/>
    </row>
    <row r="21" spans="1:23" ht="15" customHeight="1" x14ac:dyDescent="0.2">
      <c r="A21" s="511"/>
      <c r="B21" s="518"/>
      <c r="C21" s="520">
        <f>[2]ЦИТО!D20</f>
        <v>0</v>
      </c>
      <c r="D21" s="515">
        <f>[2]ЦИТО!A20</f>
        <v>0</v>
      </c>
      <c r="E21" s="136">
        <f t="shared" si="1"/>
        <v>39</v>
      </c>
      <c r="F21" s="347" t="s">
        <v>171</v>
      </c>
      <c r="G21" s="137">
        <v>1</v>
      </c>
      <c r="H21" s="138">
        <f t="shared" si="2"/>
        <v>171.6</v>
      </c>
      <c r="I21" s="139" t="str">
        <f t="shared" si="11"/>
        <v>0</v>
      </c>
      <c r="J21" s="140">
        <f t="shared" ref="J21:J22" si="12">$J$4*G21*$L$4</f>
        <v>0</v>
      </c>
      <c r="K21" s="385">
        <f>IF(ТАБЕЛЬ!D20="выходные",0,ТАБЕЛЬ!AK20)</f>
        <v>0</v>
      </c>
      <c r="L21" s="141"/>
      <c r="M21" s="141"/>
      <c r="N21" s="315"/>
      <c r="O21" s="140">
        <f t="shared" si="4"/>
        <v>0</v>
      </c>
      <c r="P21" s="143" t="str">
        <f t="shared" si="0"/>
        <v xml:space="preserve"> </v>
      </c>
      <c r="Q21" s="513"/>
      <c r="S21" s="167"/>
      <c r="T21" s="122"/>
      <c r="U21" s="205"/>
      <c r="V21" s="205"/>
      <c r="W21" s="205"/>
    </row>
    <row r="22" spans="1:23" ht="15" customHeight="1" thickBot="1" x14ac:dyDescent="0.25">
      <c r="A22" s="512"/>
      <c r="B22" s="519"/>
      <c r="C22" s="521"/>
      <c r="D22" s="516">
        <v>7</v>
      </c>
      <c r="E22" s="144">
        <f t="shared" si="1"/>
        <v>0</v>
      </c>
      <c r="F22" s="362"/>
      <c r="G22" s="145"/>
      <c r="H22" s="146">
        <f t="shared" si="2"/>
        <v>0</v>
      </c>
      <c r="I22" s="147" t="str">
        <f t="shared" si="11"/>
        <v>0</v>
      </c>
      <c r="J22" s="148">
        <f t="shared" si="12"/>
        <v>0</v>
      </c>
      <c r="K22" s="386">
        <f>IF(ТАБЕЛЬ!D21="выходные",0,ТАБЕЛЬ!AK21)</f>
        <v>0</v>
      </c>
      <c r="L22" s="149"/>
      <c r="M22" s="149"/>
      <c r="N22" s="150"/>
      <c r="O22" s="148">
        <f t="shared" si="4"/>
        <v>0</v>
      </c>
      <c r="P22" s="151" t="str">
        <f t="shared" si="0"/>
        <v xml:space="preserve"> </v>
      </c>
      <c r="Q22" s="514"/>
    </row>
    <row r="23" spans="1:23" x14ac:dyDescent="0.2">
      <c r="P23" s="39"/>
    </row>
    <row r="24" spans="1:23" ht="11.25" customHeight="1" x14ac:dyDescent="0.2">
      <c r="P24" s="39"/>
    </row>
    <row r="25" spans="1:23" hidden="1" x14ac:dyDescent="0.2">
      <c r="B25" s="153" t="s">
        <v>125</v>
      </c>
      <c r="C25" s="153"/>
      <c r="D25" s="153"/>
      <c r="E25" s="154" t="s">
        <v>157</v>
      </c>
      <c r="F25" s="153"/>
      <c r="G25" s="153" t="s">
        <v>158</v>
      </c>
      <c r="H25" s="153"/>
      <c r="P25" s="39"/>
    </row>
    <row r="26" spans="1:23" x14ac:dyDescent="0.2">
      <c r="B26" s="153"/>
      <c r="C26" s="153"/>
      <c r="D26" s="153"/>
      <c r="E26" s="154"/>
      <c r="F26" s="153"/>
      <c r="G26" s="153"/>
      <c r="H26" s="153"/>
      <c r="P26" s="39"/>
    </row>
    <row r="27" spans="1:23" x14ac:dyDescent="0.2">
      <c r="B27" s="153" t="s">
        <v>125</v>
      </c>
      <c r="C27" s="153"/>
      <c r="D27" s="153"/>
      <c r="E27" s="154" t="s">
        <v>157</v>
      </c>
      <c r="F27" s="153"/>
      <c r="G27" s="153" t="s">
        <v>158</v>
      </c>
      <c r="H27" s="153"/>
      <c r="P27" s="39"/>
    </row>
    <row r="28" spans="1:23" x14ac:dyDescent="0.2">
      <c r="B28" s="153"/>
      <c r="C28" s="153"/>
      <c r="D28" s="153"/>
      <c r="E28" s="154"/>
      <c r="F28" s="153"/>
      <c r="G28" s="153"/>
      <c r="H28" s="153"/>
      <c r="P28" s="39"/>
    </row>
    <row r="29" spans="1:23" x14ac:dyDescent="0.2">
      <c r="B29" s="153" t="s">
        <v>126</v>
      </c>
      <c r="C29" s="153"/>
      <c r="D29" s="153"/>
      <c r="E29" s="154" t="s">
        <v>157</v>
      </c>
      <c r="F29" s="153"/>
      <c r="G29" s="153" t="s">
        <v>172</v>
      </c>
      <c r="H29" s="153"/>
      <c r="P29" s="39"/>
    </row>
    <row r="30" spans="1:23" x14ac:dyDescent="0.2">
      <c r="P30" s="39"/>
    </row>
    <row r="31" spans="1:23" ht="12.75" customHeight="1" x14ac:dyDescent="0.2">
      <c r="C31" s="158"/>
      <c r="D31" s="155"/>
      <c r="E31" s="155"/>
      <c r="F31" s="155"/>
      <c r="G31" s="155"/>
      <c r="H31" s="155"/>
      <c r="P31" s="39"/>
    </row>
    <row r="32" spans="1:23" ht="15" x14ac:dyDescent="0.2">
      <c r="B32" s="388" t="str">
        <f>ТАБЕЛЬ!D6</f>
        <v>заведующаяя лабораторией</v>
      </c>
      <c r="C32" s="158"/>
      <c r="D32" s="156"/>
      <c r="E32" s="157" t="s">
        <v>157</v>
      </c>
      <c r="F32" s="155"/>
      <c r="G32" s="269" t="str">
        <f>ТАБЕЛЬ!A6</f>
        <v>Дубровина Елена Вячеславовна</v>
      </c>
      <c r="H32" s="289"/>
      <c r="I32" s="289"/>
      <c r="J32" s="289"/>
      <c r="P32" s="39"/>
    </row>
    <row r="33" spans="1:16" ht="15" x14ac:dyDescent="0.2">
      <c r="B33" s="158"/>
      <c r="C33" s="159"/>
      <c r="D33" s="156"/>
      <c r="E33" s="155"/>
      <c r="F33" s="155"/>
      <c r="G33" s="289"/>
      <c r="H33" s="289"/>
      <c r="I33" s="289"/>
      <c r="J33" s="289"/>
      <c r="P33" s="39"/>
    </row>
    <row r="34" spans="1:16" ht="14.25" x14ac:dyDescent="0.2">
      <c r="A34" s="40"/>
      <c r="B34" s="156" t="str">
        <f>ТАБЕЛЬ!D14</f>
        <v>фельдшер-лаборант</v>
      </c>
      <c r="C34" s="155"/>
      <c r="D34" s="156"/>
      <c r="E34" s="157" t="s">
        <v>157</v>
      </c>
      <c r="F34" s="155"/>
      <c r="G34" s="387" t="str">
        <f>ТАБЕЛЬ!A14</f>
        <v>Разинова Ольга Дмитриевна</v>
      </c>
      <c r="H34" s="289"/>
      <c r="I34" s="289"/>
      <c r="J34" s="289"/>
      <c r="P34" s="39"/>
    </row>
  </sheetData>
  <sheetProtection algorithmName="SHA-512" hashValue="ZQ+pWrdz+cM79xo/CZzc5ALtyxtWUNrwkN+HJp8uSc7pETW6aKfPW0J3petJfk08+Zrv+lc65GAehzZgbuYndw==" saltValue="e9iyniOGV9Vy+TMsYNEdLQ==" spinCount="100000" sheet="1" objects="1" scenarios="1" formatCells="0"/>
  <autoFilter ref="A5:Q22">
    <filterColumn colId="11" showButton="0"/>
  </autoFilter>
  <mergeCells count="35">
    <mergeCell ref="C19:C20"/>
    <mergeCell ref="D19:D20"/>
    <mergeCell ref="Q19:Q20"/>
    <mergeCell ref="C15:C16"/>
    <mergeCell ref="D15:D16"/>
    <mergeCell ref="Q15:Q16"/>
    <mergeCell ref="C17:C18"/>
    <mergeCell ref="D17:D18"/>
    <mergeCell ref="Q17:Q18"/>
    <mergeCell ref="V2:W2"/>
    <mergeCell ref="V1:W1"/>
    <mergeCell ref="A5:A6"/>
    <mergeCell ref="B5:B6"/>
    <mergeCell ref="E5:E6"/>
    <mergeCell ref="I5:I6"/>
    <mergeCell ref="L5:M5"/>
    <mergeCell ref="N5:N6"/>
    <mergeCell ref="Q5:Q6"/>
    <mergeCell ref="J5:J6"/>
    <mergeCell ref="A7:A22"/>
    <mergeCell ref="Q7:Q8"/>
    <mergeCell ref="D21:D22"/>
    <mergeCell ref="Q21:Q22"/>
    <mergeCell ref="B7:B22"/>
    <mergeCell ref="D7:D8"/>
    <mergeCell ref="C21:C22"/>
    <mergeCell ref="C9:C10"/>
    <mergeCell ref="D9:D10"/>
    <mergeCell ref="Q9:Q10"/>
    <mergeCell ref="C11:C12"/>
    <mergeCell ref="D11:D12"/>
    <mergeCell ref="Q11:Q12"/>
    <mergeCell ref="C13:C14"/>
    <mergeCell ref="D13:D14"/>
    <mergeCell ref="Q13:Q14"/>
  </mergeCells>
  <conditionalFormatting sqref="K7 K9 K11 K13 K15 K17 K19 K21">
    <cfRule type="cellIs" dxfId="8" priority="2" operator="greaterThan">
      <formula>$H7</formula>
    </cfRule>
  </conditionalFormatting>
  <conditionalFormatting sqref="K8 K10 K12 K14 K16 K18 K20 K22">
    <cfRule type="cellIs" dxfId="7" priority="1" operator="greaterThan">
      <formula>$H8</formula>
    </cfRule>
  </conditionalFormatting>
  <pageMargins left="0.55118110236220474" right="0.39370078740157483" top="0.17" bottom="0.28000000000000003" header="0.23" footer="0.41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'НЕ ТРОГАТЬ 1'!$H$7:$H$18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  <pageSetUpPr fitToPage="1"/>
  </sheetPr>
  <dimension ref="A1:K14"/>
  <sheetViews>
    <sheetView workbookViewId="0">
      <selection activeCell="J20" sqref="J20"/>
    </sheetView>
  </sheetViews>
  <sheetFormatPr defaultRowHeight="15" x14ac:dyDescent="0.25"/>
  <cols>
    <col min="1" max="1" width="15.42578125" style="271" customWidth="1"/>
    <col min="2" max="2" width="23.5703125" style="271" customWidth="1"/>
    <col min="3" max="3" width="13.140625" style="271" customWidth="1"/>
    <col min="4" max="4" width="10.28515625" style="271" customWidth="1"/>
    <col min="5" max="5" width="14.85546875" style="271" customWidth="1"/>
    <col min="6" max="6" width="8.28515625" style="271" customWidth="1"/>
    <col min="7" max="7" width="8.140625" style="271" customWidth="1"/>
    <col min="8" max="8" width="8" style="271" customWidth="1"/>
    <col min="9" max="9" width="11.28515625" style="271" customWidth="1"/>
    <col min="10" max="10" width="30.42578125" style="271" customWidth="1"/>
    <col min="11" max="16384" width="9.140625" style="271"/>
  </cols>
  <sheetData>
    <row r="1" spans="1:11" x14ac:dyDescent="0.25">
      <c r="A1" s="545" t="s">
        <v>131</v>
      </c>
      <c r="B1" s="545"/>
      <c r="C1" s="545"/>
      <c r="D1" s="270"/>
    </row>
    <row r="2" spans="1:11" ht="15" customHeight="1" x14ac:dyDescent="0.25">
      <c r="A2" s="546" t="s">
        <v>132</v>
      </c>
      <c r="B2" s="547"/>
      <c r="C2" s="547"/>
      <c r="D2" s="547"/>
    </row>
    <row r="3" spans="1:11" x14ac:dyDescent="0.25">
      <c r="B3" s="272" t="s">
        <v>133</v>
      </c>
      <c r="C3" s="273">
        <f>'Сводный медики '!C3</f>
        <v>44440</v>
      </c>
      <c r="D3" s="319" t="str">
        <f>'Сводный медики '!D3</f>
        <v>2021 г.</v>
      </c>
    </row>
    <row r="4" spans="1:11" ht="15" customHeight="1" x14ac:dyDescent="0.25">
      <c r="A4" s="274" t="s">
        <v>134</v>
      </c>
      <c r="B4" s="274"/>
      <c r="C4" s="274"/>
      <c r="D4" s="274"/>
      <c r="E4" s="274"/>
      <c r="F4" s="274"/>
    </row>
    <row r="5" spans="1:11" x14ac:dyDescent="0.25">
      <c r="B5" s="548" t="s">
        <v>135</v>
      </c>
      <c r="C5" s="548"/>
      <c r="D5" s="275">
        <f>'Сводный медики '!S8</f>
        <v>176</v>
      </c>
    </row>
    <row r="6" spans="1:11" ht="168.75" customHeight="1" thickBot="1" x14ac:dyDescent="0.3">
      <c r="A6" s="296" t="s">
        <v>90</v>
      </c>
      <c r="B6" s="296" t="s">
        <v>91</v>
      </c>
      <c r="C6" s="297" t="s">
        <v>136</v>
      </c>
      <c r="D6" s="297" t="s">
        <v>137</v>
      </c>
      <c r="E6" s="297" t="s">
        <v>128</v>
      </c>
      <c r="F6" s="276" t="s">
        <v>138</v>
      </c>
      <c r="G6" s="298" t="s">
        <v>129</v>
      </c>
      <c r="H6" s="299" t="s">
        <v>92</v>
      </c>
      <c r="I6" s="300" t="s">
        <v>139</v>
      </c>
      <c r="J6" s="277" t="s">
        <v>130</v>
      </c>
      <c r="K6" s="122"/>
    </row>
    <row r="7" spans="1:11" x14ac:dyDescent="0.25">
      <c r="A7" s="549" t="str">
        <f>хоз!D6</f>
        <v>уборщица</v>
      </c>
      <c r="B7" s="543" t="str">
        <f>хоз!A6</f>
        <v>Чичерина Нина Григорьевна</v>
      </c>
      <c r="C7" s="278" t="s">
        <v>211</v>
      </c>
      <c r="D7" s="278">
        <f>IF(хоз!D6="сверх",0,хоз!AK6)</f>
        <v>176</v>
      </c>
      <c r="E7" s="284">
        <v>0.4</v>
      </c>
      <c r="F7" s="285">
        <v>100</v>
      </c>
      <c r="G7" s="301">
        <v>100</v>
      </c>
      <c r="H7" s="278">
        <f t="shared" ref="H7:H8" si="0">G7/F7</f>
        <v>1</v>
      </c>
      <c r="I7" s="279" t="s">
        <v>212</v>
      </c>
      <c r="J7" s="541"/>
    </row>
    <row r="8" spans="1:11" ht="15.75" thickBot="1" x14ac:dyDescent="0.3">
      <c r="A8" s="549"/>
      <c r="B8" s="544"/>
      <c r="C8" s="280" t="s">
        <v>211</v>
      </c>
      <c r="D8" s="280">
        <f>IF(хоз!D7="сверх",0,хоз!AK7)</f>
        <v>0</v>
      </c>
      <c r="E8" s="281"/>
      <c r="F8" s="282">
        <v>100</v>
      </c>
      <c r="G8" s="302">
        <v>100</v>
      </c>
      <c r="H8" s="280">
        <f t="shared" si="0"/>
        <v>1</v>
      </c>
      <c r="I8" s="283"/>
      <c r="J8" s="542"/>
    </row>
    <row r="9" spans="1:11" ht="15.75" thickBot="1" x14ac:dyDescent="0.3">
      <c r="A9" s="538" t="s">
        <v>93</v>
      </c>
      <c r="B9" s="539"/>
      <c r="C9" s="540"/>
      <c r="D9" s="286">
        <f>SUM(D7:D8)</f>
        <v>176</v>
      </c>
      <c r="E9" s="286"/>
      <c r="F9" s="286"/>
      <c r="G9" s="286"/>
      <c r="H9" s="286"/>
      <c r="I9" s="286"/>
      <c r="J9" s="287"/>
    </row>
    <row r="11" spans="1:11" ht="33" customHeight="1" x14ac:dyDescent="0.25">
      <c r="A11" s="271" t="str">
        <f>'Сводный медики '!B29</f>
        <v>Главная акушерка</v>
      </c>
      <c r="C11" s="288"/>
      <c r="E11" s="271" t="str">
        <f>'Сводный медики '!G29</f>
        <v>Родионова Динара Найеловна</v>
      </c>
    </row>
    <row r="12" spans="1:11" ht="34.5" customHeight="1" x14ac:dyDescent="0.25">
      <c r="A12" s="271" t="s">
        <v>213</v>
      </c>
      <c r="E12" s="271" t="s">
        <v>178</v>
      </c>
    </row>
    <row r="14" spans="1:11" x14ac:dyDescent="0.25">
      <c r="A14" s="271" t="s">
        <v>214</v>
      </c>
      <c r="E14" s="271" t="s">
        <v>190</v>
      </c>
    </row>
  </sheetData>
  <sheetProtection formatCells="0" sort="0"/>
  <mergeCells count="7">
    <mergeCell ref="A9:C9"/>
    <mergeCell ref="J7:J8"/>
    <mergeCell ref="B7:B8"/>
    <mergeCell ref="A1:C1"/>
    <mergeCell ref="A2:D2"/>
    <mergeCell ref="B5:C5"/>
    <mergeCell ref="A7:A8"/>
  </mergeCells>
  <pageMargins left="0.48" right="0.39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A1:AA28"/>
  <sheetViews>
    <sheetView workbookViewId="0">
      <selection activeCell="F16" sqref="F16"/>
    </sheetView>
  </sheetViews>
  <sheetFormatPr defaultRowHeight="12.75" x14ac:dyDescent="0.2"/>
  <cols>
    <col min="8" max="8" width="10.140625" bestFit="1" customWidth="1"/>
    <col min="12" max="12" width="5.42578125" customWidth="1"/>
    <col min="17" max="17" width="7.5703125" customWidth="1"/>
    <col min="18" max="18" width="8" customWidth="1"/>
    <col min="19" max="19" width="8.140625" customWidth="1"/>
    <col min="20" max="20" width="8.42578125" customWidth="1"/>
    <col min="23" max="23" width="14.7109375" customWidth="1"/>
    <col min="24" max="24" width="7.42578125" customWidth="1"/>
    <col min="25" max="25" width="13.5703125" customWidth="1"/>
    <col min="26" max="26" width="11.85546875" customWidth="1"/>
  </cols>
  <sheetData>
    <row r="1" spans="1:27" x14ac:dyDescent="0.2">
      <c r="A1" t="s">
        <v>46</v>
      </c>
    </row>
    <row r="2" spans="1:27" x14ac:dyDescent="0.2">
      <c r="X2" t="s">
        <v>174</v>
      </c>
    </row>
    <row r="3" spans="1:27" ht="13.5" thickBot="1" x14ac:dyDescent="0.25">
      <c r="A3" t="s">
        <v>47</v>
      </c>
    </row>
    <row r="4" spans="1:27" ht="16.5" thickBot="1" x14ac:dyDescent="0.3">
      <c r="A4" t="s">
        <v>48</v>
      </c>
      <c r="L4" s="555" t="s">
        <v>88</v>
      </c>
      <c r="M4" s="555"/>
      <c r="N4" s="555"/>
      <c r="O4" s="555"/>
      <c r="P4" s="555"/>
      <c r="Q4" s="556" t="s">
        <v>89</v>
      </c>
      <c r="R4" s="556"/>
      <c r="S4" s="556"/>
      <c r="T4" s="556"/>
      <c r="W4" s="557" t="s">
        <v>110</v>
      </c>
      <c r="X4" s="550" t="s">
        <v>111</v>
      </c>
      <c r="Y4" s="36" t="s">
        <v>117</v>
      </c>
      <c r="Z4" s="36" t="s">
        <v>118</v>
      </c>
    </row>
    <row r="5" spans="1:27" ht="16.5" thickBot="1" x14ac:dyDescent="0.3">
      <c r="L5" s="1"/>
      <c r="M5" s="2">
        <v>7.8</v>
      </c>
      <c r="N5" s="3">
        <v>0.25</v>
      </c>
      <c r="O5" s="4">
        <v>0.5</v>
      </c>
      <c r="P5" s="5">
        <v>0.75</v>
      </c>
      <c r="Q5" s="33">
        <v>8</v>
      </c>
      <c r="R5" s="3">
        <v>0.25</v>
      </c>
      <c r="S5" s="4">
        <v>0.5</v>
      </c>
      <c r="T5" s="2">
        <v>0.75</v>
      </c>
      <c r="W5" s="558"/>
      <c r="X5" s="551"/>
      <c r="Y5" s="37" t="s">
        <v>119</v>
      </c>
      <c r="Z5" s="37" t="s">
        <v>120</v>
      </c>
    </row>
    <row r="6" spans="1:27" ht="18.75" x14ac:dyDescent="0.25">
      <c r="L6" s="6">
        <v>2</v>
      </c>
      <c r="M6" s="7">
        <v>15.6</v>
      </c>
      <c r="N6" s="8">
        <v>3.9</v>
      </c>
      <c r="O6" s="9">
        <v>7.8</v>
      </c>
      <c r="P6" s="10">
        <v>11.7</v>
      </c>
      <c r="Q6" s="21">
        <v>16</v>
      </c>
      <c r="R6" s="22">
        <v>4</v>
      </c>
      <c r="S6" s="23">
        <v>8</v>
      </c>
      <c r="T6" s="24">
        <v>12</v>
      </c>
      <c r="W6" s="67">
        <v>44197</v>
      </c>
      <c r="X6" s="61">
        <v>15</v>
      </c>
      <c r="Y6" s="52">
        <v>120</v>
      </c>
      <c r="Z6" s="52">
        <v>117</v>
      </c>
    </row>
    <row r="7" spans="1:27" ht="18.75" x14ac:dyDescent="0.25">
      <c r="A7" t="s">
        <v>76</v>
      </c>
      <c r="C7" s="295" t="s">
        <v>206</v>
      </c>
      <c r="H7" s="58">
        <v>44197</v>
      </c>
      <c r="L7" s="11">
        <v>3</v>
      </c>
      <c r="M7" s="12">
        <v>23.4</v>
      </c>
      <c r="N7" s="13">
        <v>5.85</v>
      </c>
      <c r="O7" s="14">
        <v>11.7</v>
      </c>
      <c r="P7" s="15">
        <v>17.549999999999997</v>
      </c>
      <c r="Q7" s="25">
        <v>24</v>
      </c>
      <c r="R7" s="26">
        <v>6</v>
      </c>
      <c r="S7" s="27">
        <v>12</v>
      </c>
      <c r="T7" s="28">
        <v>18</v>
      </c>
      <c r="W7" s="68">
        <v>44228</v>
      </c>
      <c r="X7" s="62">
        <v>19</v>
      </c>
      <c r="Y7" s="53">
        <v>151</v>
      </c>
      <c r="Z7" s="53">
        <v>147.19999999999999</v>
      </c>
      <c r="AA7">
        <v>-1</v>
      </c>
    </row>
    <row r="8" spans="1:27" ht="19.5" thickBot="1" x14ac:dyDescent="0.3">
      <c r="A8" t="s">
        <v>77</v>
      </c>
      <c r="C8" s="295" t="s">
        <v>207</v>
      </c>
      <c r="H8" s="58">
        <v>44228</v>
      </c>
      <c r="L8" s="11">
        <v>4</v>
      </c>
      <c r="M8" s="12">
        <v>31.2</v>
      </c>
      <c r="N8" s="13">
        <v>7.8</v>
      </c>
      <c r="O8" s="14">
        <v>15.6</v>
      </c>
      <c r="P8" s="15">
        <v>23.4</v>
      </c>
      <c r="Q8" s="25">
        <v>32</v>
      </c>
      <c r="R8" s="26">
        <v>8</v>
      </c>
      <c r="S8" s="27">
        <v>16</v>
      </c>
      <c r="T8" s="28">
        <v>24</v>
      </c>
      <c r="W8" s="70">
        <v>44256</v>
      </c>
      <c r="X8" s="63">
        <v>22</v>
      </c>
      <c r="Y8" s="54">
        <v>176</v>
      </c>
      <c r="Z8" s="54">
        <v>171.6</v>
      </c>
    </row>
    <row r="9" spans="1:27" ht="19.5" thickBot="1" x14ac:dyDescent="0.3">
      <c r="A9" t="s">
        <v>78</v>
      </c>
      <c r="H9" s="58">
        <v>44256</v>
      </c>
      <c r="L9" s="11">
        <v>5</v>
      </c>
      <c r="M9" s="12">
        <v>39</v>
      </c>
      <c r="N9" s="13">
        <v>9.75</v>
      </c>
      <c r="O9" s="14">
        <v>19.5</v>
      </c>
      <c r="P9" s="15">
        <v>29.25</v>
      </c>
      <c r="Q9" s="25">
        <v>40</v>
      </c>
      <c r="R9" s="26">
        <v>10</v>
      </c>
      <c r="S9" s="27">
        <v>20</v>
      </c>
      <c r="T9" s="28">
        <v>30</v>
      </c>
      <c r="W9" s="72" t="s">
        <v>112</v>
      </c>
      <c r="X9" s="64">
        <v>56</v>
      </c>
      <c r="Y9" s="56">
        <v>447</v>
      </c>
      <c r="Z9" s="56">
        <v>435.79999999999995</v>
      </c>
    </row>
    <row r="10" spans="1:27" ht="18.75" x14ac:dyDescent="0.25">
      <c r="A10" t="s">
        <v>79</v>
      </c>
      <c r="H10" s="58">
        <v>44287</v>
      </c>
      <c r="L10" s="11">
        <v>6</v>
      </c>
      <c r="M10" s="12">
        <v>46.8</v>
      </c>
      <c r="N10" s="13">
        <v>11.7</v>
      </c>
      <c r="O10" s="14">
        <v>23.4</v>
      </c>
      <c r="P10" s="15">
        <v>35.099999999999994</v>
      </c>
      <c r="Q10" s="25">
        <v>48</v>
      </c>
      <c r="R10" s="26">
        <v>12</v>
      </c>
      <c r="S10" s="27">
        <v>24</v>
      </c>
      <c r="T10" s="28">
        <v>36</v>
      </c>
      <c r="W10" s="71">
        <v>44287</v>
      </c>
      <c r="X10" s="65">
        <v>22</v>
      </c>
      <c r="Y10" s="57">
        <v>175</v>
      </c>
      <c r="Z10" s="52">
        <v>170.6</v>
      </c>
      <c r="AA10">
        <v>-1</v>
      </c>
    </row>
    <row r="11" spans="1:27" ht="18.75" x14ac:dyDescent="0.25">
      <c r="A11" t="s">
        <v>80</v>
      </c>
      <c r="H11" s="58">
        <v>44317</v>
      </c>
      <c r="L11" s="11">
        <v>7</v>
      </c>
      <c r="M11" s="12">
        <v>54.6</v>
      </c>
      <c r="N11" s="13">
        <v>13.65</v>
      </c>
      <c r="O11" s="14">
        <v>27.3</v>
      </c>
      <c r="P11" s="15">
        <v>40.950000000000003</v>
      </c>
      <c r="Q11" s="25">
        <v>56</v>
      </c>
      <c r="R11" s="26">
        <v>14</v>
      </c>
      <c r="S11" s="27">
        <v>28</v>
      </c>
      <c r="T11" s="28">
        <v>42</v>
      </c>
      <c r="W11" s="68">
        <v>44317</v>
      </c>
      <c r="X11" s="62">
        <v>19</v>
      </c>
      <c r="Y11" s="57">
        <v>152</v>
      </c>
      <c r="Z11" s="53">
        <v>148.19999999999999</v>
      </c>
    </row>
    <row r="12" spans="1:27" ht="19.5" thickBot="1" x14ac:dyDescent="0.3">
      <c r="A12" t="s">
        <v>81</v>
      </c>
      <c r="H12" s="58">
        <v>44348</v>
      </c>
      <c r="L12" s="11">
        <v>8</v>
      </c>
      <c r="M12" s="12">
        <v>62.4</v>
      </c>
      <c r="N12" s="13">
        <v>15.6</v>
      </c>
      <c r="O12" s="14">
        <v>31.2</v>
      </c>
      <c r="P12" s="15">
        <v>46.8</v>
      </c>
      <c r="Q12" s="25">
        <v>64</v>
      </c>
      <c r="R12" s="26">
        <v>16</v>
      </c>
      <c r="S12" s="27">
        <v>32</v>
      </c>
      <c r="T12" s="28">
        <v>48</v>
      </c>
      <c r="W12" s="70">
        <v>44348</v>
      </c>
      <c r="X12" s="66">
        <v>21</v>
      </c>
      <c r="Y12" s="57">
        <v>167</v>
      </c>
      <c r="Z12" s="54">
        <v>162.79999999999998</v>
      </c>
      <c r="AA12">
        <v>-1</v>
      </c>
    </row>
    <row r="13" spans="1:27" ht="17.25" customHeight="1" thickBot="1" x14ac:dyDescent="0.3">
      <c r="A13" t="s">
        <v>82</v>
      </c>
      <c r="H13" s="58">
        <v>44378</v>
      </c>
      <c r="L13" s="11">
        <v>9</v>
      </c>
      <c r="M13" s="12">
        <v>70.2</v>
      </c>
      <c r="N13" s="13">
        <v>17.55</v>
      </c>
      <c r="O13" s="14">
        <v>35.1</v>
      </c>
      <c r="P13" s="15">
        <v>52.650000000000006</v>
      </c>
      <c r="Q13" s="25">
        <v>72</v>
      </c>
      <c r="R13" s="26">
        <v>18</v>
      </c>
      <c r="S13" s="27">
        <v>36</v>
      </c>
      <c r="T13" s="28">
        <v>54</v>
      </c>
      <c r="W13" s="72" t="s">
        <v>113</v>
      </c>
      <c r="X13" s="64">
        <v>62</v>
      </c>
      <c r="Y13" s="56">
        <v>494</v>
      </c>
      <c r="Z13" s="56">
        <v>481.59999999999991</v>
      </c>
    </row>
    <row r="14" spans="1:27" ht="18.75" x14ac:dyDescent="0.25">
      <c r="A14" t="s">
        <v>83</v>
      </c>
      <c r="H14" s="58">
        <v>44409</v>
      </c>
      <c r="L14" s="11">
        <v>10</v>
      </c>
      <c r="M14" s="12">
        <v>78</v>
      </c>
      <c r="N14" s="13">
        <v>19.5</v>
      </c>
      <c r="O14" s="14">
        <v>39</v>
      </c>
      <c r="P14" s="15">
        <v>58.5</v>
      </c>
      <c r="Q14" s="25">
        <v>80</v>
      </c>
      <c r="R14" s="26">
        <v>20</v>
      </c>
      <c r="S14" s="27">
        <v>40</v>
      </c>
      <c r="T14" s="28">
        <v>60</v>
      </c>
      <c r="W14" s="71">
        <v>44378</v>
      </c>
      <c r="X14" s="65">
        <v>22</v>
      </c>
      <c r="Y14" s="57">
        <v>176</v>
      </c>
      <c r="Z14" s="52">
        <v>171.6</v>
      </c>
    </row>
    <row r="15" spans="1:27" ht="18.75" x14ac:dyDescent="0.25">
      <c r="A15" t="s">
        <v>84</v>
      </c>
      <c r="H15" s="58">
        <v>44440</v>
      </c>
      <c r="L15" s="11">
        <v>11</v>
      </c>
      <c r="M15" s="12">
        <v>85.8</v>
      </c>
      <c r="N15" s="13">
        <v>21.45</v>
      </c>
      <c r="O15" s="14">
        <v>42.9</v>
      </c>
      <c r="P15" s="15">
        <v>64.349999999999994</v>
      </c>
      <c r="Q15" s="25">
        <v>88</v>
      </c>
      <c r="R15" s="26">
        <v>22</v>
      </c>
      <c r="S15" s="27">
        <v>44</v>
      </c>
      <c r="T15" s="28">
        <v>66</v>
      </c>
      <c r="W15" s="68">
        <v>44409</v>
      </c>
      <c r="X15" s="62">
        <v>22</v>
      </c>
      <c r="Y15" s="57">
        <v>176</v>
      </c>
      <c r="Z15" s="53">
        <v>171.6</v>
      </c>
    </row>
    <row r="16" spans="1:27" ht="19.5" thickBot="1" x14ac:dyDescent="0.3">
      <c r="A16" t="s">
        <v>85</v>
      </c>
      <c r="H16" s="58">
        <v>44470</v>
      </c>
      <c r="L16" s="11">
        <v>12</v>
      </c>
      <c r="M16" s="12">
        <v>93.6</v>
      </c>
      <c r="N16" s="13">
        <v>23.4</v>
      </c>
      <c r="O16" s="14">
        <v>46.8</v>
      </c>
      <c r="P16" s="15">
        <v>70.199999999999989</v>
      </c>
      <c r="Q16" s="25">
        <v>96</v>
      </c>
      <c r="R16" s="26">
        <v>24</v>
      </c>
      <c r="S16" s="27">
        <v>48</v>
      </c>
      <c r="T16" s="28">
        <v>72</v>
      </c>
      <c r="W16" s="70">
        <v>44440</v>
      </c>
      <c r="X16" s="66">
        <v>22</v>
      </c>
      <c r="Y16" s="57">
        <v>176</v>
      </c>
      <c r="Z16" s="54">
        <v>171.6</v>
      </c>
    </row>
    <row r="17" spans="1:27" ht="19.5" thickBot="1" x14ac:dyDescent="0.3">
      <c r="A17" t="s">
        <v>86</v>
      </c>
      <c r="H17" s="58">
        <v>44501</v>
      </c>
      <c r="L17" s="11">
        <v>13</v>
      </c>
      <c r="M17" s="12">
        <v>101.39999999999999</v>
      </c>
      <c r="N17" s="13">
        <v>25.349999999999998</v>
      </c>
      <c r="O17" s="14">
        <v>50.699999999999996</v>
      </c>
      <c r="P17" s="15">
        <v>76.05</v>
      </c>
      <c r="Q17" s="25">
        <v>104</v>
      </c>
      <c r="R17" s="26">
        <v>26</v>
      </c>
      <c r="S17" s="27">
        <v>52</v>
      </c>
      <c r="T17" s="28">
        <v>78</v>
      </c>
      <c r="W17" s="72" t="s">
        <v>114</v>
      </c>
      <c r="X17" s="64">
        <v>66</v>
      </c>
      <c r="Y17" s="56">
        <v>528</v>
      </c>
      <c r="Z17" s="56">
        <v>514.79999999999995</v>
      </c>
    </row>
    <row r="18" spans="1:27" ht="18.75" x14ac:dyDescent="0.25">
      <c r="A18" t="s">
        <v>87</v>
      </c>
      <c r="H18" s="58">
        <v>44531</v>
      </c>
      <c r="L18" s="11">
        <v>14</v>
      </c>
      <c r="M18" s="12">
        <v>109.2</v>
      </c>
      <c r="N18" s="13">
        <v>27.3</v>
      </c>
      <c r="O18" s="14">
        <v>54.6</v>
      </c>
      <c r="P18" s="15">
        <v>81.900000000000006</v>
      </c>
      <c r="Q18" s="25">
        <v>112</v>
      </c>
      <c r="R18" s="26">
        <v>28</v>
      </c>
      <c r="S18" s="27">
        <v>56</v>
      </c>
      <c r="T18" s="28">
        <v>84</v>
      </c>
      <c r="W18" s="71">
        <v>44470</v>
      </c>
      <c r="X18" s="65">
        <v>21</v>
      </c>
      <c r="Y18" s="57">
        <v>168</v>
      </c>
      <c r="Z18" s="52">
        <v>163.79999999999998</v>
      </c>
    </row>
    <row r="19" spans="1:27" ht="18.75" x14ac:dyDescent="0.25">
      <c r="L19" s="11">
        <v>15</v>
      </c>
      <c r="M19" s="12">
        <v>117</v>
      </c>
      <c r="N19" s="13">
        <v>29.25</v>
      </c>
      <c r="O19" s="14">
        <v>58.5</v>
      </c>
      <c r="P19" s="15">
        <v>87.75</v>
      </c>
      <c r="Q19" s="25">
        <v>120</v>
      </c>
      <c r="R19" s="26">
        <v>30</v>
      </c>
      <c r="S19" s="27">
        <v>60</v>
      </c>
      <c r="T19" s="28">
        <v>90</v>
      </c>
      <c r="W19" s="68">
        <v>44501</v>
      </c>
      <c r="X19" s="62">
        <v>20</v>
      </c>
      <c r="Y19" s="57">
        <v>159</v>
      </c>
      <c r="Z19" s="53">
        <v>155</v>
      </c>
      <c r="AA19">
        <v>-1</v>
      </c>
    </row>
    <row r="20" spans="1:27" ht="19.5" thickBot="1" x14ac:dyDescent="0.3">
      <c r="A20" s="552" t="s">
        <v>175</v>
      </c>
      <c r="B20" s="552"/>
      <c r="C20" s="552"/>
      <c r="D20" s="552"/>
      <c r="E20" s="552"/>
      <c r="F20" s="552"/>
      <c r="G20" s="552"/>
      <c r="H20" s="552"/>
      <c r="I20" s="552"/>
      <c r="J20" s="552"/>
      <c r="L20" s="11">
        <v>16</v>
      </c>
      <c r="M20" s="12">
        <v>124.8</v>
      </c>
      <c r="N20" s="13">
        <v>31.2</v>
      </c>
      <c r="O20" s="14">
        <v>62.4</v>
      </c>
      <c r="P20" s="15">
        <v>93.6</v>
      </c>
      <c r="Q20" s="25">
        <v>128</v>
      </c>
      <c r="R20" s="26">
        <v>32</v>
      </c>
      <c r="S20" s="27">
        <v>64</v>
      </c>
      <c r="T20" s="28">
        <v>96</v>
      </c>
      <c r="W20" s="69">
        <v>44531</v>
      </c>
      <c r="X20" s="66">
        <v>22</v>
      </c>
      <c r="Y20" s="57">
        <v>176</v>
      </c>
      <c r="Z20" s="54">
        <v>171.6</v>
      </c>
    </row>
    <row r="21" spans="1:27" ht="19.5" thickBot="1" x14ac:dyDescent="0.3">
      <c r="A21" s="552"/>
      <c r="B21" s="552"/>
      <c r="C21" s="552"/>
      <c r="D21" s="552"/>
      <c r="E21" s="552"/>
      <c r="F21" s="552"/>
      <c r="G21" s="552"/>
      <c r="H21" s="552"/>
      <c r="I21" s="552"/>
      <c r="J21" s="552"/>
      <c r="L21" s="11">
        <v>17</v>
      </c>
      <c r="M21" s="12">
        <v>132.6</v>
      </c>
      <c r="N21" s="13">
        <v>33.15</v>
      </c>
      <c r="O21" s="14">
        <v>66.3</v>
      </c>
      <c r="P21" s="15">
        <v>99.449999999999989</v>
      </c>
      <c r="Q21" s="25">
        <v>136</v>
      </c>
      <c r="R21" s="26">
        <v>34</v>
      </c>
      <c r="S21" s="27">
        <v>68</v>
      </c>
      <c r="T21" s="28">
        <v>102</v>
      </c>
      <c r="W21" s="60" t="s">
        <v>115</v>
      </c>
      <c r="X21" s="55">
        <v>63</v>
      </c>
      <c r="Y21" s="56">
        <v>503</v>
      </c>
      <c r="Z21" s="56">
        <v>490.4</v>
      </c>
    </row>
    <row r="22" spans="1:27" ht="19.5" thickBot="1" x14ac:dyDescent="0.3">
      <c r="A22" s="380"/>
      <c r="B22" s="380"/>
      <c r="C22" s="380"/>
      <c r="D22" s="380"/>
      <c r="E22" s="380"/>
      <c r="F22" s="380"/>
      <c r="G22" s="380"/>
      <c r="H22" s="380"/>
      <c r="I22" s="380"/>
      <c r="J22" s="380"/>
      <c r="L22" s="11">
        <v>18</v>
      </c>
      <c r="M22" s="12">
        <v>140.4</v>
      </c>
      <c r="N22" s="13">
        <v>35.1</v>
      </c>
      <c r="O22" s="14">
        <v>70.2</v>
      </c>
      <c r="P22" s="15">
        <v>105.30000000000001</v>
      </c>
      <c r="Q22" s="25">
        <v>144</v>
      </c>
      <c r="R22" s="26">
        <v>36</v>
      </c>
      <c r="S22" s="27">
        <v>72</v>
      </c>
      <c r="T22" s="28">
        <v>108</v>
      </c>
      <c r="W22" s="59" t="s">
        <v>116</v>
      </c>
      <c r="X22" s="55">
        <v>247</v>
      </c>
      <c r="Y22" s="56">
        <v>1972</v>
      </c>
      <c r="Z22" s="56">
        <v>1922.6</v>
      </c>
    </row>
    <row r="23" spans="1:27" ht="15.75" x14ac:dyDescent="0.25">
      <c r="A23" s="553" t="s">
        <v>176</v>
      </c>
      <c r="B23" s="553"/>
      <c r="C23" s="553"/>
      <c r="D23" s="553"/>
      <c r="E23" s="553"/>
      <c r="F23" s="553"/>
      <c r="G23" s="553"/>
      <c r="H23" s="553"/>
      <c r="I23" s="553"/>
      <c r="J23" s="553"/>
      <c r="L23" s="11">
        <v>19</v>
      </c>
      <c r="M23" s="12">
        <v>148.19999999999999</v>
      </c>
      <c r="N23" s="13">
        <v>37.049999999999997</v>
      </c>
      <c r="O23" s="14">
        <v>74.099999999999994</v>
      </c>
      <c r="P23" s="15">
        <v>111.14999999999999</v>
      </c>
      <c r="Q23" s="25">
        <v>152</v>
      </c>
      <c r="R23" s="26">
        <v>38</v>
      </c>
      <c r="S23" s="27">
        <v>76</v>
      </c>
      <c r="T23" s="28">
        <v>114</v>
      </c>
      <c r="W23" s="38"/>
      <c r="X23" s="38"/>
      <c r="Y23" s="38"/>
      <c r="Z23" s="38"/>
    </row>
    <row r="24" spans="1:27" ht="15.75" x14ac:dyDescent="0.25">
      <c r="A24" s="553"/>
      <c r="B24" s="553"/>
      <c r="C24" s="553"/>
      <c r="D24" s="553"/>
      <c r="E24" s="553"/>
      <c r="F24" s="553"/>
      <c r="G24" s="553"/>
      <c r="H24" s="553"/>
      <c r="I24" s="553"/>
      <c r="J24" s="553"/>
      <c r="L24" s="11">
        <v>20</v>
      </c>
      <c r="M24" s="12">
        <v>156</v>
      </c>
      <c r="N24" s="13">
        <v>39</v>
      </c>
      <c r="O24" s="14">
        <v>78</v>
      </c>
      <c r="P24" s="15">
        <v>117</v>
      </c>
      <c r="Q24" s="25">
        <v>160</v>
      </c>
      <c r="R24" s="26">
        <v>40</v>
      </c>
      <c r="S24" s="27">
        <v>80</v>
      </c>
      <c r="T24" s="28">
        <v>120</v>
      </c>
    </row>
    <row r="25" spans="1:27" ht="15.75" x14ac:dyDescent="0.25">
      <c r="A25" s="380"/>
      <c r="B25" s="380"/>
      <c r="C25" s="380"/>
      <c r="D25" s="380"/>
      <c r="E25" s="380"/>
      <c r="F25" s="380"/>
      <c r="G25" s="380"/>
      <c r="H25" s="380"/>
      <c r="I25" s="380"/>
      <c r="J25" s="380"/>
      <c r="L25" s="11">
        <v>21</v>
      </c>
      <c r="M25" s="12">
        <v>163.79999999999998</v>
      </c>
      <c r="N25" s="13">
        <v>40.949999999999996</v>
      </c>
      <c r="O25" s="14">
        <v>81.899999999999991</v>
      </c>
      <c r="P25" s="15">
        <v>122.85</v>
      </c>
      <c r="Q25" s="25">
        <v>168</v>
      </c>
      <c r="R25" s="26">
        <v>42</v>
      </c>
      <c r="S25" s="27">
        <v>84</v>
      </c>
      <c r="T25" s="28">
        <v>126</v>
      </c>
    </row>
    <row r="26" spans="1:27" ht="15.75" x14ac:dyDescent="0.25">
      <c r="A26" s="554" t="s">
        <v>177</v>
      </c>
      <c r="B26" s="554"/>
      <c r="C26" s="554"/>
      <c r="D26" s="554"/>
      <c r="E26" s="554"/>
      <c r="F26" s="554"/>
      <c r="G26" s="554"/>
      <c r="H26" s="554"/>
      <c r="I26" s="554"/>
      <c r="J26" s="554"/>
      <c r="L26" s="11">
        <v>22</v>
      </c>
      <c r="M26" s="12">
        <v>171.6</v>
      </c>
      <c r="N26" s="13">
        <v>42.9</v>
      </c>
      <c r="O26" s="14">
        <v>85.8</v>
      </c>
      <c r="P26" s="15">
        <v>128.69999999999999</v>
      </c>
      <c r="Q26" s="25">
        <v>176</v>
      </c>
      <c r="R26" s="26">
        <v>44</v>
      </c>
      <c r="S26" s="27">
        <v>88</v>
      </c>
      <c r="T26" s="28">
        <v>132</v>
      </c>
    </row>
    <row r="27" spans="1:27" ht="16.5" thickBot="1" x14ac:dyDescent="0.3">
      <c r="A27" s="554"/>
      <c r="B27" s="554"/>
      <c r="C27" s="554"/>
      <c r="D27" s="554"/>
      <c r="E27" s="554"/>
      <c r="F27" s="554"/>
      <c r="G27" s="554"/>
      <c r="H27" s="554"/>
      <c r="I27" s="554"/>
      <c r="J27" s="554"/>
      <c r="L27" s="16">
        <v>23</v>
      </c>
      <c r="M27" s="17">
        <v>179.4</v>
      </c>
      <c r="N27" s="18">
        <v>44.85</v>
      </c>
      <c r="O27" s="19">
        <v>89.7</v>
      </c>
      <c r="P27" s="20">
        <v>134.55000000000001</v>
      </c>
      <c r="Q27" s="29">
        <v>184</v>
      </c>
      <c r="R27" s="30">
        <v>46</v>
      </c>
      <c r="S27" s="31">
        <v>92</v>
      </c>
      <c r="T27" s="32">
        <v>138</v>
      </c>
    </row>
    <row r="28" spans="1:27" x14ac:dyDescent="0.2">
      <c r="A28" s="554"/>
      <c r="B28" s="554"/>
      <c r="C28" s="554"/>
      <c r="D28" s="554"/>
      <c r="E28" s="554"/>
      <c r="F28" s="554"/>
      <c r="G28" s="554"/>
      <c r="H28" s="554"/>
      <c r="I28" s="554"/>
      <c r="J28" s="554"/>
    </row>
  </sheetData>
  <sheetProtection selectLockedCells="1" selectUnlockedCells="1"/>
  <mergeCells count="7">
    <mergeCell ref="X4:X5"/>
    <mergeCell ref="A20:J21"/>
    <mergeCell ref="A23:J24"/>
    <mergeCell ref="A26:J28"/>
    <mergeCell ref="L4:P4"/>
    <mergeCell ref="Q4:T4"/>
    <mergeCell ref="W4:W5"/>
  </mergeCells>
  <phoneticPr fontId="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AN47"/>
  <sheetViews>
    <sheetView workbookViewId="0">
      <selection activeCell="I11" sqref="I11"/>
    </sheetView>
  </sheetViews>
  <sheetFormatPr defaultRowHeight="12.75" x14ac:dyDescent="0.2"/>
  <cols>
    <col min="1" max="1" width="8.7109375" style="39" customWidth="1"/>
    <col min="2" max="2" width="10.7109375" style="39" bestFit="1" customWidth="1"/>
    <col min="3" max="3" width="5.85546875" style="39" customWidth="1"/>
    <col min="4" max="4" width="18.5703125" style="39" customWidth="1"/>
    <col min="5" max="39" width="10.140625" style="39" bestFit="1" customWidth="1"/>
    <col min="40" max="16384" width="9.140625" style="39"/>
  </cols>
  <sheetData>
    <row r="1" spans="1:40" x14ac:dyDescent="0.2">
      <c r="A1" s="445" t="s">
        <v>140</v>
      </c>
      <c r="B1" s="445"/>
      <c r="C1" s="445"/>
      <c r="D1" s="445"/>
    </row>
    <row r="2" spans="1:40" x14ac:dyDescent="0.2">
      <c r="A2" s="171" t="s">
        <v>141</v>
      </c>
      <c r="B2" s="172">
        <f>'Сводный медики '!V1</f>
        <v>44440</v>
      </c>
      <c r="C2" s="171" t="s">
        <v>142</v>
      </c>
      <c r="D2" s="172">
        <f>'Сводный медики '!V2</f>
        <v>44469</v>
      </c>
    </row>
    <row r="4" spans="1:40" x14ac:dyDescent="0.2">
      <c r="D4" s="39" t="s">
        <v>143</v>
      </c>
      <c r="E4" s="208">
        <f>B2</f>
        <v>44440</v>
      </c>
      <c r="F4" s="208">
        <f>E4+1</f>
        <v>44441</v>
      </c>
      <c r="G4" s="208">
        <f t="shared" ref="G4:AJ4" si="0">F4+1</f>
        <v>44442</v>
      </c>
      <c r="H4" s="208">
        <f t="shared" si="0"/>
        <v>44443</v>
      </c>
      <c r="I4" s="208">
        <f t="shared" si="0"/>
        <v>44444</v>
      </c>
      <c r="J4" s="208">
        <f t="shared" si="0"/>
        <v>44445</v>
      </c>
      <c r="K4" s="208">
        <f t="shared" si="0"/>
        <v>44446</v>
      </c>
      <c r="L4" s="208">
        <f t="shared" si="0"/>
        <v>44447</v>
      </c>
      <c r="M4" s="208">
        <f t="shared" si="0"/>
        <v>44448</v>
      </c>
      <c r="N4" s="208">
        <f t="shared" si="0"/>
        <v>44449</v>
      </c>
      <c r="O4" s="208">
        <f t="shared" si="0"/>
        <v>44450</v>
      </c>
      <c r="P4" s="208">
        <f t="shared" si="0"/>
        <v>44451</v>
      </c>
      <c r="Q4" s="208">
        <f t="shared" si="0"/>
        <v>44452</v>
      </c>
      <c r="R4" s="208">
        <f t="shared" si="0"/>
        <v>44453</v>
      </c>
      <c r="S4" s="208">
        <f t="shared" si="0"/>
        <v>44454</v>
      </c>
      <c r="T4" s="208"/>
      <c r="U4" s="208">
        <f>S4+1</f>
        <v>44455</v>
      </c>
      <c r="V4" s="208">
        <f t="shared" si="0"/>
        <v>44456</v>
      </c>
      <c r="W4" s="208">
        <f t="shared" si="0"/>
        <v>44457</v>
      </c>
      <c r="X4" s="208">
        <f t="shared" si="0"/>
        <v>44458</v>
      </c>
      <c r="Y4" s="208">
        <f t="shared" si="0"/>
        <v>44459</v>
      </c>
      <c r="Z4" s="208">
        <f t="shared" si="0"/>
        <v>44460</v>
      </c>
      <c r="AA4" s="208">
        <f t="shared" si="0"/>
        <v>44461</v>
      </c>
      <c r="AB4" s="208">
        <f t="shared" si="0"/>
        <v>44462</v>
      </c>
      <c r="AC4" s="208">
        <f t="shared" si="0"/>
        <v>44463</v>
      </c>
      <c r="AD4" s="208">
        <f t="shared" si="0"/>
        <v>44464</v>
      </c>
      <c r="AE4" s="208">
        <f t="shared" si="0"/>
        <v>44465</v>
      </c>
      <c r="AF4" s="208">
        <f t="shared" si="0"/>
        <v>44466</v>
      </c>
      <c r="AG4" s="208">
        <f t="shared" si="0"/>
        <v>44467</v>
      </c>
      <c r="AH4" s="208">
        <f t="shared" si="0"/>
        <v>44468</v>
      </c>
      <c r="AI4" s="208">
        <f t="shared" si="0"/>
        <v>44469</v>
      </c>
      <c r="AJ4" s="208">
        <f t="shared" si="0"/>
        <v>44470</v>
      </c>
      <c r="AK4" s="208"/>
      <c r="AL4" s="208"/>
      <c r="AM4" s="208"/>
      <c r="AN4" s="208"/>
    </row>
    <row r="5" spans="1:40" x14ac:dyDescent="0.2">
      <c r="D5" s="39" t="s">
        <v>144</v>
      </c>
      <c r="E5" s="209">
        <f>WEEKDAY(E4,2)</f>
        <v>3</v>
      </c>
      <c r="F5" s="209">
        <f t="shared" ref="F5:R5" si="1">WEEKDAY(F4,2)</f>
        <v>4</v>
      </c>
      <c r="G5" s="209">
        <f t="shared" si="1"/>
        <v>5</v>
      </c>
      <c r="H5" s="209">
        <f t="shared" si="1"/>
        <v>6</v>
      </c>
      <c r="I5" s="209">
        <f t="shared" si="1"/>
        <v>7</v>
      </c>
      <c r="J5" s="209">
        <f t="shared" si="1"/>
        <v>1</v>
      </c>
      <c r="K5" s="209">
        <f t="shared" si="1"/>
        <v>2</v>
      </c>
      <c r="L5" s="209">
        <f t="shared" si="1"/>
        <v>3</v>
      </c>
      <c r="M5" s="209">
        <f t="shared" si="1"/>
        <v>4</v>
      </c>
      <c r="N5" s="209">
        <f t="shared" si="1"/>
        <v>5</v>
      </c>
      <c r="O5" s="209">
        <f t="shared" si="1"/>
        <v>6</v>
      </c>
      <c r="P5" s="209">
        <f t="shared" si="1"/>
        <v>7</v>
      </c>
      <c r="Q5" s="209">
        <f t="shared" si="1"/>
        <v>1</v>
      </c>
      <c r="R5" s="209">
        <f t="shared" si="1"/>
        <v>2</v>
      </c>
      <c r="S5" s="209">
        <f>WEEKDAY(S4,2)</f>
        <v>3</v>
      </c>
      <c r="T5" s="209"/>
      <c r="U5" s="209">
        <f t="shared" ref="U5" si="2">WEEKDAY(U4,2)</f>
        <v>4</v>
      </c>
      <c r="V5" s="209">
        <f t="shared" ref="V5" si="3">WEEKDAY(V4,2)</f>
        <v>5</v>
      </c>
      <c r="W5" s="209">
        <f t="shared" ref="W5" si="4">WEEKDAY(W4,2)</f>
        <v>6</v>
      </c>
      <c r="X5" s="209">
        <f t="shared" ref="X5" si="5">WEEKDAY(X4,2)</f>
        <v>7</v>
      </c>
      <c r="Y5" s="209">
        <f t="shared" ref="Y5" si="6">WEEKDAY(Y4,2)</f>
        <v>1</v>
      </c>
      <c r="Z5" s="209">
        <f t="shared" ref="Z5" si="7">WEEKDAY(Z4,2)</f>
        <v>2</v>
      </c>
      <c r="AA5" s="209">
        <f t="shared" ref="AA5" si="8">WEEKDAY(AA4,2)</f>
        <v>3</v>
      </c>
      <c r="AB5" s="209">
        <f t="shared" ref="AB5" si="9">WEEKDAY(AB4,2)</f>
        <v>4</v>
      </c>
      <c r="AC5" s="209">
        <f t="shared" ref="AC5" si="10">WEEKDAY(AC4,2)</f>
        <v>5</v>
      </c>
      <c r="AD5" s="209">
        <f t="shared" ref="AD5" si="11">WEEKDAY(AD4,2)</f>
        <v>6</v>
      </c>
      <c r="AE5" s="209">
        <f t="shared" ref="AE5" si="12">WEEKDAY(AE4,2)</f>
        <v>7</v>
      </c>
      <c r="AF5" s="209">
        <f t="shared" ref="AF5" si="13">WEEKDAY(AF4,2)</f>
        <v>1</v>
      </c>
      <c r="AG5" s="209">
        <f t="shared" ref="AG5" si="14">WEEKDAY(AG4,2)</f>
        <v>2</v>
      </c>
      <c r="AH5" s="209">
        <f t="shared" ref="AH5" si="15">WEEKDAY(AH4,2)</f>
        <v>3</v>
      </c>
      <c r="AI5" s="209">
        <f t="shared" ref="AI5" si="16">WEEKDAY(AI4,2)</f>
        <v>4</v>
      </c>
      <c r="AJ5" s="209">
        <f t="shared" ref="AJ5" si="17">WEEKDAY(AJ4,2)</f>
        <v>5</v>
      </c>
    </row>
    <row r="6" spans="1:40" x14ac:dyDescent="0.2">
      <c r="D6" s="39" t="s">
        <v>145</v>
      </c>
      <c r="E6" s="39" t="str">
        <f>IF(OR(E5=6,E5=7),"B","Я")</f>
        <v>Я</v>
      </c>
      <c r="F6" s="39" t="str">
        <f>IF(OR(F5=6,F5=7),"B","Я")</f>
        <v>Я</v>
      </c>
      <c r="G6" s="39" t="str">
        <f t="shared" ref="G6:AJ6" si="18">IF(OR(G5=6,G5=7),"B","Я")</f>
        <v>Я</v>
      </c>
      <c r="H6" s="39" t="str">
        <f t="shared" si="18"/>
        <v>B</v>
      </c>
      <c r="I6" s="39" t="str">
        <f t="shared" si="18"/>
        <v>B</v>
      </c>
      <c r="J6" s="39" t="str">
        <f t="shared" si="18"/>
        <v>Я</v>
      </c>
      <c r="K6" s="39" t="str">
        <f>IF(OR(K5=6,K5=7),"B","Я")</f>
        <v>Я</v>
      </c>
      <c r="L6" s="39" t="str">
        <f t="shared" si="18"/>
        <v>Я</v>
      </c>
      <c r="M6" s="39" t="str">
        <f t="shared" si="18"/>
        <v>Я</v>
      </c>
      <c r="N6" s="39" t="str">
        <f t="shared" si="18"/>
        <v>Я</v>
      </c>
      <c r="O6" s="39" t="str">
        <f t="shared" si="18"/>
        <v>B</v>
      </c>
      <c r="P6" s="39" t="str">
        <f t="shared" si="18"/>
        <v>B</v>
      </c>
      <c r="Q6" s="39" t="str">
        <f t="shared" si="18"/>
        <v>Я</v>
      </c>
      <c r="R6" s="39" t="str">
        <f t="shared" si="18"/>
        <v>Я</v>
      </c>
      <c r="S6" s="39" t="str">
        <f t="shared" si="18"/>
        <v>Я</v>
      </c>
      <c r="U6" s="39" t="str">
        <f t="shared" si="18"/>
        <v>Я</v>
      </c>
      <c r="V6" s="39" t="str">
        <f t="shared" si="18"/>
        <v>Я</v>
      </c>
      <c r="W6" s="39" t="str">
        <f t="shared" si="18"/>
        <v>B</v>
      </c>
      <c r="X6" s="39" t="str">
        <f t="shared" si="18"/>
        <v>B</v>
      </c>
      <c r="Y6" s="39" t="str">
        <f t="shared" si="18"/>
        <v>Я</v>
      </c>
      <c r="Z6" s="39" t="str">
        <f t="shared" si="18"/>
        <v>Я</v>
      </c>
      <c r="AA6" s="39" t="str">
        <f t="shared" si="18"/>
        <v>Я</v>
      </c>
      <c r="AB6" s="39" t="str">
        <f t="shared" si="18"/>
        <v>Я</v>
      </c>
      <c r="AC6" s="39" t="str">
        <f t="shared" si="18"/>
        <v>Я</v>
      </c>
      <c r="AD6" s="39" t="str">
        <f t="shared" si="18"/>
        <v>B</v>
      </c>
      <c r="AE6" s="39" t="str">
        <f t="shared" si="18"/>
        <v>B</v>
      </c>
      <c r="AF6" s="39" t="str">
        <f t="shared" si="18"/>
        <v>Я</v>
      </c>
      <c r="AG6" s="39" t="str">
        <f t="shared" si="18"/>
        <v>Я</v>
      </c>
      <c r="AH6" s="39" t="str">
        <f t="shared" si="18"/>
        <v>Я</v>
      </c>
      <c r="AI6" s="39" t="str">
        <f t="shared" si="18"/>
        <v>Я</v>
      </c>
      <c r="AJ6" s="39" t="str">
        <f t="shared" si="18"/>
        <v>Я</v>
      </c>
    </row>
    <row r="7" spans="1:40" s="160" customFormat="1" x14ac:dyDescent="0.2">
      <c r="D7" s="314" t="s">
        <v>146</v>
      </c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</row>
    <row r="8" spans="1:40" x14ac:dyDescent="0.2">
      <c r="A8" t="s">
        <v>165</v>
      </c>
    </row>
    <row r="9" spans="1:40" x14ac:dyDescent="0.2">
      <c r="A9" s="351" t="s">
        <v>166</v>
      </c>
    </row>
    <row r="10" spans="1:40" x14ac:dyDescent="0.2">
      <c r="A10" s="352" t="s">
        <v>167</v>
      </c>
    </row>
    <row r="11" spans="1:40" x14ac:dyDescent="0.2">
      <c r="A11" s="350" t="s">
        <v>168</v>
      </c>
    </row>
    <row r="14" spans="1:40" ht="15.75" x14ac:dyDescent="0.25">
      <c r="D14" s="210" t="str">
        <f ca="1">"Календарь на " &amp; YEAR(TODAY()) &amp; " год"</f>
        <v>Календарь на 2021 год</v>
      </c>
    </row>
    <row r="16" spans="1:40" x14ac:dyDescent="0.2">
      <c r="E16" s="559">
        <f ca="1">DATE(YEAR(TODAY()),1,1)</f>
        <v>44197</v>
      </c>
      <c r="F16" s="559"/>
      <c r="G16" s="559"/>
      <c r="H16" s="559"/>
      <c r="I16" s="559"/>
      <c r="J16" s="559"/>
      <c r="K16" s="559"/>
      <c r="M16" s="559">
        <f ca="1">EDATE(E16,1)</f>
        <v>44228</v>
      </c>
      <c r="N16" s="559"/>
      <c r="O16" s="559"/>
      <c r="P16" s="559"/>
      <c r="Q16" s="559"/>
      <c r="R16" s="559"/>
      <c r="S16" s="559"/>
      <c r="U16" s="559">
        <f ca="1">EDATE(M16,1)</f>
        <v>44256</v>
      </c>
      <c r="V16" s="559"/>
      <c r="W16" s="559"/>
      <c r="X16" s="559"/>
      <c r="Y16" s="559"/>
      <c r="Z16" s="559"/>
      <c r="AA16" s="559"/>
    </row>
    <row r="17" spans="1:27" x14ac:dyDescent="0.2">
      <c r="E17" s="211" t="s">
        <v>147</v>
      </c>
      <c r="F17" s="211" t="s">
        <v>148</v>
      </c>
      <c r="G17" s="211" t="s">
        <v>149</v>
      </c>
      <c r="H17" s="211" t="s">
        <v>150</v>
      </c>
      <c r="I17" s="211" t="s">
        <v>151</v>
      </c>
      <c r="J17" s="211" t="s">
        <v>152</v>
      </c>
      <c r="K17" s="211" t="s">
        <v>153</v>
      </c>
      <c r="M17" s="211" t="s">
        <v>147</v>
      </c>
      <c r="N17" s="211" t="s">
        <v>148</v>
      </c>
      <c r="O17" s="211" t="s">
        <v>149</v>
      </c>
      <c r="P17" s="211" t="s">
        <v>150</v>
      </c>
      <c r="Q17" s="211" t="s">
        <v>151</v>
      </c>
      <c r="R17" s="211" t="s">
        <v>152</v>
      </c>
      <c r="S17" s="211" t="s">
        <v>153</v>
      </c>
      <c r="U17" s="211" t="s">
        <v>147</v>
      </c>
      <c r="V17" s="211" t="s">
        <v>148</v>
      </c>
      <c r="W17" s="211" t="s">
        <v>149</v>
      </c>
      <c r="X17" s="211" t="s">
        <v>150</v>
      </c>
      <c r="Y17" s="211" t="s">
        <v>151</v>
      </c>
      <c r="Z17" s="211" t="s">
        <v>152</v>
      </c>
      <c r="AA17" s="211" t="s">
        <v>153</v>
      </c>
    </row>
    <row r="18" spans="1:27" x14ac:dyDescent="0.2">
      <c r="E18" s="212">
        <f t="array" aca="1" ref="E18:K23" ca="1">DATE(YEAR(E16),MONTH(E16),1-1)-(WEEKDAY(DATE(YEAR(E16),MONTH(E16),1-1))-1)+{0;1;2;3;4;5;6}*7+{1,2,3,4,5,6,7}</f>
        <v>44193</v>
      </c>
      <c r="F18" s="212">
        <f ca="1"/>
        <v>44194</v>
      </c>
      <c r="G18" s="212">
        <f ca="1"/>
        <v>44195</v>
      </c>
      <c r="H18" s="212">
        <f ca="1"/>
        <v>44196</v>
      </c>
      <c r="I18" s="212">
        <f ca="1"/>
        <v>44197</v>
      </c>
      <c r="J18" s="212">
        <f ca="1"/>
        <v>44198</v>
      </c>
      <c r="K18" s="212">
        <f ca="1"/>
        <v>44199</v>
      </c>
      <c r="M18" s="212">
        <f t="array" aca="1" ref="M18:S23" ca="1">DATE(YEAR(M16),MONTH(M16),1-1)-(WEEKDAY(DATE(YEAR(M16),MONTH(M16),1-1))-1)+{0;1;2;3;4;5;6}*7+{1,2,3,4,5,6,7}</f>
        <v>44228</v>
      </c>
      <c r="N18" s="212">
        <f ca="1"/>
        <v>44229</v>
      </c>
      <c r="O18" s="212">
        <f ca="1"/>
        <v>44230</v>
      </c>
      <c r="P18" s="212">
        <f ca="1"/>
        <v>44231</v>
      </c>
      <c r="Q18" s="212">
        <f ca="1"/>
        <v>44232</v>
      </c>
      <c r="R18" s="212">
        <f ca="1"/>
        <v>44233</v>
      </c>
      <c r="S18" s="212">
        <f ca="1"/>
        <v>44234</v>
      </c>
      <c r="U18" s="213">
        <f t="array" aca="1" ref="U18:AA23" ca="1">DATE(YEAR(U16),MONTH(U16),1-1)-(WEEKDAY(DATE(YEAR(U16),MONTH(U16),1-1))-1)+{0;1;2;3;4;5;6}*7+{1,2,3,4,5,6,7}</f>
        <v>44256</v>
      </c>
      <c r="V18" s="213">
        <f ca="1"/>
        <v>44257</v>
      </c>
      <c r="W18" s="213">
        <f ca="1"/>
        <v>44258</v>
      </c>
      <c r="X18" s="213">
        <f ca="1"/>
        <v>44259</v>
      </c>
      <c r="Y18" s="213">
        <f ca="1"/>
        <v>44260</v>
      </c>
      <c r="Z18" s="213">
        <f ca="1"/>
        <v>44261</v>
      </c>
      <c r="AA18" s="213">
        <f ca="1"/>
        <v>44262</v>
      </c>
    </row>
    <row r="19" spans="1:27" x14ac:dyDescent="0.2">
      <c r="E19" s="212">
        <f ca="1"/>
        <v>44200</v>
      </c>
      <c r="F19" s="212">
        <f ca="1"/>
        <v>44201</v>
      </c>
      <c r="G19" s="212">
        <f ca="1"/>
        <v>44202</v>
      </c>
      <c r="H19" s="212">
        <f ca="1"/>
        <v>44203</v>
      </c>
      <c r="I19" s="212">
        <f ca="1"/>
        <v>44204</v>
      </c>
      <c r="J19" s="212">
        <f ca="1"/>
        <v>44205</v>
      </c>
      <c r="K19" s="212">
        <f ca="1"/>
        <v>44206</v>
      </c>
      <c r="M19" s="212">
        <f ca="1"/>
        <v>44235</v>
      </c>
      <c r="N19" s="212">
        <f ca="1"/>
        <v>44236</v>
      </c>
      <c r="O19" s="212">
        <f ca="1"/>
        <v>44237</v>
      </c>
      <c r="P19" s="212">
        <f ca="1"/>
        <v>44238</v>
      </c>
      <c r="Q19" s="212">
        <f ca="1"/>
        <v>44239</v>
      </c>
      <c r="R19" s="212">
        <f ca="1"/>
        <v>44240</v>
      </c>
      <c r="S19" s="212">
        <f ca="1"/>
        <v>44241</v>
      </c>
      <c r="U19" s="213">
        <f ca="1"/>
        <v>44263</v>
      </c>
      <c r="V19" s="213">
        <f ca="1"/>
        <v>44264</v>
      </c>
      <c r="W19" s="213">
        <f ca="1"/>
        <v>44265</v>
      </c>
      <c r="X19" s="213">
        <f ca="1"/>
        <v>44266</v>
      </c>
      <c r="Y19" s="213">
        <f ca="1"/>
        <v>44267</v>
      </c>
      <c r="Z19" s="213">
        <f ca="1"/>
        <v>44268</v>
      </c>
      <c r="AA19" s="213">
        <f ca="1"/>
        <v>44269</v>
      </c>
    </row>
    <row r="20" spans="1:27" x14ac:dyDescent="0.2">
      <c r="E20" s="212">
        <f ca="1"/>
        <v>44207</v>
      </c>
      <c r="F20" s="212">
        <f ca="1"/>
        <v>44208</v>
      </c>
      <c r="G20" s="212">
        <f ca="1"/>
        <v>44209</v>
      </c>
      <c r="H20" s="212">
        <f ca="1"/>
        <v>44210</v>
      </c>
      <c r="I20" s="212">
        <f ca="1"/>
        <v>44211</v>
      </c>
      <c r="J20" s="212">
        <f ca="1"/>
        <v>44212</v>
      </c>
      <c r="K20" s="212">
        <f ca="1"/>
        <v>44213</v>
      </c>
      <c r="M20" s="212">
        <f ca="1"/>
        <v>44242</v>
      </c>
      <c r="N20" s="212">
        <f ca="1"/>
        <v>44243</v>
      </c>
      <c r="O20" s="212">
        <f ca="1"/>
        <v>44244</v>
      </c>
      <c r="P20" s="212">
        <f ca="1"/>
        <v>44245</v>
      </c>
      <c r="Q20" s="212">
        <f ca="1"/>
        <v>44246</v>
      </c>
      <c r="R20" s="212">
        <f ca="1"/>
        <v>44247</v>
      </c>
      <c r="S20" s="212">
        <f ca="1"/>
        <v>44248</v>
      </c>
      <c r="U20" s="213">
        <f ca="1"/>
        <v>44270</v>
      </c>
      <c r="V20" s="213">
        <f ca="1"/>
        <v>44271</v>
      </c>
      <c r="W20" s="213">
        <f ca="1"/>
        <v>44272</v>
      </c>
      <c r="X20" s="213">
        <f ca="1"/>
        <v>44273</v>
      </c>
      <c r="Y20" s="213">
        <f ca="1"/>
        <v>44274</v>
      </c>
      <c r="Z20" s="213">
        <f ca="1"/>
        <v>44275</v>
      </c>
      <c r="AA20" s="213">
        <f ca="1"/>
        <v>44276</v>
      </c>
    </row>
    <row r="21" spans="1:27" x14ac:dyDescent="0.2">
      <c r="E21" s="212">
        <f ca="1"/>
        <v>44214</v>
      </c>
      <c r="F21" s="212">
        <f ca="1"/>
        <v>44215</v>
      </c>
      <c r="G21" s="212">
        <f ca="1"/>
        <v>44216</v>
      </c>
      <c r="H21" s="212">
        <f ca="1"/>
        <v>44217</v>
      </c>
      <c r="I21" s="212">
        <f ca="1"/>
        <v>44218</v>
      </c>
      <c r="J21" s="212">
        <f ca="1"/>
        <v>44219</v>
      </c>
      <c r="K21" s="212">
        <f ca="1"/>
        <v>44220</v>
      </c>
      <c r="M21" s="212">
        <f ca="1"/>
        <v>44249</v>
      </c>
      <c r="N21" s="212">
        <f ca="1"/>
        <v>44250</v>
      </c>
      <c r="O21" s="212">
        <f ca="1"/>
        <v>44251</v>
      </c>
      <c r="P21" s="212">
        <f ca="1"/>
        <v>44252</v>
      </c>
      <c r="Q21" s="212">
        <f ca="1"/>
        <v>44253</v>
      </c>
      <c r="R21" s="212">
        <f ca="1"/>
        <v>44254</v>
      </c>
      <c r="S21" s="212">
        <f ca="1"/>
        <v>44255</v>
      </c>
      <c r="U21" s="213">
        <f ca="1"/>
        <v>44277</v>
      </c>
      <c r="V21" s="213">
        <f ca="1"/>
        <v>44278</v>
      </c>
      <c r="W21" s="213">
        <f ca="1"/>
        <v>44279</v>
      </c>
      <c r="X21" s="213">
        <f ca="1"/>
        <v>44280</v>
      </c>
      <c r="Y21" s="213">
        <f ca="1"/>
        <v>44281</v>
      </c>
      <c r="Z21" s="213">
        <f ca="1"/>
        <v>44282</v>
      </c>
      <c r="AA21" s="213">
        <f ca="1"/>
        <v>44283</v>
      </c>
    </row>
    <row r="22" spans="1:27" x14ac:dyDescent="0.2">
      <c r="E22" s="212">
        <f ca="1"/>
        <v>44221</v>
      </c>
      <c r="F22" s="212">
        <f ca="1"/>
        <v>44222</v>
      </c>
      <c r="G22" s="212">
        <f ca="1"/>
        <v>44223</v>
      </c>
      <c r="H22" s="212">
        <f ca="1"/>
        <v>44224</v>
      </c>
      <c r="I22" s="212">
        <f ca="1"/>
        <v>44225</v>
      </c>
      <c r="J22" s="212">
        <f ca="1"/>
        <v>44226</v>
      </c>
      <c r="K22" s="212">
        <f ca="1"/>
        <v>44227</v>
      </c>
      <c r="M22" s="212">
        <f ca="1"/>
        <v>44256</v>
      </c>
      <c r="N22" s="212">
        <f ca="1"/>
        <v>44257</v>
      </c>
      <c r="O22" s="212">
        <f ca="1"/>
        <v>44258</v>
      </c>
      <c r="P22" s="212">
        <f ca="1"/>
        <v>44259</v>
      </c>
      <c r="Q22" s="212">
        <f ca="1"/>
        <v>44260</v>
      </c>
      <c r="R22" s="212">
        <f ca="1"/>
        <v>44261</v>
      </c>
      <c r="S22" s="212">
        <f ca="1"/>
        <v>44262</v>
      </c>
      <c r="U22" s="213">
        <f ca="1"/>
        <v>44284</v>
      </c>
      <c r="V22" s="213">
        <f ca="1"/>
        <v>44285</v>
      </c>
      <c r="W22" s="213">
        <f ca="1"/>
        <v>44286</v>
      </c>
      <c r="X22" s="213">
        <f ca="1"/>
        <v>44287</v>
      </c>
      <c r="Y22" s="213">
        <f ca="1"/>
        <v>44288</v>
      </c>
      <c r="Z22" s="213">
        <f ca="1"/>
        <v>44289</v>
      </c>
      <c r="AA22" s="213">
        <f ca="1"/>
        <v>44290</v>
      </c>
    </row>
    <row r="23" spans="1:27" x14ac:dyDescent="0.2">
      <c r="E23" s="212">
        <f ca="1"/>
        <v>44228</v>
      </c>
      <c r="F23" s="212">
        <f ca="1"/>
        <v>44229</v>
      </c>
      <c r="G23" s="212">
        <f ca="1"/>
        <v>44230</v>
      </c>
      <c r="H23" s="212">
        <f ca="1"/>
        <v>44231</v>
      </c>
      <c r="I23" s="212">
        <f ca="1"/>
        <v>44232</v>
      </c>
      <c r="J23" s="212">
        <f ca="1"/>
        <v>44233</v>
      </c>
      <c r="K23" s="212">
        <f ca="1"/>
        <v>44234</v>
      </c>
      <c r="M23" s="212">
        <f ca="1"/>
        <v>44263</v>
      </c>
      <c r="N23" s="212">
        <f ca="1"/>
        <v>44264</v>
      </c>
      <c r="O23" s="212">
        <f ca="1"/>
        <v>44265</v>
      </c>
      <c r="P23" s="212">
        <f ca="1"/>
        <v>44266</v>
      </c>
      <c r="Q23" s="212">
        <f ca="1"/>
        <v>44267</v>
      </c>
      <c r="R23" s="212">
        <f ca="1"/>
        <v>44268</v>
      </c>
      <c r="S23" s="212">
        <f ca="1"/>
        <v>44269</v>
      </c>
      <c r="U23" s="213">
        <f ca="1"/>
        <v>44291</v>
      </c>
      <c r="V23" s="213">
        <f ca="1"/>
        <v>44292</v>
      </c>
      <c r="W23" s="213">
        <f ca="1"/>
        <v>44293</v>
      </c>
      <c r="X23" s="213">
        <f ca="1"/>
        <v>44294</v>
      </c>
      <c r="Y23" s="213">
        <f ca="1"/>
        <v>44295</v>
      </c>
      <c r="Z23" s="213">
        <f ca="1"/>
        <v>44296</v>
      </c>
      <c r="AA23" s="213">
        <f ca="1"/>
        <v>44297</v>
      </c>
    </row>
    <row r="24" spans="1:27" x14ac:dyDescent="0.2">
      <c r="E24" s="559">
        <f ca="1">EDATE(U16,1)</f>
        <v>44287</v>
      </c>
      <c r="F24" s="559"/>
      <c r="G24" s="559"/>
      <c r="H24" s="559"/>
      <c r="I24" s="559"/>
      <c r="J24" s="559"/>
      <c r="K24" s="559"/>
      <c r="M24" s="559">
        <f ca="1">EDATE(E24,1)</f>
        <v>44317</v>
      </c>
      <c r="N24" s="559"/>
      <c r="O24" s="559"/>
      <c r="P24" s="559"/>
      <c r="Q24" s="559"/>
      <c r="R24" s="559"/>
      <c r="S24" s="559"/>
      <c r="U24" s="559">
        <f ca="1">EDATE(M24,1)</f>
        <v>44348</v>
      </c>
      <c r="V24" s="559"/>
      <c r="W24" s="559"/>
      <c r="X24" s="559"/>
      <c r="Y24" s="559"/>
      <c r="Z24" s="559"/>
      <c r="AA24" s="559"/>
    </row>
    <row r="25" spans="1:27" x14ac:dyDescent="0.2">
      <c r="E25" s="211" t="s">
        <v>147</v>
      </c>
      <c r="F25" s="211" t="s">
        <v>148</v>
      </c>
      <c r="G25" s="211" t="s">
        <v>149</v>
      </c>
      <c r="H25" s="211" t="s">
        <v>150</v>
      </c>
      <c r="I25" s="211" t="s">
        <v>151</v>
      </c>
      <c r="J25" s="211" t="s">
        <v>152</v>
      </c>
      <c r="K25" s="211" t="s">
        <v>153</v>
      </c>
      <c r="M25" s="211" t="s">
        <v>147</v>
      </c>
      <c r="N25" s="211" t="s">
        <v>148</v>
      </c>
      <c r="O25" s="211" t="s">
        <v>149</v>
      </c>
      <c r="P25" s="211" t="s">
        <v>150</v>
      </c>
      <c r="Q25" s="211" t="s">
        <v>151</v>
      </c>
      <c r="R25" s="211" t="s">
        <v>152</v>
      </c>
      <c r="S25" s="211" t="s">
        <v>153</v>
      </c>
      <c r="U25" s="211" t="s">
        <v>147</v>
      </c>
      <c r="V25" s="211" t="s">
        <v>148</v>
      </c>
      <c r="W25" s="211" t="s">
        <v>149</v>
      </c>
      <c r="X25" s="211" t="s">
        <v>150</v>
      </c>
      <c r="Y25" s="211" t="s">
        <v>151</v>
      </c>
      <c r="Z25" s="211" t="s">
        <v>152</v>
      </c>
      <c r="AA25" s="211" t="s">
        <v>153</v>
      </c>
    </row>
    <row r="26" spans="1:27" x14ac:dyDescent="0.2">
      <c r="E26" s="213">
        <f t="array" aca="1" ref="E26:K31" ca="1">DATE(YEAR(E24),MONTH(E24),1-1)-(WEEKDAY(DATE(YEAR(E24),MONTH(E24),1-1))-1)+{0;1;2;3;4;5;6}*7+{1,2,3,4,5,6,7}</f>
        <v>44284</v>
      </c>
      <c r="F26" s="213">
        <f ca="1"/>
        <v>44285</v>
      </c>
      <c r="G26" s="213">
        <f ca="1"/>
        <v>44286</v>
      </c>
      <c r="H26" s="213">
        <f ca="1"/>
        <v>44287</v>
      </c>
      <c r="I26" s="213">
        <f ca="1"/>
        <v>44288</v>
      </c>
      <c r="J26" s="213">
        <f ca="1"/>
        <v>44289</v>
      </c>
      <c r="K26" s="213">
        <f ca="1"/>
        <v>44290</v>
      </c>
      <c r="M26" s="213">
        <f t="array" aca="1" ref="M26:S31" ca="1">DATE(YEAR(M24),MONTH(M24),1-1)-(WEEKDAY(DATE(YEAR(M24),MONTH(M24),1-1))-1)+{0;1;2;3;4;5;6}*7+{1,2,3,4,5,6,7}</f>
        <v>44312</v>
      </c>
      <c r="N26" s="213">
        <f ca="1"/>
        <v>44313</v>
      </c>
      <c r="O26" s="213">
        <f ca="1"/>
        <v>44314</v>
      </c>
      <c r="P26" s="213">
        <f ca="1"/>
        <v>44315</v>
      </c>
      <c r="Q26" s="213">
        <f ca="1"/>
        <v>44316</v>
      </c>
      <c r="R26" s="213">
        <f ca="1"/>
        <v>44317</v>
      </c>
      <c r="S26" s="213">
        <f ca="1"/>
        <v>44318</v>
      </c>
      <c r="U26" s="213">
        <f t="array" aca="1" ref="U26:AA31" ca="1">DATE(YEAR(U24),MONTH(U24),1-1)-(WEEKDAY(DATE(YEAR(U24),MONTH(U24),1-1))-1)+{0;1;2;3;4;5;6}*7+{1,2,3,4,5,6,7}</f>
        <v>44347</v>
      </c>
      <c r="V26" s="213">
        <f ca="1"/>
        <v>44348</v>
      </c>
      <c r="W26" s="213">
        <f ca="1"/>
        <v>44349</v>
      </c>
      <c r="X26" s="213">
        <f ca="1"/>
        <v>44350</v>
      </c>
      <c r="Y26" s="213">
        <f ca="1"/>
        <v>44351</v>
      </c>
      <c r="Z26" s="213">
        <f ca="1"/>
        <v>44352</v>
      </c>
      <c r="AA26" s="213">
        <f ca="1"/>
        <v>44353</v>
      </c>
    </row>
    <row r="27" spans="1:27" x14ac:dyDescent="0.2">
      <c r="E27" s="213">
        <f ca="1"/>
        <v>44291</v>
      </c>
      <c r="F27" s="213">
        <f ca="1"/>
        <v>44292</v>
      </c>
      <c r="G27" s="213">
        <f ca="1"/>
        <v>44293</v>
      </c>
      <c r="H27" s="213">
        <f ca="1"/>
        <v>44294</v>
      </c>
      <c r="I27" s="213">
        <f ca="1"/>
        <v>44295</v>
      </c>
      <c r="J27" s="213">
        <f ca="1"/>
        <v>44296</v>
      </c>
      <c r="K27" s="213">
        <f ca="1"/>
        <v>44297</v>
      </c>
      <c r="M27" s="213">
        <f ca="1"/>
        <v>44319</v>
      </c>
      <c r="N27" s="213">
        <f ca="1"/>
        <v>44320</v>
      </c>
      <c r="O27" s="213">
        <f ca="1"/>
        <v>44321</v>
      </c>
      <c r="P27" s="213">
        <f ca="1"/>
        <v>44322</v>
      </c>
      <c r="Q27" s="213">
        <f ca="1"/>
        <v>44323</v>
      </c>
      <c r="R27" s="213">
        <f ca="1"/>
        <v>44324</v>
      </c>
      <c r="S27" s="213">
        <f ca="1"/>
        <v>44325</v>
      </c>
      <c r="U27" s="213">
        <f ca="1"/>
        <v>44354</v>
      </c>
      <c r="V27" s="213">
        <f ca="1"/>
        <v>44355</v>
      </c>
      <c r="W27" s="213">
        <f ca="1"/>
        <v>44356</v>
      </c>
      <c r="X27" s="213">
        <f ca="1"/>
        <v>44357</v>
      </c>
      <c r="Y27" s="213">
        <f ca="1"/>
        <v>44358</v>
      </c>
      <c r="Z27" s="213">
        <f ca="1"/>
        <v>44359</v>
      </c>
      <c r="AA27" s="213">
        <f ca="1"/>
        <v>44360</v>
      </c>
    </row>
    <row r="28" spans="1:27" x14ac:dyDescent="0.2">
      <c r="E28" s="213">
        <f ca="1"/>
        <v>44298</v>
      </c>
      <c r="F28" s="213">
        <f ca="1"/>
        <v>44299</v>
      </c>
      <c r="G28" s="213">
        <f ca="1"/>
        <v>44300</v>
      </c>
      <c r="H28" s="213">
        <f ca="1"/>
        <v>44301</v>
      </c>
      <c r="I28" s="213">
        <f ca="1"/>
        <v>44302</v>
      </c>
      <c r="J28" s="213">
        <f ca="1"/>
        <v>44303</v>
      </c>
      <c r="K28" s="213">
        <f ca="1"/>
        <v>44304</v>
      </c>
      <c r="M28" s="213">
        <f ca="1"/>
        <v>44326</v>
      </c>
      <c r="N28" s="213">
        <f ca="1"/>
        <v>44327</v>
      </c>
      <c r="O28" s="213">
        <f ca="1"/>
        <v>44328</v>
      </c>
      <c r="P28" s="213">
        <f ca="1"/>
        <v>44329</v>
      </c>
      <c r="Q28" s="213">
        <f ca="1"/>
        <v>44330</v>
      </c>
      <c r="R28" s="213">
        <f ca="1"/>
        <v>44331</v>
      </c>
      <c r="S28" s="213">
        <f ca="1"/>
        <v>44332</v>
      </c>
      <c r="U28" s="213">
        <f ca="1"/>
        <v>44361</v>
      </c>
      <c r="V28" s="213">
        <f ca="1"/>
        <v>44362</v>
      </c>
      <c r="W28" s="213">
        <f ca="1"/>
        <v>44363</v>
      </c>
      <c r="X28" s="213">
        <f ca="1"/>
        <v>44364</v>
      </c>
      <c r="Y28" s="213">
        <f ca="1"/>
        <v>44365</v>
      </c>
      <c r="Z28" s="213">
        <f ca="1"/>
        <v>44366</v>
      </c>
      <c r="AA28" s="213">
        <f ca="1"/>
        <v>44367</v>
      </c>
    </row>
    <row r="29" spans="1:27" x14ac:dyDescent="0.2">
      <c r="A29" s="39" t="b">
        <f ca="1">AND(MONTH(M18)&lt;&gt;1+3*(QUOTIENT(ROW(M18)-5,9))+QUOTIENT(COLUMN(M18),9))</f>
        <v>1</v>
      </c>
      <c r="E29" s="213">
        <f ca="1"/>
        <v>44305</v>
      </c>
      <c r="F29" s="213">
        <f ca="1"/>
        <v>44306</v>
      </c>
      <c r="G29" s="213">
        <f ca="1"/>
        <v>44307</v>
      </c>
      <c r="H29" s="213">
        <f ca="1"/>
        <v>44308</v>
      </c>
      <c r="I29" s="213">
        <f ca="1"/>
        <v>44309</v>
      </c>
      <c r="J29" s="213">
        <f ca="1"/>
        <v>44310</v>
      </c>
      <c r="K29" s="213">
        <f ca="1"/>
        <v>44311</v>
      </c>
      <c r="M29" s="213">
        <f ca="1"/>
        <v>44333</v>
      </c>
      <c r="N29" s="213">
        <f ca="1"/>
        <v>44334</v>
      </c>
      <c r="O29" s="213">
        <f ca="1"/>
        <v>44335</v>
      </c>
      <c r="P29" s="213">
        <f ca="1"/>
        <v>44336</v>
      </c>
      <c r="Q29" s="213">
        <f ca="1"/>
        <v>44337</v>
      </c>
      <c r="R29" s="213">
        <f ca="1"/>
        <v>44338</v>
      </c>
      <c r="S29" s="213">
        <f ca="1"/>
        <v>44339</v>
      </c>
      <c r="U29" s="213">
        <f ca="1"/>
        <v>44368</v>
      </c>
      <c r="V29" s="213">
        <f ca="1"/>
        <v>44369</v>
      </c>
      <c r="W29" s="213">
        <f ca="1"/>
        <v>44370</v>
      </c>
      <c r="X29" s="213">
        <f ca="1"/>
        <v>44371</v>
      </c>
      <c r="Y29" s="213">
        <f ca="1"/>
        <v>44372</v>
      </c>
      <c r="Z29" s="213">
        <f ca="1"/>
        <v>44373</v>
      </c>
      <c r="AA29" s="213">
        <f ca="1"/>
        <v>44374</v>
      </c>
    </row>
    <row r="30" spans="1:27" x14ac:dyDescent="0.2">
      <c r="A30" s="39" t="b">
        <f ca="1">AND(MONTH(E18)&gt;1+3*(QUOTIENT(ROW(E18)-5,9))+QUOTIENT(COLUMN(E18),9))</f>
        <v>1</v>
      </c>
      <c r="E30" s="213">
        <f ca="1"/>
        <v>44312</v>
      </c>
      <c r="F30" s="213">
        <f ca="1"/>
        <v>44313</v>
      </c>
      <c r="G30" s="213">
        <f ca="1"/>
        <v>44314</v>
      </c>
      <c r="H30" s="213">
        <f ca="1"/>
        <v>44315</v>
      </c>
      <c r="I30" s="213">
        <f ca="1"/>
        <v>44316</v>
      </c>
      <c r="J30" s="213">
        <f ca="1"/>
        <v>44317</v>
      </c>
      <c r="K30" s="213">
        <f ca="1"/>
        <v>44318</v>
      </c>
      <c r="M30" s="213">
        <f ca="1"/>
        <v>44340</v>
      </c>
      <c r="N30" s="213">
        <f ca="1"/>
        <v>44341</v>
      </c>
      <c r="O30" s="213">
        <f ca="1"/>
        <v>44342</v>
      </c>
      <c r="P30" s="213">
        <f ca="1"/>
        <v>44343</v>
      </c>
      <c r="Q30" s="213">
        <f ca="1"/>
        <v>44344</v>
      </c>
      <c r="R30" s="213">
        <f ca="1"/>
        <v>44345</v>
      </c>
      <c r="S30" s="213">
        <f ca="1"/>
        <v>44346</v>
      </c>
      <c r="U30" s="213">
        <f ca="1"/>
        <v>44375</v>
      </c>
      <c r="V30" s="213">
        <f ca="1"/>
        <v>44376</v>
      </c>
      <c r="W30" s="213">
        <f ca="1"/>
        <v>44377</v>
      </c>
      <c r="X30" s="213">
        <f ca="1"/>
        <v>44378</v>
      </c>
      <c r="Y30" s="213">
        <f ca="1"/>
        <v>44379</v>
      </c>
      <c r="Z30" s="213">
        <f ca="1"/>
        <v>44380</v>
      </c>
      <c r="AA30" s="213">
        <f ca="1"/>
        <v>44381</v>
      </c>
    </row>
    <row r="31" spans="1:27" ht="15.75" x14ac:dyDescent="0.25">
      <c r="A31" s="210" t="s">
        <v>154</v>
      </c>
      <c r="E31" s="213">
        <f ca="1"/>
        <v>44319</v>
      </c>
      <c r="F31" s="213">
        <f ca="1"/>
        <v>44320</v>
      </c>
      <c r="G31" s="213">
        <f ca="1"/>
        <v>44321</v>
      </c>
      <c r="H31" s="213">
        <f ca="1"/>
        <v>44322</v>
      </c>
      <c r="I31" s="213">
        <f ca="1"/>
        <v>44323</v>
      </c>
      <c r="J31" s="213">
        <f ca="1"/>
        <v>44324</v>
      </c>
      <c r="K31" s="213">
        <f ca="1"/>
        <v>44325</v>
      </c>
      <c r="M31" s="213">
        <f ca="1"/>
        <v>44347</v>
      </c>
      <c r="N31" s="213">
        <f ca="1"/>
        <v>44348</v>
      </c>
      <c r="O31" s="213">
        <f ca="1"/>
        <v>44349</v>
      </c>
      <c r="P31" s="213">
        <f ca="1"/>
        <v>44350</v>
      </c>
      <c r="Q31" s="213">
        <f ca="1"/>
        <v>44351</v>
      </c>
      <c r="R31" s="213">
        <f ca="1"/>
        <v>44352</v>
      </c>
      <c r="S31" s="213">
        <f ca="1"/>
        <v>44353</v>
      </c>
      <c r="U31" s="213">
        <f ca="1"/>
        <v>44382</v>
      </c>
      <c r="V31" s="213">
        <f ca="1"/>
        <v>44383</v>
      </c>
      <c r="W31" s="213">
        <f ca="1"/>
        <v>44384</v>
      </c>
      <c r="X31" s="213">
        <f ca="1"/>
        <v>44385</v>
      </c>
      <c r="Y31" s="213">
        <f ca="1"/>
        <v>44386</v>
      </c>
      <c r="Z31" s="213">
        <f ca="1"/>
        <v>44387</v>
      </c>
      <c r="AA31" s="213">
        <f ca="1"/>
        <v>44388</v>
      </c>
    </row>
    <row r="32" spans="1:27" x14ac:dyDescent="0.2">
      <c r="E32" s="559">
        <f ca="1">EDATE(U24,1)</f>
        <v>44378</v>
      </c>
      <c r="F32" s="559"/>
      <c r="G32" s="559"/>
      <c r="H32" s="559"/>
      <c r="I32" s="559"/>
      <c r="J32" s="559"/>
      <c r="K32" s="559"/>
      <c r="M32" s="559">
        <f ca="1">EDATE(E32,1)</f>
        <v>44409</v>
      </c>
      <c r="N32" s="559"/>
      <c r="O32" s="559"/>
      <c r="P32" s="559"/>
      <c r="Q32" s="559"/>
      <c r="R32" s="559"/>
      <c r="S32" s="559"/>
      <c r="U32" s="559">
        <f ca="1">EDATE(M32,1)</f>
        <v>44440</v>
      </c>
      <c r="V32" s="559"/>
      <c r="W32" s="559"/>
      <c r="X32" s="559"/>
      <c r="Y32" s="559"/>
      <c r="Z32" s="559"/>
      <c r="AA32" s="559"/>
    </row>
    <row r="33" spans="5:27" x14ac:dyDescent="0.2">
      <c r="E33" s="211" t="s">
        <v>147</v>
      </c>
      <c r="F33" s="211" t="s">
        <v>148</v>
      </c>
      <c r="G33" s="211" t="s">
        <v>149</v>
      </c>
      <c r="H33" s="211" t="s">
        <v>150</v>
      </c>
      <c r="I33" s="211" t="s">
        <v>151</v>
      </c>
      <c r="J33" s="211" t="s">
        <v>152</v>
      </c>
      <c r="K33" s="211" t="s">
        <v>153</v>
      </c>
      <c r="M33" s="211" t="s">
        <v>147</v>
      </c>
      <c r="N33" s="211" t="s">
        <v>148</v>
      </c>
      <c r="O33" s="211" t="s">
        <v>149</v>
      </c>
      <c r="P33" s="211" t="s">
        <v>150</v>
      </c>
      <c r="Q33" s="211" t="s">
        <v>151</v>
      </c>
      <c r="R33" s="211" t="s">
        <v>152</v>
      </c>
      <c r="S33" s="211" t="s">
        <v>153</v>
      </c>
      <c r="U33" s="211" t="s">
        <v>147</v>
      </c>
      <c r="V33" s="211" t="s">
        <v>148</v>
      </c>
      <c r="W33" s="211" t="s">
        <v>149</v>
      </c>
      <c r="X33" s="211" t="s">
        <v>150</v>
      </c>
      <c r="Y33" s="211" t="s">
        <v>151</v>
      </c>
      <c r="Z33" s="211" t="s">
        <v>152</v>
      </c>
      <c r="AA33" s="211" t="s">
        <v>153</v>
      </c>
    </row>
    <row r="34" spans="5:27" x14ac:dyDescent="0.2">
      <c r="E34" s="213">
        <f t="array" aca="1" ref="E34:K39" ca="1">DATE(YEAR(E32),MONTH(E32),1-1)-(WEEKDAY(DATE(YEAR(E32),MONTH(E32),1-1))-1)+{0;1;2;3;4;5;6}*7+{1,2,3,4,5,6,7}</f>
        <v>44375</v>
      </c>
      <c r="F34" s="213">
        <f ca="1"/>
        <v>44376</v>
      </c>
      <c r="G34" s="213">
        <f ca="1"/>
        <v>44377</v>
      </c>
      <c r="H34" s="213">
        <f ca="1"/>
        <v>44378</v>
      </c>
      <c r="I34" s="213">
        <f ca="1"/>
        <v>44379</v>
      </c>
      <c r="J34" s="213">
        <f ca="1"/>
        <v>44380</v>
      </c>
      <c r="K34" s="213">
        <f ca="1"/>
        <v>44381</v>
      </c>
      <c r="M34" s="213">
        <f t="array" aca="1" ref="M34:S39" ca="1">DATE(YEAR(M32),MONTH(M32),1-1)-(WEEKDAY(DATE(YEAR(M32),MONTH(M32),1-1))-1)+{0;1;2;3;4;5;6}*7+{1,2,3,4,5,6,7}</f>
        <v>44403</v>
      </c>
      <c r="N34" s="213">
        <f ca="1"/>
        <v>44404</v>
      </c>
      <c r="O34" s="213">
        <f ca="1"/>
        <v>44405</v>
      </c>
      <c r="P34" s="213">
        <f ca="1"/>
        <v>44406</v>
      </c>
      <c r="Q34" s="213">
        <f ca="1"/>
        <v>44407</v>
      </c>
      <c r="R34" s="213">
        <f ca="1"/>
        <v>44408</v>
      </c>
      <c r="S34" s="213">
        <f ca="1"/>
        <v>44409</v>
      </c>
      <c r="U34" s="213">
        <f t="array" aca="1" ref="U34:AA39" ca="1">DATE(YEAR(U32),MONTH(U32),1-1)-(WEEKDAY(DATE(YEAR(U32),MONTH(U32),1-1))-1)+{0;1;2;3;4;5;6}*7+{1,2,3,4,5,6,7}</f>
        <v>44438</v>
      </c>
      <c r="V34" s="213">
        <f ca="1"/>
        <v>44439</v>
      </c>
      <c r="W34" s="213">
        <f ca="1"/>
        <v>44440</v>
      </c>
      <c r="X34" s="213">
        <f ca="1"/>
        <v>44441</v>
      </c>
      <c r="Y34" s="213">
        <f ca="1"/>
        <v>44442</v>
      </c>
      <c r="Z34" s="213">
        <f ca="1"/>
        <v>44443</v>
      </c>
      <c r="AA34" s="213">
        <f ca="1"/>
        <v>44444</v>
      </c>
    </row>
    <row r="35" spans="5:27" x14ac:dyDescent="0.2">
      <c r="E35" s="213">
        <f ca="1"/>
        <v>44382</v>
      </c>
      <c r="F35" s="213">
        <f ca="1"/>
        <v>44383</v>
      </c>
      <c r="G35" s="213">
        <f ca="1"/>
        <v>44384</v>
      </c>
      <c r="H35" s="213">
        <f ca="1"/>
        <v>44385</v>
      </c>
      <c r="I35" s="213">
        <f ca="1"/>
        <v>44386</v>
      </c>
      <c r="J35" s="213">
        <f ca="1"/>
        <v>44387</v>
      </c>
      <c r="K35" s="213">
        <f ca="1"/>
        <v>44388</v>
      </c>
      <c r="M35" s="213">
        <f ca="1"/>
        <v>44410</v>
      </c>
      <c r="N35" s="213">
        <f ca="1"/>
        <v>44411</v>
      </c>
      <c r="O35" s="213">
        <f ca="1"/>
        <v>44412</v>
      </c>
      <c r="P35" s="213">
        <f ca="1"/>
        <v>44413</v>
      </c>
      <c r="Q35" s="213">
        <f ca="1"/>
        <v>44414</v>
      </c>
      <c r="R35" s="213">
        <f ca="1"/>
        <v>44415</v>
      </c>
      <c r="S35" s="213">
        <f ca="1"/>
        <v>44416</v>
      </c>
      <c r="U35" s="213">
        <f ca="1"/>
        <v>44445</v>
      </c>
      <c r="V35" s="213">
        <f ca="1"/>
        <v>44446</v>
      </c>
      <c r="W35" s="213">
        <f ca="1"/>
        <v>44447</v>
      </c>
      <c r="X35" s="213">
        <f ca="1"/>
        <v>44448</v>
      </c>
      <c r="Y35" s="213">
        <f ca="1"/>
        <v>44449</v>
      </c>
      <c r="Z35" s="213">
        <f ca="1"/>
        <v>44450</v>
      </c>
      <c r="AA35" s="213">
        <f ca="1"/>
        <v>44451</v>
      </c>
    </row>
    <row r="36" spans="5:27" x14ac:dyDescent="0.2">
      <c r="E36" s="213">
        <f ca="1"/>
        <v>44389</v>
      </c>
      <c r="F36" s="213">
        <f ca="1"/>
        <v>44390</v>
      </c>
      <c r="G36" s="213">
        <f ca="1"/>
        <v>44391</v>
      </c>
      <c r="H36" s="213">
        <f ca="1"/>
        <v>44392</v>
      </c>
      <c r="I36" s="213">
        <f ca="1"/>
        <v>44393</v>
      </c>
      <c r="J36" s="213">
        <f ca="1"/>
        <v>44394</v>
      </c>
      <c r="K36" s="213">
        <f ca="1"/>
        <v>44395</v>
      </c>
      <c r="M36" s="213">
        <f ca="1"/>
        <v>44417</v>
      </c>
      <c r="N36" s="213">
        <f ca="1"/>
        <v>44418</v>
      </c>
      <c r="O36" s="213">
        <f ca="1"/>
        <v>44419</v>
      </c>
      <c r="P36" s="213">
        <f ca="1"/>
        <v>44420</v>
      </c>
      <c r="Q36" s="213">
        <f ca="1"/>
        <v>44421</v>
      </c>
      <c r="R36" s="213">
        <f ca="1"/>
        <v>44422</v>
      </c>
      <c r="S36" s="213">
        <f ca="1"/>
        <v>44423</v>
      </c>
      <c r="U36" s="213">
        <f ca="1"/>
        <v>44452</v>
      </c>
      <c r="V36" s="213">
        <f ca="1"/>
        <v>44453</v>
      </c>
      <c r="W36" s="213">
        <f ca="1"/>
        <v>44454</v>
      </c>
      <c r="X36" s="213">
        <f ca="1"/>
        <v>44455</v>
      </c>
      <c r="Y36" s="213">
        <f ca="1"/>
        <v>44456</v>
      </c>
      <c r="Z36" s="213">
        <f ca="1"/>
        <v>44457</v>
      </c>
      <c r="AA36" s="213">
        <f ca="1"/>
        <v>44458</v>
      </c>
    </row>
    <row r="37" spans="5:27" x14ac:dyDescent="0.2">
      <c r="E37" s="213">
        <f ca="1"/>
        <v>44396</v>
      </c>
      <c r="F37" s="213">
        <f ca="1"/>
        <v>44397</v>
      </c>
      <c r="G37" s="213">
        <f ca="1"/>
        <v>44398</v>
      </c>
      <c r="H37" s="213">
        <f ca="1"/>
        <v>44399</v>
      </c>
      <c r="I37" s="213">
        <f ca="1"/>
        <v>44400</v>
      </c>
      <c r="J37" s="213">
        <f ca="1"/>
        <v>44401</v>
      </c>
      <c r="K37" s="213">
        <f ca="1"/>
        <v>44402</v>
      </c>
      <c r="M37" s="213">
        <f ca="1"/>
        <v>44424</v>
      </c>
      <c r="N37" s="213">
        <f ca="1"/>
        <v>44425</v>
      </c>
      <c r="O37" s="213">
        <f ca="1"/>
        <v>44426</v>
      </c>
      <c r="P37" s="213">
        <f ca="1"/>
        <v>44427</v>
      </c>
      <c r="Q37" s="213">
        <f ca="1"/>
        <v>44428</v>
      </c>
      <c r="R37" s="213">
        <f ca="1"/>
        <v>44429</v>
      </c>
      <c r="S37" s="213">
        <f ca="1"/>
        <v>44430</v>
      </c>
      <c r="U37" s="213">
        <f ca="1"/>
        <v>44459</v>
      </c>
      <c r="V37" s="213">
        <f ca="1"/>
        <v>44460</v>
      </c>
      <c r="W37" s="213">
        <f ca="1"/>
        <v>44461</v>
      </c>
      <c r="X37" s="213">
        <f ca="1"/>
        <v>44462</v>
      </c>
      <c r="Y37" s="213">
        <f ca="1"/>
        <v>44463</v>
      </c>
      <c r="Z37" s="213">
        <f ca="1"/>
        <v>44464</v>
      </c>
      <c r="AA37" s="213">
        <f ca="1"/>
        <v>44465</v>
      </c>
    </row>
    <row r="38" spans="5:27" x14ac:dyDescent="0.2">
      <c r="E38" s="213">
        <f ca="1"/>
        <v>44403</v>
      </c>
      <c r="F38" s="213">
        <f ca="1"/>
        <v>44404</v>
      </c>
      <c r="G38" s="213">
        <f ca="1"/>
        <v>44405</v>
      </c>
      <c r="H38" s="213">
        <f ca="1"/>
        <v>44406</v>
      </c>
      <c r="I38" s="213">
        <f ca="1"/>
        <v>44407</v>
      </c>
      <c r="J38" s="213">
        <f ca="1"/>
        <v>44408</v>
      </c>
      <c r="K38" s="213">
        <f ca="1"/>
        <v>44409</v>
      </c>
      <c r="M38" s="213">
        <f ca="1"/>
        <v>44431</v>
      </c>
      <c r="N38" s="213">
        <f ca="1"/>
        <v>44432</v>
      </c>
      <c r="O38" s="213">
        <f ca="1"/>
        <v>44433</v>
      </c>
      <c r="P38" s="213">
        <f ca="1"/>
        <v>44434</v>
      </c>
      <c r="Q38" s="213">
        <f ca="1"/>
        <v>44435</v>
      </c>
      <c r="R38" s="213">
        <f ca="1"/>
        <v>44436</v>
      </c>
      <c r="S38" s="213">
        <f ca="1"/>
        <v>44437</v>
      </c>
      <c r="U38" s="213">
        <f ca="1"/>
        <v>44466</v>
      </c>
      <c r="V38" s="213">
        <f ca="1"/>
        <v>44467</v>
      </c>
      <c r="W38" s="213">
        <f ca="1"/>
        <v>44468</v>
      </c>
      <c r="X38" s="213">
        <f ca="1"/>
        <v>44469</v>
      </c>
      <c r="Y38" s="213">
        <f ca="1"/>
        <v>44470</v>
      </c>
      <c r="Z38" s="213">
        <f ca="1"/>
        <v>44471</v>
      </c>
      <c r="AA38" s="213">
        <f ca="1"/>
        <v>44472</v>
      </c>
    </row>
    <row r="39" spans="5:27" x14ac:dyDescent="0.2">
      <c r="E39" s="213">
        <f ca="1"/>
        <v>44410</v>
      </c>
      <c r="F39" s="213">
        <f ca="1"/>
        <v>44411</v>
      </c>
      <c r="G39" s="213">
        <f ca="1"/>
        <v>44412</v>
      </c>
      <c r="H39" s="213">
        <f ca="1"/>
        <v>44413</v>
      </c>
      <c r="I39" s="213">
        <f ca="1"/>
        <v>44414</v>
      </c>
      <c r="J39" s="213">
        <f ca="1"/>
        <v>44415</v>
      </c>
      <c r="K39" s="213">
        <f ca="1"/>
        <v>44416</v>
      </c>
      <c r="M39" s="213">
        <f ca="1"/>
        <v>44438</v>
      </c>
      <c r="N39" s="213">
        <f ca="1"/>
        <v>44439</v>
      </c>
      <c r="O39" s="213">
        <f ca="1"/>
        <v>44440</v>
      </c>
      <c r="P39" s="213">
        <f ca="1"/>
        <v>44441</v>
      </c>
      <c r="Q39" s="213">
        <f ca="1"/>
        <v>44442</v>
      </c>
      <c r="R39" s="213">
        <f ca="1"/>
        <v>44443</v>
      </c>
      <c r="S39" s="213">
        <f ca="1"/>
        <v>44444</v>
      </c>
      <c r="U39" s="213">
        <f ca="1"/>
        <v>44473</v>
      </c>
      <c r="V39" s="213">
        <f ca="1"/>
        <v>44474</v>
      </c>
      <c r="W39" s="213">
        <f ca="1"/>
        <v>44475</v>
      </c>
      <c r="X39" s="213">
        <f ca="1"/>
        <v>44476</v>
      </c>
      <c r="Y39" s="213">
        <f ca="1"/>
        <v>44477</v>
      </c>
      <c r="Z39" s="213">
        <f ca="1"/>
        <v>44478</v>
      </c>
      <c r="AA39" s="213">
        <f ca="1"/>
        <v>44479</v>
      </c>
    </row>
    <row r="40" spans="5:27" x14ac:dyDescent="0.2">
      <c r="E40" s="559">
        <f ca="1">EDATE(U32,1)</f>
        <v>44470</v>
      </c>
      <c r="F40" s="559"/>
      <c r="G40" s="559"/>
      <c r="H40" s="559"/>
      <c r="I40" s="559"/>
      <c r="J40" s="559"/>
      <c r="K40" s="559"/>
      <c r="M40" s="559">
        <f ca="1">EDATE(E40,1)</f>
        <v>44501</v>
      </c>
      <c r="N40" s="559"/>
      <c r="O40" s="559"/>
      <c r="P40" s="559"/>
      <c r="Q40" s="559"/>
      <c r="R40" s="559"/>
      <c r="S40" s="559"/>
      <c r="U40" s="559">
        <f ca="1">EDATE(M40,1)</f>
        <v>44531</v>
      </c>
      <c r="V40" s="559"/>
      <c r="W40" s="559"/>
      <c r="X40" s="559"/>
      <c r="Y40" s="559"/>
      <c r="Z40" s="559"/>
      <c r="AA40" s="559"/>
    </row>
    <row r="41" spans="5:27" x14ac:dyDescent="0.2">
      <c r="E41" s="211" t="s">
        <v>147</v>
      </c>
      <c r="F41" s="211" t="s">
        <v>148</v>
      </c>
      <c r="G41" s="211" t="s">
        <v>149</v>
      </c>
      <c r="H41" s="211" t="s">
        <v>150</v>
      </c>
      <c r="I41" s="211" t="s">
        <v>151</v>
      </c>
      <c r="J41" s="211" t="s">
        <v>152</v>
      </c>
      <c r="K41" s="211" t="s">
        <v>153</v>
      </c>
      <c r="M41" s="211" t="s">
        <v>147</v>
      </c>
      <c r="N41" s="211" t="s">
        <v>148</v>
      </c>
      <c r="O41" s="211" t="s">
        <v>149</v>
      </c>
      <c r="P41" s="211" t="s">
        <v>150</v>
      </c>
      <c r="Q41" s="211" t="s">
        <v>151</v>
      </c>
      <c r="R41" s="211" t="s">
        <v>152</v>
      </c>
      <c r="S41" s="211" t="s">
        <v>153</v>
      </c>
      <c r="U41" s="211" t="s">
        <v>147</v>
      </c>
      <c r="V41" s="211" t="s">
        <v>148</v>
      </c>
      <c r="W41" s="211" t="s">
        <v>149</v>
      </c>
      <c r="X41" s="211" t="s">
        <v>150</v>
      </c>
      <c r="Y41" s="211" t="s">
        <v>151</v>
      </c>
      <c r="Z41" s="211" t="s">
        <v>152</v>
      </c>
      <c r="AA41" s="211" t="s">
        <v>153</v>
      </c>
    </row>
    <row r="42" spans="5:27" x14ac:dyDescent="0.2">
      <c r="E42" s="213">
        <f t="array" aca="1" ref="E42:K47" ca="1">DATE(YEAR(E40),MONTH(E40),1-1)-(WEEKDAY(DATE(YEAR(E40),MONTH(E40),1-1))-1)+{0;1;2;3;4;5;6}*7+{1,2,3,4,5,6,7}</f>
        <v>44466</v>
      </c>
      <c r="F42" s="213">
        <f ca="1"/>
        <v>44467</v>
      </c>
      <c r="G42" s="213">
        <f ca="1"/>
        <v>44468</v>
      </c>
      <c r="H42" s="213">
        <f ca="1"/>
        <v>44469</v>
      </c>
      <c r="I42" s="213">
        <f ca="1"/>
        <v>44470</v>
      </c>
      <c r="J42" s="213">
        <f ca="1"/>
        <v>44471</v>
      </c>
      <c r="K42" s="213">
        <f ca="1"/>
        <v>44472</v>
      </c>
      <c r="M42" s="213">
        <f t="array" aca="1" ref="M42:S47" ca="1">DATE(YEAR(M40),MONTH(M40),1-1)-(WEEKDAY(DATE(YEAR(M40),MONTH(M40),1-1))-1)+{0;1;2;3;4;5;6}*7+{1,2,3,4,5,6,7}</f>
        <v>44501</v>
      </c>
      <c r="N42" s="213">
        <f ca="1"/>
        <v>44502</v>
      </c>
      <c r="O42" s="213">
        <f ca="1"/>
        <v>44503</v>
      </c>
      <c r="P42" s="213">
        <f ca="1"/>
        <v>44504</v>
      </c>
      <c r="Q42" s="213">
        <f ca="1"/>
        <v>44505</v>
      </c>
      <c r="R42" s="213">
        <f ca="1"/>
        <v>44506</v>
      </c>
      <c r="S42" s="213">
        <f ca="1"/>
        <v>44507</v>
      </c>
      <c r="U42" s="213">
        <f t="array" aca="1" ref="U42:AA47" ca="1">DATE(YEAR(U40),MONTH(U40),1-1)-(WEEKDAY(DATE(YEAR(U40),MONTH(U40),1-1))-1)+{0;1;2;3;4;5;6}*7+{1,2,3,4,5,6,7}</f>
        <v>44529</v>
      </c>
      <c r="V42" s="213">
        <f ca="1"/>
        <v>44530</v>
      </c>
      <c r="W42" s="213">
        <f ca="1"/>
        <v>44531</v>
      </c>
      <c r="X42" s="213">
        <f ca="1"/>
        <v>44532</v>
      </c>
      <c r="Y42" s="213">
        <f ca="1"/>
        <v>44533</v>
      </c>
      <c r="Z42" s="213">
        <f ca="1"/>
        <v>44534</v>
      </c>
      <c r="AA42" s="213">
        <f ca="1"/>
        <v>44535</v>
      </c>
    </row>
    <row r="43" spans="5:27" x14ac:dyDescent="0.2">
      <c r="E43" s="213">
        <f ca="1"/>
        <v>44473</v>
      </c>
      <c r="F43" s="213">
        <f ca="1"/>
        <v>44474</v>
      </c>
      <c r="G43" s="213">
        <f ca="1"/>
        <v>44475</v>
      </c>
      <c r="H43" s="213">
        <f ca="1"/>
        <v>44476</v>
      </c>
      <c r="I43" s="213">
        <f ca="1"/>
        <v>44477</v>
      </c>
      <c r="J43" s="213">
        <f ca="1"/>
        <v>44478</v>
      </c>
      <c r="K43" s="213">
        <f ca="1"/>
        <v>44479</v>
      </c>
      <c r="M43" s="213">
        <f ca="1"/>
        <v>44508</v>
      </c>
      <c r="N43" s="213">
        <f ca="1"/>
        <v>44509</v>
      </c>
      <c r="O43" s="213">
        <f ca="1"/>
        <v>44510</v>
      </c>
      <c r="P43" s="213">
        <f ca="1"/>
        <v>44511</v>
      </c>
      <c r="Q43" s="213">
        <f ca="1"/>
        <v>44512</v>
      </c>
      <c r="R43" s="213">
        <f ca="1"/>
        <v>44513</v>
      </c>
      <c r="S43" s="213">
        <f ca="1"/>
        <v>44514</v>
      </c>
      <c r="U43" s="213">
        <f ca="1"/>
        <v>44536</v>
      </c>
      <c r="V43" s="213">
        <f ca="1"/>
        <v>44537</v>
      </c>
      <c r="W43" s="213">
        <f ca="1"/>
        <v>44538</v>
      </c>
      <c r="X43" s="213">
        <f ca="1"/>
        <v>44539</v>
      </c>
      <c r="Y43" s="213">
        <f ca="1"/>
        <v>44540</v>
      </c>
      <c r="Z43" s="213">
        <f ca="1"/>
        <v>44541</v>
      </c>
      <c r="AA43" s="213">
        <f ca="1"/>
        <v>44542</v>
      </c>
    </row>
    <row r="44" spans="5:27" x14ac:dyDescent="0.2">
      <c r="E44" s="213">
        <f ca="1"/>
        <v>44480</v>
      </c>
      <c r="F44" s="213">
        <f ca="1"/>
        <v>44481</v>
      </c>
      <c r="G44" s="213">
        <f ca="1"/>
        <v>44482</v>
      </c>
      <c r="H44" s="213">
        <f ca="1"/>
        <v>44483</v>
      </c>
      <c r="I44" s="213">
        <f ca="1"/>
        <v>44484</v>
      </c>
      <c r="J44" s="213">
        <f ca="1"/>
        <v>44485</v>
      </c>
      <c r="K44" s="213">
        <f ca="1"/>
        <v>44486</v>
      </c>
      <c r="M44" s="213">
        <f ca="1"/>
        <v>44515</v>
      </c>
      <c r="N44" s="213">
        <f ca="1"/>
        <v>44516</v>
      </c>
      <c r="O44" s="213">
        <f ca="1"/>
        <v>44517</v>
      </c>
      <c r="P44" s="213">
        <f ca="1"/>
        <v>44518</v>
      </c>
      <c r="Q44" s="213">
        <f ca="1"/>
        <v>44519</v>
      </c>
      <c r="R44" s="213">
        <f ca="1"/>
        <v>44520</v>
      </c>
      <c r="S44" s="213">
        <f ca="1"/>
        <v>44521</v>
      </c>
      <c r="U44" s="213">
        <f ca="1"/>
        <v>44543</v>
      </c>
      <c r="V44" s="213">
        <f ca="1"/>
        <v>44544</v>
      </c>
      <c r="W44" s="213">
        <f ca="1"/>
        <v>44545</v>
      </c>
      <c r="X44" s="213">
        <f ca="1"/>
        <v>44546</v>
      </c>
      <c r="Y44" s="213">
        <f ca="1"/>
        <v>44547</v>
      </c>
      <c r="Z44" s="213">
        <f ca="1"/>
        <v>44548</v>
      </c>
      <c r="AA44" s="213">
        <f ca="1"/>
        <v>44549</v>
      </c>
    </row>
    <row r="45" spans="5:27" x14ac:dyDescent="0.2">
      <c r="E45" s="213">
        <f ca="1"/>
        <v>44487</v>
      </c>
      <c r="F45" s="213">
        <f ca="1"/>
        <v>44488</v>
      </c>
      <c r="G45" s="213">
        <f ca="1"/>
        <v>44489</v>
      </c>
      <c r="H45" s="213">
        <f ca="1"/>
        <v>44490</v>
      </c>
      <c r="I45" s="213">
        <f ca="1"/>
        <v>44491</v>
      </c>
      <c r="J45" s="213">
        <f ca="1"/>
        <v>44492</v>
      </c>
      <c r="K45" s="213">
        <f ca="1"/>
        <v>44493</v>
      </c>
      <c r="M45" s="213">
        <f ca="1"/>
        <v>44522</v>
      </c>
      <c r="N45" s="213">
        <f ca="1"/>
        <v>44523</v>
      </c>
      <c r="O45" s="213">
        <f ca="1"/>
        <v>44524</v>
      </c>
      <c r="P45" s="213">
        <f ca="1"/>
        <v>44525</v>
      </c>
      <c r="Q45" s="213">
        <f ca="1"/>
        <v>44526</v>
      </c>
      <c r="R45" s="213">
        <f ca="1"/>
        <v>44527</v>
      </c>
      <c r="S45" s="213">
        <f ca="1"/>
        <v>44528</v>
      </c>
      <c r="U45" s="213">
        <f ca="1"/>
        <v>44550</v>
      </c>
      <c r="V45" s="213">
        <f ca="1"/>
        <v>44551</v>
      </c>
      <c r="W45" s="213">
        <f ca="1"/>
        <v>44552</v>
      </c>
      <c r="X45" s="213">
        <f ca="1"/>
        <v>44553</v>
      </c>
      <c r="Y45" s="213">
        <f ca="1"/>
        <v>44554</v>
      </c>
      <c r="Z45" s="213">
        <f ca="1"/>
        <v>44555</v>
      </c>
      <c r="AA45" s="213">
        <f ca="1"/>
        <v>44556</v>
      </c>
    </row>
    <row r="46" spans="5:27" x14ac:dyDescent="0.2">
      <c r="E46" s="213">
        <f ca="1"/>
        <v>44494</v>
      </c>
      <c r="F46" s="213">
        <f ca="1"/>
        <v>44495</v>
      </c>
      <c r="G46" s="213">
        <f ca="1"/>
        <v>44496</v>
      </c>
      <c r="H46" s="213">
        <f ca="1"/>
        <v>44497</v>
      </c>
      <c r="I46" s="213">
        <f ca="1"/>
        <v>44498</v>
      </c>
      <c r="J46" s="213">
        <f ca="1"/>
        <v>44499</v>
      </c>
      <c r="K46" s="213">
        <f ca="1"/>
        <v>44500</v>
      </c>
      <c r="M46" s="213">
        <f ca="1"/>
        <v>44529</v>
      </c>
      <c r="N46" s="213">
        <f ca="1"/>
        <v>44530</v>
      </c>
      <c r="O46" s="213">
        <f ca="1"/>
        <v>44531</v>
      </c>
      <c r="P46" s="213">
        <f ca="1"/>
        <v>44532</v>
      </c>
      <c r="Q46" s="213">
        <f ca="1"/>
        <v>44533</v>
      </c>
      <c r="R46" s="213">
        <f ca="1"/>
        <v>44534</v>
      </c>
      <c r="S46" s="213">
        <f ca="1"/>
        <v>44535</v>
      </c>
      <c r="U46" s="213">
        <f ca="1"/>
        <v>44557</v>
      </c>
      <c r="V46" s="213">
        <f ca="1"/>
        <v>44558</v>
      </c>
      <c r="W46" s="213">
        <f ca="1"/>
        <v>44559</v>
      </c>
      <c r="X46" s="213">
        <f ca="1"/>
        <v>44560</v>
      </c>
      <c r="Y46" s="213">
        <f ca="1"/>
        <v>44561</v>
      </c>
      <c r="Z46" s="213">
        <f ca="1"/>
        <v>44562</v>
      </c>
      <c r="AA46" s="213">
        <f ca="1"/>
        <v>44563</v>
      </c>
    </row>
    <row r="47" spans="5:27" x14ac:dyDescent="0.2">
      <c r="E47" s="213">
        <f ca="1"/>
        <v>44501</v>
      </c>
      <c r="F47" s="213">
        <f ca="1"/>
        <v>44502</v>
      </c>
      <c r="G47" s="213">
        <f ca="1"/>
        <v>44503</v>
      </c>
      <c r="H47" s="213">
        <f ca="1"/>
        <v>44504</v>
      </c>
      <c r="I47" s="213">
        <f ca="1"/>
        <v>44505</v>
      </c>
      <c r="J47" s="213">
        <f ca="1"/>
        <v>44506</v>
      </c>
      <c r="K47" s="213">
        <f ca="1"/>
        <v>44507</v>
      </c>
      <c r="M47" s="213">
        <f ca="1"/>
        <v>44536</v>
      </c>
      <c r="N47" s="213">
        <f ca="1"/>
        <v>44537</v>
      </c>
      <c r="O47" s="213">
        <f ca="1"/>
        <v>44538</v>
      </c>
      <c r="P47" s="213">
        <f ca="1"/>
        <v>44539</v>
      </c>
      <c r="Q47" s="213">
        <f ca="1"/>
        <v>44540</v>
      </c>
      <c r="R47" s="213">
        <f ca="1"/>
        <v>44541</v>
      </c>
      <c r="S47" s="213">
        <f ca="1"/>
        <v>44542</v>
      </c>
      <c r="U47" s="213">
        <f ca="1"/>
        <v>44564</v>
      </c>
      <c r="V47" s="213">
        <f ca="1"/>
        <v>44565</v>
      </c>
      <c r="W47" s="213">
        <f ca="1"/>
        <v>44566</v>
      </c>
      <c r="X47" s="213">
        <f ca="1"/>
        <v>44567</v>
      </c>
      <c r="Y47" s="213">
        <f ca="1"/>
        <v>44568</v>
      </c>
      <c r="Z47" s="213">
        <f ca="1"/>
        <v>44569</v>
      </c>
      <c r="AA47" s="213">
        <f ca="1"/>
        <v>44570</v>
      </c>
    </row>
  </sheetData>
  <sheetProtection formatCells="0"/>
  <mergeCells count="13">
    <mergeCell ref="E32:K32"/>
    <mergeCell ref="M32:S32"/>
    <mergeCell ref="U32:AA32"/>
    <mergeCell ref="E40:K40"/>
    <mergeCell ref="M40:S40"/>
    <mergeCell ref="U40:AA40"/>
    <mergeCell ref="A1:D1"/>
    <mergeCell ref="E16:K16"/>
    <mergeCell ref="M16:S16"/>
    <mergeCell ref="U16:AA16"/>
    <mergeCell ref="E24:K24"/>
    <mergeCell ref="M24:S24"/>
    <mergeCell ref="U24:AA24"/>
  </mergeCells>
  <conditionalFormatting sqref="E18:K23">
    <cfRule type="expression" dxfId="6" priority="3">
      <formula>AND(MONTH(E15)&lt;&gt;MONTH($K$23)+3*(QUOTIENT(ROW(E18)-5,9))+QUOTIENT(COLUMN(E18),9))</formula>
    </cfRule>
  </conditionalFormatting>
  <conditionalFormatting sqref="E18:AA47">
    <cfRule type="cellIs" dxfId="5" priority="2" operator="equal">
      <formula>TODAY()</formula>
    </cfRule>
  </conditionalFormatting>
  <conditionalFormatting sqref="E10:Q10">
    <cfRule type="expression" dxfId="4" priority="1" stopIfTrue="1">
      <formula>$E6="B"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титульный</vt:lpstr>
      <vt:lpstr>ТАБЕЛЬ</vt:lpstr>
      <vt:lpstr>ГРАФИК</vt:lpstr>
      <vt:lpstr>ИЗМЕНЕНИЯ</vt:lpstr>
      <vt:lpstr>хоз</vt:lpstr>
      <vt:lpstr>Сводный медики </vt:lpstr>
      <vt:lpstr>СВОД ПРОЧИЙ</vt:lpstr>
      <vt:lpstr>НЕ ТРОГАТЬ 1</vt:lpstr>
      <vt:lpstr>ТЕ ТРОГАТЬ 2</vt:lpstr>
      <vt:lpstr>'СВОД ПРОЧИЙ'!Область_печати</vt:lpstr>
      <vt:lpstr>'Сводный медики '!Область_печати</vt:lpstr>
      <vt:lpstr>ТАБЕЛЬ!Область_печати</vt:lpstr>
      <vt:lpstr>титульный!Область_печати</vt:lpstr>
    </vt:vector>
  </TitlesOfParts>
  <Company>PROCOM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Luba</cp:lastModifiedBy>
  <cp:lastPrinted>2021-09-14T08:04:59Z</cp:lastPrinted>
  <dcterms:created xsi:type="dcterms:W3CDTF">2007-01-09T13:04:43Z</dcterms:created>
  <dcterms:modified xsi:type="dcterms:W3CDTF">2021-10-07T13:39:35Z</dcterms:modified>
</cp:coreProperties>
</file>