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32" windowHeight="7656"/>
  </bookViews>
  <sheets>
    <sheet name="ДРУГАЯ КНИГА-Затраты" sheetId="2" r:id="rId1"/>
    <sheet name="ДРУГАЯ КНИГА-Выручка" sheetId="1" r:id="rId2"/>
  </sheets>
  <calcPr calcId="124519"/>
</workbook>
</file>

<file path=xl/calcChain.xml><?xml version="1.0" encoding="utf-8"?>
<calcChain xmlns="http://schemas.openxmlformats.org/spreadsheetml/2006/main">
  <c r="J1" i="2"/>
  <c r="D1" l="1"/>
  <c r="D2"/>
  <c r="D19"/>
  <c r="D20"/>
  <c r="D21"/>
  <c r="D22"/>
  <c r="D23"/>
  <c r="D24"/>
  <c r="D25"/>
  <c r="D26"/>
  <c r="D27"/>
  <c r="D28"/>
  <c r="D29"/>
  <c r="D34"/>
</calcChain>
</file>

<file path=xl/sharedStrings.xml><?xml version="1.0" encoding="utf-8"?>
<sst xmlns="http://schemas.openxmlformats.org/spreadsheetml/2006/main" count="170" uniqueCount="39">
  <si>
    <t>ИТОГО по 603</t>
  </si>
  <si>
    <t>20.600.13</t>
  </si>
  <si>
    <t>ТЦ</t>
  </si>
  <si>
    <t>20.600.04</t>
  </si>
  <si>
    <t>21.600.02</t>
  </si>
  <si>
    <t>21.600.01</t>
  </si>
  <si>
    <t>ИТОГО по 601</t>
  </si>
  <si>
    <t>КЦ</t>
  </si>
  <si>
    <t>19.600.13</t>
  </si>
  <si>
    <t>ФИО</t>
  </si>
  <si>
    <t>командировочные</t>
  </si>
  <si>
    <t>19.600.07</t>
  </si>
  <si>
    <t>21.600.03</t>
  </si>
  <si>
    <t xml:space="preserve">Транспортные услуги  
</t>
  </si>
  <si>
    <t xml:space="preserve">транспортные услуги 
</t>
  </si>
  <si>
    <t>20.600.02, 04</t>
  </si>
  <si>
    <t>Транспортные услуги Ярега</t>
  </si>
  <si>
    <t>Транспортные услуги Амурская ТЭС</t>
  </si>
  <si>
    <t xml:space="preserve">Квартира Автов.  </t>
  </si>
  <si>
    <t>квартиры</t>
  </si>
  <si>
    <t xml:space="preserve">Квартира Сов. Гавань  </t>
  </si>
  <si>
    <t>Квартира Сов. Гавань  Климов</t>
  </si>
  <si>
    <t>20.600.12</t>
  </si>
  <si>
    <t>квартира Усинск</t>
  </si>
  <si>
    <t>квартира Ухта</t>
  </si>
  <si>
    <t>Квартира Щербаков</t>
  </si>
  <si>
    <t xml:space="preserve">Квартира Свободный  </t>
  </si>
  <si>
    <t>Квартира Свободный  водители</t>
  </si>
  <si>
    <t>Квартира Свободный  Степанов</t>
  </si>
  <si>
    <t xml:space="preserve">квартира ТЭЦ-22 МО </t>
  </si>
  <si>
    <t>квартира ТЭЦ-22 МО  Григорьев</t>
  </si>
  <si>
    <t>19.601.06</t>
  </si>
  <si>
    <t>20.600.05</t>
  </si>
  <si>
    <t>письмо № 03.7--483 г.Зугрэс</t>
  </si>
  <si>
    <t>20.601.03</t>
  </si>
  <si>
    <t xml:space="preserve">Транспортные услуги 
</t>
  </si>
  <si>
    <t>квартира Сов. Гавань</t>
  </si>
  <si>
    <t>квартира   Ульяненко</t>
  </si>
  <si>
    <t>Квартира Свободный</t>
  </si>
</sst>
</file>

<file path=xl/styles.xml><?xml version="1.0" encoding="utf-8"?>
<styleSheet xmlns="http://schemas.openxmlformats.org/spreadsheetml/2006/main">
  <numFmts count="1">
    <numFmt numFmtId="164" formatCode="0.0000"/>
  </numFmts>
  <fonts count="8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sz val="8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9FFCC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rgb="FFD9969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164" fontId="0" fillId="0" borderId="0" xfId="0" applyNumberFormat="1" applyFont="1"/>
    <xf numFmtId="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/>
    <xf numFmtId="0" fontId="0" fillId="2" borderId="0" xfId="0" applyFont="1" applyFill="1"/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0" xfId="0" applyFont="1" applyFill="1"/>
    <xf numFmtId="0" fontId="0" fillId="2" borderId="0" xfId="0" applyFill="1"/>
    <xf numFmtId="4" fontId="2" fillId="3" borderId="4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4" fontId="2" fillId="5" borderId="4" xfId="0" applyNumberFormat="1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0" fillId="0" borderId="0" xfId="0" applyFill="1"/>
    <xf numFmtId="0" fontId="0" fillId="6" borderId="0" xfId="0" applyFont="1" applyFill="1"/>
    <xf numFmtId="4" fontId="0" fillId="0" borderId="0" xfId="0" applyNumberFormat="1" applyFont="1"/>
    <xf numFmtId="4" fontId="2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Fill="1"/>
    <xf numFmtId="0" fontId="0" fillId="0" borderId="7" xfId="0" applyFill="1" applyBorder="1" applyAlignment="1">
      <alignment vertical="center"/>
    </xf>
    <xf numFmtId="4" fontId="0" fillId="0" borderId="7" xfId="0" applyNumberFormat="1" applyFill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4" fontId="0" fillId="0" borderId="7" xfId="0" applyNumberForma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" fontId="6" fillId="0" borderId="10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 vertical="center"/>
    </xf>
    <xf numFmtId="49" fontId="0" fillId="0" borderId="9" xfId="0" applyNumberFormat="1" applyFill="1" applyBorder="1" applyAlignment="1">
      <alignment vertical="center"/>
    </xf>
    <xf numFmtId="4" fontId="0" fillId="0" borderId="7" xfId="0" applyNumberFormat="1" applyFont="1" applyFill="1" applyBorder="1" applyAlignment="1">
      <alignment horizontal="right" vertical="center"/>
    </xf>
    <xf numFmtId="4" fontId="0" fillId="0" borderId="13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wrapText="1"/>
    </xf>
    <xf numFmtId="4" fontId="4" fillId="0" borderId="0" xfId="0" applyNumberFormat="1" applyFont="1"/>
    <xf numFmtId="0" fontId="7" fillId="0" borderId="0" xfId="0" applyFont="1"/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4" fontId="6" fillId="7" borderId="7" xfId="0" applyNumberFormat="1" applyFont="1" applyFill="1" applyBorder="1" applyAlignment="1">
      <alignment horizontal="right" vertical="center"/>
    </xf>
    <xf numFmtId="0" fontId="0" fillId="7" borderId="9" xfId="0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46"/>
  <sheetViews>
    <sheetView tabSelected="1" workbookViewId="0">
      <selection activeCell="E1" sqref="E1"/>
    </sheetView>
  </sheetViews>
  <sheetFormatPr defaultColWidth="8.88671875" defaultRowHeight="14.4"/>
  <cols>
    <col min="2" max="2" width="18.6640625" customWidth="1"/>
    <col min="3" max="3" width="30" customWidth="1"/>
    <col min="4" max="4" width="11.6640625" customWidth="1"/>
    <col min="5" max="5" width="22.33203125" style="27" customWidth="1"/>
    <col min="6" max="6" width="2.33203125" customWidth="1"/>
    <col min="7" max="7" width="3.5546875" hidden="1" customWidth="1"/>
    <col min="8" max="8" width="2.88671875" hidden="1" customWidth="1"/>
    <col min="9" max="9" width="2.5546875" customWidth="1"/>
    <col min="10" max="1007" width="9.109375" customWidth="1"/>
  </cols>
  <sheetData>
    <row r="1" spans="1:24" s="26" customFormat="1">
      <c r="A1" s="26" t="s">
        <v>7</v>
      </c>
      <c r="B1" s="26" t="s">
        <v>19</v>
      </c>
      <c r="C1" s="53" t="s">
        <v>29</v>
      </c>
      <c r="D1" s="51">
        <f>89860.14+5541.86*1.314</f>
        <v>97142.144039999999</v>
      </c>
      <c r="E1" s="52" t="s">
        <v>5</v>
      </c>
      <c r="I1"/>
      <c r="J1" s="41">
        <f>SUMIF(E:E,"21.600.01",D:D)</f>
        <v>215566.78404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s="26" customFormat="1">
      <c r="A2" s="26" t="s">
        <v>7</v>
      </c>
      <c r="B2" s="26" t="s">
        <v>19</v>
      </c>
      <c r="C2" s="39" t="s">
        <v>38</v>
      </c>
      <c r="D2" s="37">
        <f>161207</f>
        <v>161207</v>
      </c>
      <c r="E2" s="33" t="s">
        <v>8</v>
      </c>
      <c r="I2"/>
    </row>
    <row r="3" spans="1:24" s="26" customFormat="1">
      <c r="A3" s="26" t="s">
        <v>7</v>
      </c>
      <c r="B3" s="26" t="s">
        <v>19</v>
      </c>
      <c r="C3" s="39" t="s">
        <v>37</v>
      </c>
      <c r="D3" s="30"/>
      <c r="E3" s="33" t="s">
        <v>32</v>
      </c>
      <c r="I3"/>
    </row>
    <row r="4" spans="1:24" s="26" customFormat="1">
      <c r="A4" s="26" t="s">
        <v>7</v>
      </c>
      <c r="B4" s="26" t="s">
        <v>19</v>
      </c>
      <c r="C4" s="39" t="s">
        <v>36</v>
      </c>
      <c r="D4" s="35"/>
      <c r="E4" s="33" t="s">
        <v>1</v>
      </c>
      <c r="I4"/>
    </row>
    <row r="5" spans="1:24" s="26" customFormat="1" ht="22.8">
      <c r="A5" s="26" t="s">
        <v>7</v>
      </c>
      <c r="B5" s="26" t="s">
        <v>14</v>
      </c>
      <c r="C5" s="39" t="s">
        <v>35</v>
      </c>
      <c r="D5" s="37">
        <v>15637.5</v>
      </c>
      <c r="E5" s="36" t="s">
        <v>12</v>
      </c>
      <c r="I5"/>
    </row>
    <row r="6" spans="1:24" s="26" customFormat="1">
      <c r="A6" s="26" t="s">
        <v>7</v>
      </c>
      <c r="B6" s="26" t="s">
        <v>10</v>
      </c>
      <c r="C6" s="42" t="s">
        <v>9</v>
      </c>
      <c r="D6" s="37">
        <v>75773</v>
      </c>
      <c r="E6" s="43" t="s">
        <v>33</v>
      </c>
      <c r="I6"/>
    </row>
    <row r="7" spans="1:24" s="26" customFormat="1">
      <c r="A7" s="26" t="s">
        <v>7</v>
      </c>
      <c r="B7" s="26" t="s">
        <v>10</v>
      </c>
      <c r="C7" s="42" t="s">
        <v>9</v>
      </c>
      <c r="D7" s="37">
        <v>89512.8</v>
      </c>
      <c r="E7" s="33" t="s">
        <v>8</v>
      </c>
    </row>
    <row r="8" spans="1:24" s="26" customFormat="1">
      <c r="A8" s="26" t="s">
        <v>7</v>
      </c>
      <c r="B8" s="26" t="s">
        <v>10</v>
      </c>
      <c r="C8" s="42" t="s">
        <v>9</v>
      </c>
      <c r="D8" s="37">
        <v>75970</v>
      </c>
      <c r="E8" s="33" t="s">
        <v>32</v>
      </c>
      <c r="F8" s="40"/>
      <c r="J8" s="28"/>
      <c r="K8" s="28"/>
      <c r="L8" s="28"/>
    </row>
    <row r="9" spans="1:24" s="26" customFormat="1">
      <c r="A9" s="26" t="s">
        <v>7</v>
      </c>
      <c r="B9" s="26" t="s">
        <v>10</v>
      </c>
      <c r="C9" s="42" t="s">
        <v>9</v>
      </c>
      <c r="D9" s="32">
        <v>28968.1</v>
      </c>
      <c r="E9" s="33" t="s">
        <v>34</v>
      </c>
      <c r="F9" s="40"/>
      <c r="J9" s="28"/>
      <c r="K9" s="28"/>
      <c r="L9" s="28"/>
    </row>
    <row r="10" spans="1:24" s="26" customFormat="1">
      <c r="A10" s="26" t="s">
        <v>7</v>
      </c>
      <c r="B10" s="26" t="s">
        <v>10</v>
      </c>
      <c r="C10" s="42" t="s">
        <v>9</v>
      </c>
      <c r="D10" s="37">
        <v>29694.7</v>
      </c>
      <c r="E10" s="33" t="s">
        <v>34</v>
      </c>
    </row>
    <row r="11" spans="1:24" s="26" customFormat="1">
      <c r="A11" s="26" t="s">
        <v>7</v>
      </c>
      <c r="B11" s="26" t="s">
        <v>10</v>
      </c>
      <c r="C11" s="42" t="s">
        <v>9</v>
      </c>
      <c r="D11" s="37">
        <v>98340.68</v>
      </c>
      <c r="E11" s="43" t="s">
        <v>33</v>
      </c>
    </row>
    <row r="12" spans="1:24" s="26" customFormat="1">
      <c r="A12" s="26" t="s">
        <v>7</v>
      </c>
      <c r="B12" s="26" t="s">
        <v>10</v>
      </c>
      <c r="C12" s="42" t="s">
        <v>9</v>
      </c>
      <c r="D12" s="32">
        <v>110170.8</v>
      </c>
      <c r="E12" s="33" t="s">
        <v>8</v>
      </c>
    </row>
    <row r="13" spans="1:24" s="26" customFormat="1">
      <c r="A13" s="26" t="s">
        <v>7</v>
      </c>
      <c r="B13" s="26" t="s">
        <v>10</v>
      </c>
      <c r="C13" s="42" t="s">
        <v>9</v>
      </c>
      <c r="D13" s="37">
        <v>73560</v>
      </c>
      <c r="E13" s="43" t="s">
        <v>33</v>
      </c>
    </row>
    <row r="14" spans="1:24" s="26" customFormat="1">
      <c r="A14" s="26" t="s">
        <v>7</v>
      </c>
      <c r="B14" s="26" t="s">
        <v>10</v>
      </c>
      <c r="C14" s="42" t="s">
        <v>9</v>
      </c>
      <c r="D14" s="32">
        <v>88826</v>
      </c>
      <c r="E14" s="33" t="s">
        <v>8</v>
      </c>
    </row>
    <row r="15" spans="1:24" s="26" customFormat="1">
      <c r="A15" s="26" t="s">
        <v>7</v>
      </c>
      <c r="B15" s="26" t="s">
        <v>10</v>
      </c>
      <c r="C15" s="42" t="s">
        <v>9</v>
      </c>
      <c r="D15" s="37"/>
      <c r="E15" s="33" t="s">
        <v>32</v>
      </c>
      <c r="I15"/>
    </row>
    <row r="16" spans="1:24" s="26" customFormat="1">
      <c r="A16" s="26" t="s">
        <v>7</v>
      </c>
      <c r="B16" s="26" t="s">
        <v>10</v>
      </c>
      <c r="C16" s="42" t="s">
        <v>9</v>
      </c>
      <c r="D16" s="37">
        <v>92726</v>
      </c>
      <c r="E16" s="33" t="s">
        <v>8</v>
      </c>
      <c r="I16"/>
    </row>
    <row r="17" spans="1:9" s="26" customFormat="1">
      <c r="A17" s="26" t="s">
        <v>7</v>
      </c>
      <c r="B17" s="26" t="s">
        <v>10</v>
      </c>
      <c r="C17" s="42" t="s">
        <v>9</v>
      </c>
      <c r="D17" s="35">
        <v>96065.600000000006</v>
      </c>
      <c r="E17" s="33" t="s">
        <v>31</v>
      </c>
      <c r="I17"/>
    </row>
    <row r="18" spans="1:9" s="26" customFormat="1">
      <c r="A18" s="26" t="s">
        <v>7</v>
      </c>
      <c r="B18" s="26" t="s">
        <v>10</v>
      </c>
      <c r="C18" s="42" t="s">
        <v>9</v>
      </c>
      <c r="D18" s="37">
        <v>113312</v>
      </c>
      <c r="E18" s="33" t="s">
        <v>8</v>
      </c>
      <c r="I18"/>
    </row>
    <row r="19" spans="1:9" s="26" customFormat="1">
      <c r="A19" s="26" t="s">
        <v>2</v>
      </c>
      <c r="B19" s="26" t="s">
        <v>19</v>
      </c>
      <c r="C19" s="39" t="s">
        <v>30</v>
      </c>
      <c r="D19" s="37">
        <f>69375.43+5336.57*1.314</f>
        <v>76387.682979999998</v>
      </c>
      <c r="E19" s="33" t="s">
        <v>11</v>
      </c>
      <c r="I19"/>
    </row>
    <row r="20" spans="1:9" s="26" customFormat="1">
      <c r="A20" s="26" t="s">
        <v>2</v>
      </c>
      <c r="B20" s="26" t="s">
        <v>19</v>
      </c>
      <c r="C20" s="39" t="s">
        <v>29</v>
      </c>
      <c r="D20" s="35">
        <f>256156.93-69375.43+(9523.71-5336.57)*1.314</f>
        <v>192283.40195999999</v>
      </c>
      <c r="E20" s="33" t="s">
        <v>11</v>
      </c>
      <c r="I20"/>
    </row>
    <row r="21" spans="1:9" s="26" customFormat="1">
      <c r="A21" s="26" t="s">
        <v>2</v>
      </c>
      <c r="B21" s="26" t="s">
        <v>19</v>
      </c>
      <c r="C21" s="39" t="s">
        <v>28</v>
      </c>
      <c r="D21" s="37">
        <f>74712</f>
        <v>74712</v>
      </c>
      <c r="E21" s="33" t="s">
        <v>8</v>
      </c>
    </row>
    <row r="22" spans="1:9" s="26" customFormat="1">
      <c r="A22" s="26" t="s">
        <v>2</v>
      </c>
      <c r="B22" s="26" t="s">
        <v>19</v>
      </c>
      <c r="C22" s="39" t="s">
        <v>27</v>
      </c>
      <c r="D22" s="37">
        <f>63219</f>
        <v>63219</v>
      </c>
      <c r="E22" s="33" t="s">
        <v>8</v>
      </c>
    </row>
    <row r="23" spans="1:9" s="26" customFormat="1">
      <c r="A23" s="26" t="s">
        <v>2</v>
      </c>
      <c r="B23" s="26" t="s">
        <v>19</v>
      </c>
      <c r="C23" s="39" t="s">
        <v>26</v>
      </c>
      <c r="D23" s="35">
        <f>298851-74712-63219</f>
        <v>160920</v>
      </c>
      <c r="E23" s="33" t="s">
        <v>8</v>
      </c>
    </row>
    <row r="24" spans="1:9" s="26" customFormat="1">
      <c r="A24" s="26" t="s">
        <v>2</v>
      </c>
      <c r="B24" s="26" t="s">
        <v>19</v>
      </c>
      <c r="C24" s="39" t="s">
        <v>25</v>
      </c>
      <c r="D24" s="37">
        <f>37931</f>
        <v>37931</v>
      </c>
      <c r="E24" s="44" t="s">
        <v>15</v>
      </c>
    </row>
    <row r="25" spans="1:9" s="26" customFormat="1">
      <c r="A25" s="26" t="s">
        <v>2</v>
      </c>
      <c r="B25" s="26" t="s">
        <v>19</v>
      </c>
      <c r="C25" s="39" t="s">
        <v>24</v>
      </c>
      <c r="D25" s="37">
        <f>62561.86-37931+4105.14*1.314</f>
        <v>30025.01396</v>
      </c>
      <c r="E25" s="33" t="s">
        <v>15</v>
      </c>
    </row>
    <row r="26" spans="1:9" s="26" customFormat="1">
      <c r="A26" s="26" t="s">
        <v>2</v>
      </c>
      <c r="B26" s="26" t="s">
        <v>19</v>
      </c>
      <c r="C26" s="39" t="s">
        <v>23</v>
      </c>
      <c r="D26" s="38">
        <f>36781</f>
        <v>36781</v>
      </c>
      <c r="E26" s="33" t="s">
        <v>22</v>
      </c>
    </row>
    <row r="27" spans="1:9" s="26" customFormat="1">
      <c r="A27" s="26" t="s">
        <v>2</v>
      </c>
      <c r="B27" s="26" t="s">
        <v>19</v>
      </c>
      <c r="C27" s="45" t="s">
        <v>21</v>
      </c>
      <c r="D27" s="46">
        <f>40230</f>
        <v>40230</v>
      </c>
      <c r="E27" s="47" t="s">
        <v>1</v>
      </c>
    </row>
    <row r="28" spans="1:9" s="26" customFormat="1">
      <c r="A28" s="26" t="s">
        <v>2</v>
      </c>
      <c r="B28" s="26" t="s">
        <v>19</v>
      </c>
      <c r="C28" s="45" t="s">
        <v>20</v>
      </c>
      <c r="D28" s="35">
        <f>103449-40230</f>
        <v>63219</v>
      </c>
      <c r="E28" s="33" t="s">
        <v>1</v>
      </c>
    </row>
    <row r="29" spans="1:9" s="26" customFormat="1">
      <c r="A29" s="26" t="s">
        <v>2</v>
      </c>
      <c r="B29" s="26" t="s">
        <v>19</v>
      </c>
      <c r="C29" s="50" t="s">
        <v>18</v>
      </c>
      <c r="D29" s="51">
        <f>29556.64</f>
        <v>29556.639999999999</v>
      </c>
      <c r="E29" s="52" t="s">
        <v>5</v>
      </c>
    </row>
    <row r="30" spans="1:9" s="26" customFormat="1">
      <c r="A30" s="26" t="s">
        <v>2</v>
      </c>
      <c r="B30" s="26" t="s">
        <v>14</v>
      </c>
      <c r="C30" s="48" t="s">
        <v>17</v>
      </c>
      <c r="D30" s="37"/>
      <c r="E30" s="33" t="s">
        <v>8</v>
      </c>
    </row>
    <row r="31" spans="1:9" s="26" customFormat="1">
      <c r="A31" s="26" t="s">
        <v>2</v>
      </c>
      <c r="B31" s="26" t="s">
        <v>14</v>
      </c>
      <c r="C31" s="48" t="s">
        <v>16</v>
      </c>
      <c r="D31" s="37">
        <v>207610</v>
      </c>
      <c r="E31" s="44" t="s">
        <v>15</v>
      </c>
    </row>
    <row r="32" spans="1:9" s="26" customFormat="1" ht="22.8">
      <c r="A32" s="26" t="s">
        <v>2</v>
      </c>
      <c r="B32" s="26" t="s">
        <v>14</v>
      </c>
      <c r="C32" s="39" t="s">
        <v>13</v>
      </c>
      <c r="D32" s="37">
        <v>15637.5</v>
      </c>
      <c r="E32" s="36" t="s">
        <v>12</v>
      </c>
    </row>
    <row r="33" spans="1:19" s="26" customFormat="1">
      <c r="A33" s="26" t="s">
        <v>2</v>
      </c>
      <c r="B33" s="26" t="s">
        <v>10</v>
      </c>
      <c r="C33" s="49" t="s">
        <v>9</v>
      </c>
      <c r="D33" s="34"/>
      <c r="E33" s="33"/>
    </row>
    <row r="34" spans="1:19" s="26" customFormat="1">
      <c r="A34" s="26" t="s">
        <v>2</v>
      </c>
      <c r="B34" s="26" t="s">
        <v>10</v>
      </c>
      <c r="C34" s="49" t="s">
        <v>9</v>
      </c>
      <c r="D34" s="35">
        <f>111891.43</f>
        <v>111891.43</v>
      </c>
      <c r="E34" s="33" t="s">
        <v>8</v>
      </c>
    </row>
    <row r="35" spans="1:19" s="26" customFormat="1">
      <c r="A35" s="26" t="s">
        <v>2</v>
      </c>
      <c r="B35" s="26" t="s">
        <v>10</v>
      </c>
      <c r="C35" s="49" t="s">
        <v>9</v>
      </c>
      <c r="D35" s="34"/>
      <c r="E35" s="33"/>
    </row>
    <row r="36" spans="1:19" s="26" customFormat="1">
      <c r="A36" s="26" t="s">
        <v>2</v>
      </c>
      <c r="B36" s="26" t="s">
        <v>10</v>
      </c>
      <c r="C36" s="49" t="s">
        <v>9</v>
      </c>
      <c r="D36" s="32">
        <v>95730.559999999998</v>
      </c>
      <c r="E36" s="33" t="s">
        <v>8</v>
      </c>
      <c r="O36" s="28"/>
    </row>
    <row r="37" spans="1:19" s="26" customFormat="1">
      <c r="A37" s="26" t="s">
        <v>2</v>
      </c>
      <c r="B37" s="26" t="s">
        <v>10</v>
      </c>
      <c r="C37" s="49" t="s">
        <v>9</v>
      </c>
      <c r="D37" s="30"/>
      <c r="E37" s="33" t="s">
        <v>11</v>
      </c>
      <c r="O37" s="28"/>
    </row>
    <row r="38" spans="1:19" s="26" customFormat="1">
      <c r="A38" s="26" t="s">
        <v>2</v>
      </c>
      <c r="B38" s="26" t="s">
        <v>10</v>
      </c>
      <c r="C38" s="49" t="s">
        <v>9</v>
      </c>
      <c r="D38" s="32">
        <v>96968</v>
      </c>
      <c r="E38" s="29" t="s">
        <v>8</v>
      </c>
    </row>
    <row r="39" spans="1:19" s="26" customFormat="1">
      <c r="A39" s="26" t="s">
        <v>2</v>
      </c>
      <c r="B39" s="26" t="s">
        <v>10</v>
      </c>
      <c r="C39" s="31" t="s">
        <v>9</v>
      </c>
      <c r="D39" s="30">
        <v>88868</v>
      </c>
      <c r="E39" s="29" t="s">
        <v>5</v>
      </c>
      <c r="J39" s="28"/>
      <c r="K39" s="28"/>
      <c r="L39" s="28"/>
      <c r="M39" s="28"/>
      <c r="S39" s="28"/>
    </row>
    <row r="46" spans="1:19">
      <c r="E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A12"/>
  <sheetViews>
    <sheetView workbookViewId="0">
      <selection activeCell="A4" sqref="A4:XFD6"/>
    </sheetView>
  </sheetViews>
  <sheetFormatPr defaultColWidth="9.109375" defaultRowHeight="14.4"/>
  <cols>
    <col min="2" max="2" width="17.109375" customWidth="1"/>
    <col min="3" max="3" width="44.109375" customWidth="1"/>
    <col min="4" max="6" width="16.44140625" customWidth="1"/>
    <col min="7" max="7" width="11.109375" customWidth="1"/>
    <col min="8" max="1015" width="16.44140625" customWidth="1"/>
  </cols>
  <sheetData>
    <row r="1" spans="1:1015" s="10" customFormat="1" ht="24" customHeight="1">
      <c r="A1" s="21" t="s">
        <v>7</v>
      </c>
      <c r="B1" s="20" t="s">
        <v>5</v>
      </c>
      <c r="C1" s="19"/>
      <c r="D1" s="18">
        <v>1000000</v>
      </c>
    </row>
    <row r="2" spans="1:1015" ht="24" customHeight="1">
      <c r="A2" t="s">
        <v>7</v>
      </c>
      <c r="B2" s="17" t="s">
        <v>4</v>
      </c>
      <c r="C2" s="16"/>
      <c r="D2" s="15">
        <v>4866250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</row>
    <row r="3" spans="1:1015" s="10" customFormat="1" ht="24" customHeight="1">
      <c r="A3" s="21" t="s">
        <v>7</v>
      </c>
      <c r="B3" s="9" t="s">
        <v>1</v>
      </c>
      <c r="C3" s="8"/>
      <c r="D3" s="7">
        <v>342856.25</v>
      </c>
    </row>
    <row r="4" spans="1:1015" ht="18" customHeight="1">
      <c r="B4" s="5"/>
      <c r="C4" s="25"/>
      <c r="D4" s="2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</row>
    <row r="5" spans="1:1015" s="22" customFormat="1" ht="18" customHeight="1">
      <c r="A5"/>
      <c r="B5" s="5"/>
      <c r="C5" s="4" t="s">
        <v>6</v>
      </c>
      <c r="D5" s="3">
        <v>6209106.25</v>
      </c>
      <c r="E5" s="1"/>
      <c r="F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1015" s="22" customFormat="1" ht="18" customHeight="1">
      <c r="A6"/>
      <c r="B6" s="5"/>
      <c r="C6" s="4"/>
      <c r="D6" s="3"/>
      <c r="E6" s="1"/>
      <c r="F6" s="2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1015" s="10" customFormat="1" ht="25.5" customHeight="1">
      <c r="A7" s="21" t="s">
        <v>2</v>
      </c>
      <c r="B7" s="20" t="s">
        <v>5</v>
      </c>
      <c r="C7" s="19"/>
      <c r="D7" s="18">
        <v>1351148</v>
      </c>
    </row>
    <row r="8" spans="1:1015" s="6" customFormat="1" ht="25.5" customHeight="1">
      <c r="A8" s="11" t="s">
        <v>2</v>
      </c>
      <c r="B8" s="17" t="s">
        <v>4</v>
      </c>
      <c r="C8" s="16"/>
      <c r="D8" s="15">
        <v>4866250</v>
      </c>
    </row>
    <row r="9" spans="1:1015" s="6" customFormat="1" ht="25.5" customHeight="1">
      <c r="A9" s="11" t="s">
        <v>2</v>
      </c>
      <c r="B9" s="14" t="s">
        <v>3</v>
      </c>
      <c r="C9" s="13"/>
      <c r="D9" s="12">
        <v>279467</v>
      </c>
    </row>
    <row r="10" spans="1:1015" s="10" customFormat="1" ht="25.5" customHeight="1">
      <c r="A10" s="11" t="s">
        <v>2</v>
      </c>
      <c r="B10" s="9" t="s">
        <v>1</v>
      </c>
      <c r="C10" s="8"/>
      <c r="D10" s="7">
        <v>342856.25</v>
      </c>
    </row>
    <row r="11" spans="1:1015" s="6" customFormat="1" ht="18" customHeight="1">
      <c r="B11" s="9"/>
      <c r="C11" s="8"/>
      <c r="D11" s="7"/>
    </row>
    <row r="12" spans="1:1015" ht="18" customHeight="1">
      <c r="B12" s="5"/>
      <c r="C12" s="4" t="s">
        <v>0</v>
      </c>
      <c r="D12" s="3">
        <v>6839721.25</v>
      </c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ДРУГАЯ КНИГА-Затраты</vt:lpstr>
      <vt:lpstr>ДРУГАЯ КНИГА-Выручка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a.a.harina</dc:creator>
  <cp:lastModifiedBy>a.a.harina</cp:lastModifiedBy>
  <dcterms:created xsi:type="dcterms:W3CDTF">2021-10-21T08:21:23Z</dcterms:created>
  <dcterms:modified xsi:type="dcterms:W3CDTF">2021-10-22T03:27:30Z</dcterms:modified>
</cp:coreProperties>
</file>