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770" windowHeight="12300"/>
  </bookViews>
  <sheets>
    <sheet name="Оплата" sheetId="1" r:id="rId1"/>
    <sheet name="Тарифы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14" i="1"/>
  <c r="J7" i="1"/>
  <c r="J8" i="1"/>
  <c r="E7" i="1"/>
  <c r="J6" i="1"/>
  <c r="H8" i="1"/>
  <c r="E6" i="1" l="1"/>
  <c r="H7" i="1"/>
  <c r="H17" i="1" l="1"/>
  <c r="G14" i="1" l="1"/>
</calcChain>
</file>

<file path=xl/sharedStrings.xml><?xml version="1.0" encoding="utf-8"?>
<sst xmlns="http://schemas.openxmlformats.org/spreadsheetml/2006/main" count="25" uniqueCount="19">
  <si>
    <t>Вид платежа</t>
  </si>
  <si>
    <t>Год</t>
  </si>
  <si>
    <t>Сумма</t>
  </si>
  <si>
    <t>к оплате</t>
  </si>
  <si>
    <t>начальные</t>
  </si>
  <si>
    <t>конечные</t>
  </si>
  <si>
    <t>разница</t>
  </si>
  <si>
    <t>Тариф</t>
  </si>
  <si>
    <t>4. Горячая вода</t>
  </si>
  <si>
    <t>5. Холодная вода</t>
  </si>
  <si>
    <t>6. Канализация</t>
  </si>
  <si>
    <t>Всего:</t>
  </si>
  <si>
    <t>Льгота</t>
  </si>
  <si>
    <t>Месяц</t>
  </si>
  <si>
    <t>Показания счётчиков</t>
  </si>
  <si>
    <r>
      <t>Льготные м</t>
    </r>
    <r>
      <rPr>
        <vertAlign val="superscript"/>
        <sz val="10"/>
        <color rgb="FFFF0000"/>
        <rFont val="Times New Roman"/>
        <family val="1"/>
        <charset val="204"/>
      </rPr>
      <t>3</t>
    </r>
  </si>
  <si>
    <r>
      <t>Льготные м</t>
    </r>
    <r>
      <rPr>
        <vertAlign val="superscript"/>
        <sz val="10"/>
        <color rgb="FFFF0000"/>
        <rFont val="Times New Roman"/>
        <family val="1"/>
        <charset val="204"/>
      </rPr>
      <t>3</t>
    </r>
    <r>
      <rPr>
        <sz val="10"/>
        <color rgb="FFFF0000"/>
        <rFont val="Times New Roman"/>
        <family val="1"/>
        <charset val="204"/>
      </rPr>
      <t xml:space="preserve"> с гор. водой</t>
    </r>
  </si>
  <si>
    <t>Октябрь</t>
  </si>
  <si>
    <t>6. КанаЛОлизация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</si>
</sst>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i/>
      <sz val="12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20"/>
      <color rgb="FF7030A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slantDashDot">
        <color rgb="FF7030A0"/>
      </left>
      <right/>
      <top style="slantDashDot">
        <color rgb="FF7030A0"/>
      </top>
      <bottom/>
      <diagonal/>
    </border>
    <border>
      <left/>
      <right/>
      <top style="slantDashDot">
        <color rgb="FF7030A0"/>
      </top>
      <bottom/>
      <diagonal/>
    </border>
    <border>
      <left/>
      <right style="slantDashDot">
        <color rgb="FF7030A0"/>
      </right>
      <top style="slantDashDot">
        <color rgb="FF7030A0"/>
      </top>
      <bottom/>
      <diagonal/>
    </border>
    <border>
      <left style="slantDashDot">
        <color rgb="FF7030A0"/>
      </left>
      <right/>
      <top/>
      <bottom style="slantDashDot">
        <color rgb="FF7030A0"/>
      </bottom>
      <diagonal/>
    </border>
    <border>
      <left/>
      <right/>
      <top/>
      <bottom style="slantDashDot">
        <color rgb="FF7030A0"/>
      </bottom>
      <diagonal/>
    </border>
    <border>
      <left/>
      <right style="slantDashDot">
        <color rgb="FF7030A0"/>
      </right>
      <top/>
      <bottom style="slantDashDot">
        <color rgb="FF7030A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002060"/>
      </bottom>
      <diagonal/>
    </border>
    <border>
      <left style="slantDashDot">
        <color rgb="FF00B050"/>
      </left>
      <right/>
      <top style="slantDashDot">
        <color rgb="FF00B050"/>
      </top>
      <bottom style="slantDashDot">
        <color rgb="FF00B050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/>
    <xf numFmtId="0" fontId="0" fillId="0" borderId="0" xfId="0" applyBorder="1" applyProtection="1"/>
    <xf numFmtId="0" fontId="8" fillId="0" borderId="0" xfId="0" applyFont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Protection="1"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0" fillId="0" borderId="0" xfId="0" applyProtection="1"/>
    <xf numFmtId="0" fontId="3" fillId="0" borderId="7" xfId="0" applyFont="1" applyBorder="1" applyAlignment="1" applyProtection="1">
      <alignment horizontal="center" vertical="center"/>
    </xf>
    <xf numFmtId="9" fontId="5" fillId="0" borderId="8" xfId="0" applyNumberFormat="1" applyFont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0" xfId="0" applyBorder="1" applyAlignment="1">
      <alignment vertical="center" textRotation="90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2" fontId="6" fillId="0" borderId="0" xfId="0" applyNumberFormat="1" applyFont="1" applyBorder="1" applyProtection="1"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7" fillId="0" borderId="10" xfId="0" applyFont="1" applyBorder="1" applyAlignment="1">
      <alignment horizontal="center" vertical="center"/>
    </xf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hidden="1"/>
    </xf>
    <xf numFmtId="0" fontId="11" fillId="0" borderId="0" xfId="0" applyFont="1" applyBorder="1" applyProtection="1"/>
    <xf numFmtId="0" fontId="11" fillId="0" borderId="0" xfId="0" applyFont="1" applyBorder="1" applyProtection="1">
      <protection hidden="1"/>
    </xf>
    <xf numFmtId="0" fontId="10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center" vertical="center" textRotation="90"/>
    </xf>
    <xf numFmtId="0" fontId="0" fillId="0" borderId="0" xfId="0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center"/>
    </xf>
    <xf numFmtId="0" fontId="6" fillId="2" borderId="0" xfId="1" applyNumberFormat="1" applyFont="1" applyFill="1"/>
    <xf numFmtId="0" fontId="6" fillId="2" borderId="0" xfId="0" applyFont="1" applyFill="1"/>
  </cellXfs>
  <cellStyles count="2">
    <cellStyle name="Обычный" xfId="0" builtinId="0"/>
    <cellStyle name="Финансовый" xfId="1" builtinId="3"/>
  </cellStyles>
  <dxfs count="1"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J17"/>
  <sheetViews>
    <sheetView showZeros="0" tabSelected="1" workbookViewId="0">
      <selection activeCell="H17" sqref="H17"/>
    </sheetView>
  </sheetViews>
  <sheetFormatPr defaultRowHeight="18.75" x14ac:dyDescent="0.3"/>
  <cols>
    <col min="1" max="1" width="2.5546875" bestFit="1" customWidth="1"/>
    <col min="2" max="2" width="18.6640625" customWidth="1"/>
    <col min="3" max="3" width="9.5546875" bestFit="1" customWidth="1"/>
    <col min="4" max="4" width="5" bestFit="1" customWidth="1"/>
    <col min="5" max="5" width="10.109375" bestFit="1" customWidth="1"/>
    <col min="6" max="7" width="8" bestFit="1" customWidth="1"/>
    <col min="8" max="8" width="6.5546875" bestFit="1" customWidth="1"/>
    <col min="10" max="10" width="9.5546875" bestFit="1" customWidth="1"/>
  </cols>
  <sheetData>
    <row r="1" spans="1:10" x14ac:dyDescent="0.3">
      <c r="A1" s="31" t="s">
        <v>0</v>
      </c>
      <c r="B1" s="31"/>
      <c r="C1" s="31" t="s">
        <v>13</v>
      </c>
      <c r="D1" s="31" t="s">
        <v>1</v>
      </c>
      <c r="E1" s="14" t="s">
        <v>2</v>
      </c>
      <c r="F1" s="33" t="s">
        <v>14</v>
      </c>
      <c r="G1" s="33"/>
      <c r="H1" s="33"/>
    </row>
    <row r="2" spans="1:10" ht="19.5" thickBot="1" x14ac:dyDescent="0.35">
      <c r="A2" s="32"/>
      <c r="B2" s="32"/>
      <c r="C2" s="32"/>
      <c r="D2" s="32"/>
      <c r="E2" s="18" t="s">
        <v>3</v>
      </c>
      <c r="F2" s="23" t="s">
        <v>4</v>
      </c>
      <c r="G2" s="23" t="s">
        <v>5</v>
      </c>
      <c r="H2" s="23" t="s">
        <v>6</v>
      </c>
    </row>
    <row r="3" spans="1:10" ht="19.5" thickTop="1" x14ac:dyDescent="0.3">
      <c r="A3" s="34"/>
      <c r="B3" s="34"/>
      <c r="C3" s="15"/>
      <c r="D3" s="15"/>
      <c r="E3" s="16"/>
      <c r="F3" s="19"/>
      <c r="G3" s="19"/>
      <c r="H3" s="20"/>
    </row>
    <row r="4" spans="1:10" x14ac:dyDescent="0.3">
      <c r="A4" s="34"/>
      <c r="B4" s="34"/>
      <c r="C4" s="15"/>
      <c r="D4" s="15"/>
      <c r="E4" s="16"/>
      <c r="F4" s="21"/>
      <c r="G4" s="21"/>
      <c r="H4" s="22"/>
    </row>
    <row r="5" spans="1:10" x14ac:dyDescent="0.3">
      <c r="A5" s="34"/>
      <c r="B5" s="34"/>
      <c r="C5" s="15"/>
      <c r="D5" s="15"/>
      <c r="E5" s="16"/>
      <c r="F5" s="21"/>
      <c r="G5" s="21"/>
      <c r="H5" s="22"/>
    </row>
    <row r="6" spans="1:10" x14ac:dyDescent="0.3">
      <c r="A6" s="34" t="s">
        <v>8</v>
      </c>
      <c r="B6" s="34"/>
      <c r="C6" s="15" t="s">
        <v>17</v>
      </c>
      <c r="D6" s="15">
        <v>2021</v>
      </c>
      <c r="E6" s="16">
        <f>IF(H6&lt;=Тарифы!G6,(H6*Тарифы!C6*Тарифы!$G$1),(H6*Тарифы!C6)-((H6-Тарифы!G6)*Тарифы!C6*Тарифы!$G$1))</f>
        <v>43.16</v>
      </c>
      <c r="F6" s="19">
        <v>57</v>
      </c>
      <c r="G6" s="19">
        <v>59</v>
      </c>
      <c r="H6" s="20">
        <v>1</v>
      </c>
      <c r="J6" s="38">
        <f>(MIN(H6,Тарифы!$G$6)*Тарифы!$G$1+TEXT(H6-Тарифы!$G$6,"0,00;\0;0"))*Тарифы!$C$6</f>
        <v>43.16</v>
      </c>
    </row>
    <row r="7" spans="1:10" x14ac:dyDescent="0.3">
      <c r="A7" s="34" t="s">
        <v>9</v>
      </c>
      <c r="B7" s="34"/>
      <c r="C7" s="15" t="s">
        <v>17</v>
      </c>
      <c r="D7" s="15">
        <v>2021</v>
      </c>
      <c r="E7" s="16">
        <f>IF(H8&lt;=Тарифы!G7,(H8*Тарифы!C7*Тарифы!$G$1),(H8*Тарифы!C7)-((H8-Тарифы!G7)*Тарифы!C7*Тарифы!$G$1))</f>
        <v>53.298000000000002</v>
      </c>
      <c r="F7" s="19">
        <v>714</v>
      </c>
      <c r="G7" s="19">
        <v>718</v>
      </c>
      <c r="H7" s="20">
        <f>G7-F7</f>
        <v>4</v>
      </c>
      <c r="J7" s="39">
        <f>(MIN(H8,Тарифы!$G$7)*Тарифы!$G$1+TEXT(H8-Тарифы!$G$7,"0,00;\0;0"))*Тарифы!$C$7</f>
        <v>60.911999999999999</v>
      </c>
    </row>
    <row r="8" spans="1:10" x14ac:dyDescent="0.3">
      <c r="A8" s="34" t="s">
        <v>18</v>
      </c>
      <c r="B8" s="34"/>
      <c r="C8" s="15" t="s">
        <v>17</v>
      </c>
      <c r="D8" s="15">
        <v>2021</v>
      </c>
      <c r="E8" s="16">
        <f>IF(H8&lt;=Тарифы!G8,(H8*Тарифы!C8*Тарифы!$G$1),(H8*Тарифы!C8)-((H8-Тарифы!G8)*Тарифы!C8*Тарифы!$G$1))</f>
        <v>39.628799999999998</v>
      </c>
      <c r="F8" s="21"/>
      <c r="G8" s="21"/>
      <c r="H8" s="20">
        <f>H7+H6</f>
        <v>5</v>
      </c>
      <c r="J8" s="39">
        <f>(MIN(H8,Тарифы!$G$8)*Тарифы!$G$1+TEXT(H8-Тарифы!$G$8,"0,00;\0;0"))*Тарифы!$C$8</f>
        <v>29.491199999999999</v>
      </c>
    </row>
    <row r="9" spans="1:10" x14ac:dyDescent="0.3">
      <c r="A9" s="34"/>
      <c r="B9" s="34"/>
      <c r="C9" s="15"/>
      <c r="D9" s="15"/>
      <c r="E9" s="16"/>
      <c r="F9" s="19"/>
      <c r="G9" s="19"/>
      <c r="H9" s="20"/>
    </row>
    <row r="10" spans="1:10" x14ac:dyDescent="0.3">
      <c r="A10" s="34"/>
      <c r="B10" s="34"/>
      <c r="C10" s="15"/>
      <c r="D10" s="15"/>
      <c r="E10" s="16"/>
      <c r="F10" s="4"/>
      <c r="G10" s="4"/>
      <c r="H10" s="4"/>
    </row>
    <row r="11" spans="1:10" x14ac:dyDescent="0.3">
      <c r="A11" s="35"/>
      <c r="B11" s="3"/>
      <c r="C11" s="15"/>
      <c r="D11" s="15"/>
      <c r="E11" s="16"/>
      <c r="F11" s="4"/>
      <c r="G11" s="4"/>
      <c r="H11" s="4"/>
    </row>
    <row r="12" spans="1:10" x14ac:dyDescent="0.3">
      <c r="A12" s="35"/>
      <c r="B12" s="3"/>
      <c r="C12" s="15"/>
      <c r="D12" s="15"/>
      <c r="E12" s="16"/>
      <c r="F12" s="4"/>
      <c r="G12" s="4"/>
      <c r="H12" s="4"/>
    </row>
    <row r="13" spans="1:10" ht="19.5" thickBot="1" x14ac:dyDescent="0.35">
      <c r="A13" s="13"/>
      <c r="E13" s="3"/>
      <c r="F13" s="3"/>
      <c r="G13" s="3"/>
      <c r="H13" s="3"/>
    </row>
    <row r="14" spans="1:10" ht="18.75" customHeight="1" x14ac:dyDescent="0.3">
      <c r="F14" s="25" t="s">
        <v>11</v>
      </c>
      <c r="G14" s="27">
        <f>SUM(E3:E12)</f>
        <v>136.08679999999998</v>
      </c>
      <c r="H14" s="28"/>
      <c r="J14" s="39">
        <f>SUM(J3:J12)</f>
        <v>133.56319999999999</v>
      </c>
    </row>
    <row r="15" spans="1:10" ht="18.75" customHeight="1" thickBot="1" x14ac:dyDescent="0.35">
      <c r="F15" s="26"/>
      <c r="G15" s="29"/>
      <c r="H15" s="30"/>
    </row>
    <row r="16" spans="1:10" ht="19.5" thickBot="1" x14ac:dyDescent="0.35"/>
    <row r="17" spans="8:8" ht="19.5" thickBot="1" x14ac:dyDescent="0.35">
      <c r="H17" s="24" t="str">
        <f ca="1">TEXT(TODAY(),"Д")</f>
        <v>30</v>
      </c>
    </row>
  </sheetData>
  <sheetProtection selectLockedCells="1"/>
  <mergeCells count="15">
    <mergeCell ref="A3:B3"/>
    <mergeCell ref="A11:A12"/>
    <mergeCell ref="A1:B2"/>
    <mergeCell ref="A10:B10"/>
    <mergeCell ref="A4:B4"/>
    <mergeCell ref="A5:B5"/>
    <mergeCell ref="A6:B6"/>
    <mergeCell ref="A7:B7"/>
    <mergeCell ref="A8:B8"/>
    <mergeCell ref="A9:B9"/>
    <mergeCell ref="F14:F15"/>
    <mergeCell ref="G14:H15"/>
    <mergeCell ref="C1:C2"/>
    <mergeCell ref="D1:D2"/>
    <mergeCell ref="F1:H1"/>
  </mergeCells>
  <conditionalFormatting sqref="H17">
    <cfRule type="cellIs" dxfId="0" priority="3" operator="equal">
      <formula>"суббота"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9"/>
  <sheetViews>
    <sheetView workbookViewId="0">
      <selection activeCell="G1" sqref="G1"/>
    </sheetView>
  </sheetViews>
  <sheetFormatPr defaultRowHeight="18.75" x14ac:dyDescent="0.3"/>
  <cols>
    <col min="1" max="1" width="2.5546875" style="9" bestFit="1" customWidth="1"/>
    <col min="2" max="2" width="19.21875" style="9" customWidth="1"/>
    <col min="3" max="3" width="7" style="9" bestFit="1" customWidth="1"/>
    <col min="4" max="4" width="8.88671875" style="9"/>
    <col min="5" max="5" width="7.88671875" style="9" customWidth="1"/>
    <col min="6" max="6" width="13.5546875" style="9" bestFit="1" customWidth="1"/>
    <col min="7" max="7" width="5" style="9" bestFit="1" customWidth="1"/>
    <col min="8" max="16384" width="8.88671875" style="9"/>
  </cols>
  <sheetData>
    <row r="1" spans="1:7" x14ac:dyDescent="0.3">
      <c r="F1" s="10" t="s">
        <v>12</v>
      </c>
      <c r="G1" s="11">
        <v>0.5</v>
      </c>
    </row>
    <row r="2" spans="1:7" x14ac:dyDescent="0.3">
      <c r="A2" s="37" t="s">
        <v>0</v>
      </c>
      <c r="B2" s="37"/>
      <c r="C2" s="6" t="s">
        <v>7</v>
      </c>
      <c r="E2" s="1"/>
      <c r="G2" s="4"/>
    </row>
    <row r="3" spans="1:7" x14ac:dyDescent="0.3">
      <c r="A3" s="36"/>
      <c r="B3" s="36"/>
      <c r="C3" s="7"/>
    </row>
    <row r="4" spans="1:7" x14ac:dyDescent="0.3">
      <c r="A4" s="36"/>
      <c r="B4" s="36"/>
      <c r="C4" s="7"/>
      <c r="E4" s="2"/>
      <c r="F4" s="5"/>
    </row>
    <row r="5" spans="1:7" x14ac:dyDescent="0.3">
      <c r="A5" s="36"/>
      <c r="B5" s="36"/>
      <c r="C5" s="7"/>
      <c r="E5" s="2"/>
      <c r="F5" s="5"/>
    </row>
    <row r="6" spans="1:7" x14ac:dyDescent="0.3">
      <c r="A6" s="36" t="s">
        <v>8</v>
      </c>
      <c r="B6" s="36"/>
      <c r="C6" s="7">
        <v>86.32</v>
      </c>
      <c r="E6" s="17" t="s">
        <v>15</v>
      </c>
      <c r="F6" s="12"/>
      <c r="G6" s="8">
        <v>1.6</v>
      </c>
    </row>
    <row r="7" spans="1:7" x14ac:dyDescent="0.3">
      <c r="A7" s="36" t="s">
        <v>9</v>
      </c>
      <c r="B7" s="36"/>
      <c r="C7" s="7">
        <v>15.228</v>
      </c>
      <c r="E7" s="17" t="s">
        <v>16</v>
      </c>
      <c r="F7" s="12"/>
      <c r="G7" s="8">
        <v>2</v>
      </c>
    </row>
    <row r="8" spans="1:7" x14ac:dyDescent="0.3">
      <c r="A8" s="36" t="s">
        <v>10</v>
      </c>
      <c r="B8" s="36"/>
      <c r="C8" s="7">
        <v>9.2159999999999993</v>
      </c>
      <c r="E8" s="17" t="s">
        <v>15</v>
      </c>
      <c r="F8" s="12"/>
      <c r="G8" s="8">
        <v>3.6</v>
      </c>
    </row>
    <row r="9" spans="1:7" x14ac:dyDescent="0.3">
      <c r="D9" s="4"/>
    </row>
  </sheetData>
  <sheetProtection selectLockedCells="1"/>
  <mergeCells count="7">
    <mergeCell ref="A8:B8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Оплата</vt:lpstr>
      <vt:lpstr>Тарифы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zkadmin</cp:lastModifiedBy>
  <dcterms:created xsi:type="dcterms:W3CDTF">2021-08-31T17:09:13Z</dcterms:created>
  <dcterms:modified xsi:type="dcterms:W3CDTF">2021-10-30T14:07:53Z</dcterms:modified>
</cp:coreProperties>
</file>