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ЭтаКнига" defaultThemeVersion="124226"/>
  <xr:revisionPtr revIDLastSave="0" documentId="13_ncr:1_{5C335B0A-070E-4249-BE8C-C3FB63E2B521}" xr6:coauthVersionLast="46" xr6:coauthVersionMax="46" xr10:uidLastSave="{00000000-0000-0000-0000-000000000000}"/>
  <bookViews>
    <workbookView xWindow="-120" yWindow="-120" windowWidth="29040" windowHeight="15840" tabRatio="737" activeTab="1" xr2:uid="{00000000-000D-0000-FFFF-FFFF00000000}"/>
  </bookViews>
  <sheets>
    <sheet name="Остатки ДС" sheetId="4" r:id="rId1"/>
    <sheet name="Расход за мес" sheetId="2" r:id="rId2"/>
    <sheet name="Доход за мес" sheetId="3" r:id="rId3"/>
    <sheet name="План бюджета" sheetId="5" r:id="rId4"/>
    <sheet name="Октябрь" sheetId="1" r:id="rId5"/>
    <sheet name="Ноябрь" sheetId="6" r:id="rId6"/>
    <sheet name="Декабрь" sheetId="7" r:id="rId7"/>
  </sheets>
  <definedNames>
    <definedName name="Месяц" localSheetId="4">Октябрь!$B$15:$B$21,Октябрь!$C$15:$C$21</definedName>
    <definedName name="Ноябрь" localSheetId="5">Ноябрь!$B$15:$B$21,Ноябрь!$C$15:$C$21</definedName>
    <definedName name="Октябрь">Октябрь!$B$15:$B$21,Октябрь!$C$15:$C$21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9" i="3"/>
  <c r="D11" i="2"/>
  <c r="D15" i="2"/>
  <c r="D12" i="2"/>
  <c r="D13" i="2"/>
  <c r="D14" i="2"/>
  <c r="D10" i="2"/>
  <c r="C13" i="1" l="1"/>
  <c r="E13" i="1" s="1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D33" i="7"/>
  <c r="E33" i="7" s="1"/>
  <c r="C33" i="7"/>
  <c r="C32" i="7"/>
  <c r="C31" i="7"/>
  <c r="C30" i="7"/>
  <c r="D28" i="7"/>
  <c r="C27" i="7"/>
  <c r="C26" i="7"/>
  <c r="C25" i="7"/>
  <c r="C24" i="7"/>
  <c r="C23" i="7"/>
  <c r="C22" i="7"/>
  <c r="E20" i="7"/>
  <c r="C20" i="7"/>
  <c r="C19" i="7"/>
  <c r="E19" i="7" s="1"/>
  <c r="C18" i="7"/>
  <c r="E18" i="7" s="1"/>
  <c r="C17" i="7"/>
  <c r="E17" i="7" s="1"/>
  <c r="C16" i="7"/>
  <c r="E16" i="7" s="1"/>
  <c r="C15" i="7"/>
  <c r="E15" i="7" s="1"/>
  <c r="C13" i="7"/>
  <c r="C5" i="7" s="1"/>
  <c r="C12" i="7"/>
  <c r="E12" i="7" s="1"/>
  <c r="C11" i="7"/>
  <c r="E11" i="7" s="1"/>
  <c r="M5" i="7"/>
  <c r="AH36" i="7" l="1"/>
  <c r="C21" i="7"/>
  <c r="E21" i="7" s="1"/>
  <c r="D34" i="7"/>
  <c r="E13" i="7"/>
  <c r="F36" i="7"/>
  <c r="M36" i="7"/>
  <c r="T36" i="7"/>
  <c r="AA36" i="7"/>
  <c r="C28" i="7"/>
  <c r="C6" i="7"/>
  <c r="C7" i="7" s="1"/>
  <c r="J4" i="7" s="1"/>
  <c r="E28" i="7"/>
  <c r="C27" i="6"/>
  <c r="X35" i="1"/>
  <c r="W25" i="1"/>
  <c r="C25" i="1" s="1"/>
  <c r="N35" i="1"/>
  <c r="C22" i="6"/>
  <c r="C23" i="6"/>
  <c r="C26" i="1"/>
  <c r="C24" i="1"/>
  <c r="C27" i="1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D33" i="6"/>
  <c r="C33" i="6"/>
  <c r="C32" i="6"/>
  <c r="C31" i="6"/>
  <c r="C30" i="6"/>
  <c r="D28" i="6"/>
  <c r="C26" i="6"/>
  <c r="C25" i="6"/>
  <c r="C24" i="6"/>
  <c r="C20" i="6"/>
  <c r="E20" i="6" s="1"/>
  <c r="C19" i="6"/>
  <c r="E19" i="6" s="1"/>
  <c r="C18" i="6"/>
  <c r="E18" i="6" s="1"/>
  <c r="C17" i="6"/>
  <c r="E17" i="6" s="1"/>
  <c r="C16" i="6"/>
  <c r="E16" i="6" s="1"/>
  <c r="C15" i="6"/>
  <c r="C13" i="6"/>
  <c r="E13" i="6" s="1"/>
  <c r="C12" i="6"/>
  <c r="C6" i="6" s="1"/>
  <c r="C11" i="6"/>
  <c r="E11" i="6" s="1"/>
  <c r="G35" i="1"/>
  <c r="H35" i="1"/>
  <c r="I35" i="1"/>
  <c r="J35" i="1"/>
  <c r="K35" i="1"/>
  <c r="L35" i="1"/>
  <c r="M35" i="1"/>
  <c r="O35" i="1"/>
  <c r="P35" i="1"/>
  <c r="Q35" i="1"/>
  <c r="R35" i="1"/>
  <c r="S35" i="1"/>
  <c r="T35" i="1"/>
  <c r="U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D28" i="1"/>
  <c r="M5" i="1" s="1"/>
  <c r="E18" i="5"/>
  <c r="E5" i="5"/>
  <c r="C11" i="1"/>
  <c r="C12" i="1"/>
  <c r="C16" i="1"/>
  <c r="E16" i="1" s="1"/>
  <c r="C17" i="1"/>
  <c r="E17" i="1" s="1"/>
  <c r="C18" i="1"/>
  <c r="E18" i="1" s="1"/>
  <c r="C19" i="1"/>
  <c r="E19" i="1" s="1"/>
  <c r="C20" i="1"/>
  <c r="E20" i="1" s="1"/>
  <c r="C23" i="1"/>
  <c r="C15" i="1"/>
  <c r="E15" i="1" s="1"/>
  <c r="D9" i="2"/>
  <c r="E15" i="6" l="1"/>
  <c r="E11" i="1"/>
  <c r="W35" i="1"/>
  <c r="E12" i="1"/>
  <c r="AH36" i="6"/>
  <c r="C5" i="6"/>
  <c r="C7" i="6" s="1"/>
  <c r="J4" i="6" s="1"/>
  <c r="J6" i="7"/>
  <c r="C34" i="7"/>
  <c r="E34" i="7" s="1"/>
  <c r="J5" i="7"/>
  <c r="M6" i="7" s="1"/>
  <c r="D34" i="6"/>
  <c r="C21" i="6"/>
  <c r="T36" i="6"/>
  <c r="AA36" i="6"/>
  <c r="E33" i="6"/>
  <c r="F36" i="6"/>
  <c r="M36" i="6"/>
  <c r="C22" i="1"/>
  <c r="C21" i="1" s="1"/>
  <c r="V35" i="1"/>
  <c r="T36" i="1" s="1"/>
  <c r="D34" i="1"/>
  <c r="M5" i="6"/>
  <c r="E12" i="6"/>
  <c r="AH36" i="1"/>
  <c r="AA36" i="1"/>
  <c r="M36" i="1"/>
  <c r="C31" i="1"/>
  <c r="C30" i="1"/>
  <c r="C5" i="1"/>
  <c r="C6" i="1"/>
  <c r="C28" i="1" l="1"/>
  <c r="C28" i="6"/>
  <c r="E21" i="6"/>
  <c r="C32" i="1"/>
  <c r="C7" i="1"/>
  <c r="E28" i="1" l="1"/>
  <c r="F4" i="4"/>
  <c r="C33" i="1"/>
  <c r="C34" i="6"/>
  <c r="E34" i="6" s="1"/>
  <c r="E28" i="6"/>
  <c r="J5" i="6"/>
  <c r="J5" i="1"/>
  <c r="M6" i="1" s="1"/>
  <c r="C34" i="1"/>
  <c r="E34" i="1" s="1"/>
  <c r="J4" i="1"/>
  <c r="E21" i="1" l="1"/>
  <c r="F5" i="4"/>
  <c r="J6" i="6"/>
  <c r="F6" i="4" s="1"/>
  <c r="M6" i="6"/>
  <c r="J6" i="1"/>
  <c r="F35" i="1"/>
  <c r="F36" i="1" s="1"/>
</calcChain>
</file>

<file path=xl/sharedStrings.xml><?xml version="1.0" encoding="utf-8"?>
<sst xmlns="http://schemas.openxmlformats.org/spreadsheetml/2006/main" count="172" uniqueCount="54">
  <si>
    <t>Таблица расходов и доходов семейного бюджета</t>
  </si>
  <si>
    <t>Доходы бюджета</t>
  </si>
  <si>
    <t>Отчет</t>
  </si>
  <si>
    <t>№</t>
  </si>
  <si>
    <t>Категории доходов</t>
  </si>
  <si>
    <t>Сумма</t>
  </si>
  <si>
    <t>Доходы за месяц</t>
  </si>
  <si>
    <t>Расходы за месяц</t>
  </si>
  <si>
    <t>Сальдо (разница)</t>
  </si>
  <si>
    <t>План расходов</t>
  </si>
  <si>
    <t>Отход от плана</t>
  </si>
  <si>
    <t>Итого</t>
  </si>
  <si>
    <t xml:space="preserve">   Дни месяца</t>
  </si>
  <si>
    <t>Категории расходов</t>
  </si>
  <si>
    <t>Отклонение</t>
  </si>
  <si>
    <t>Квартплата</t>
  </si>
  <si>
    <t>Доходы/Расходы бюджета</t>
  </si>
  <si>
    <t>Карта</t>
  </si>
  <si>
    <t>Наличные</t>
  </si>
  <si>
    <t>Итого расходов за день</t>
  </si>
  <si>
    <t>Итого расходов за неделю</t>
  </si>
  <si>
    <t>План</t>
  </si>
  <si>
    <t>Факт за мес.</t>
  </si>
  <si>
    <t>Остаток денежных средств на сегодня</t>
  </si>
  <si>
    <t>Категория</t>
  </si>
  <si>
    <t>Всего</t>
  </si>
  <si>
    <t>ПЛАН Доходы/Расходы бюджета</t>
  </si>
  <si>
    <t>Сумма, руб.</t>
  </si>
  <si>
    <t>Ипотека</t>
  </si>
  <si>
    <t>Интернет</t>
  </si>
  <si>
    <t>Парковка</t>
  </si>
  <si>
    <t>МТС</t>
  </si>
  <si>
    <t>Продукты</t>
  </si>
  <si>
    <t>Прочее</t>
  </si>
  <si>
    <t>Итого доходы за месяц</t>
  </si>
  <si>
    <t>Итого расходы за месяц</t>
  </si>
  <si>
    <t>Перечисления от физ.лиц</t>
  </si>
  <si>
    <t>Категории расходов карта</t>
  </si>
  <si>
    <t>Категории расходов нал</t>
  </si>
  <si>
    <t>Итого за месяц карта</t>
  </si>
  <si>
    <t>Итого за месяц нал</t>
  </si>
  <si>
    <t>Итого за месяц ВСЕГО</t>
  </si>
  <si>
    <t>Покупки (одежда, техника)</t>
  </si>
  <si>
    <t>Проезд</t>
  </si>
  <si>
    <t>Подарки</t>
  </si>
  <si>
    <t>Кафе и рестораны</t>
  </si>
  <si>
    <t>Здоровье и фитнес</t>
  </si>
  <si>
    <t>Сиги и алко</t>
  </si>
  <si>
    <t>Прочее:</t>
  </si>
  <si>
    <t>Красота</t>
  </si>
  <si>
    <t>Выбор месяца: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</si>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</sst>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19]mmmm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/>
    <xf numFmtId="4" fontId="2" fillId="3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4" fontId="3" fillId="8" borderId="1" xfId="0" applyNumberFormat="1" applyFont="1" applyFill="1" applyBorder="1"/>
    <xf numFmtId="4" fontId="3" fillId="2" borderId="1" xfId="0" applyNumberFormat="1" applyFont="1" applyFill="1" applyBorder="1"/>
    <xf numFmtId="4" fontId="3" fillId="6" borderId="1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5" fillId="8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8" fillId="0" borderId="0" xfId="0" applyFont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7" fillId="0" borderId="0" xfId="0" applyFont="1" applyAlignment="1">
      <alignment horizontal="center"/>
    </xf>
    <xf numFmtId="0" fontId="3" fillId="7" borderId="5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6" fillId="4" borderId="2" xfId="0" applyNumberFormat="1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67" fontId="0" fillId="0" borderId="0" xfId="0" applyNumberFormat="1"/>
    <xf numFmtId="0" fontId="10" fillId="2" borderId="2" xfId="0" applyFont="1" applyFill="1" applyBorder="1" applyAlignment="1"/>
    <xf numFmtId="0" fontId="0" fillId="0" borderId="0" xfId="0" applyAlignment="1">
      <alignment horizontal="center" vertical="center"/>
    </xf>
    <xf numFmtId="0" fontId="11" fillId="2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Октябрь!$H$5:$I$5</c:f>
          <c:strCache>
            <c:ptCount val="2"/>
            <c:pt idx="0">
              <c:v>Расходы за месяц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666666666666664E-2"/>
          <c:y val="0.21337962962962964"/>
          <c:w val="0.93888888888888888"/>
          <c:h val="0.6002766841644794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83-4B3F-88D8-74393C9015C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83-4B3F-88D8-74393C9015C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83-4B3F-88D8-74393C9015C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83-4B3F-88D8-74393C9015C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83-4B3F-88D8-74393C9015C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83-4B3F-88D8-74393C9015C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83-4B3F-88D8-74393C9015C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DE83-4B3F-88D8-74393C9015C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'Расход за мес'!$C$9:$C$15</c:f>
              <c:strCache>
                <c:ptCount val="7"/>
                <c:pt idx="0">
                  <c:v>Ипотека</c:v>
                </c:pt>
                <c:pt idx="1">
                  <c:v>Квартплата</c:v>
                </c:pt>
                <c:pt idx="2">
                  <c:v>Интернет</c:v>
                </c:pt>
                <c:pt idx="3">
                  <c:v>Парковка</c:v>
                </c:pt>
                <c:pt idx="4">
                  <c:v>МТС</c:v>
                </c:pt>
                <c:pt idx="5">
                  <c:v>Продукты</c:v>
                </c:pt>
                <c:pt idx="6">
                  <c:v>Прочее:</c:v>
                </c:pt>
              </c:strCache>
            </c:strRef>
          </c:cat>
          <c:val>
            <c:numRef>
              <c:f>'Расход за мес'!$D$9:$D$15</c:f>
              <c:numCache>
                <c:formatCode>General</c:formatCode>
                <c:ptCount val="7"/>
                <c:pt idx="0">
                  <c:v>10000</c:v>
                </c:pt>
                <c:pt idx="1">
                  <c:v>5051</c:v>
                </c:pt>
                <c:pt idx="2">
                  <c:v>0</c:v>
                </c:pt>
                <c:pt idx="3">
                  <c:v>1500</c:v>
                </c:pt>
                <c:pt idx="4">
                  <c:v>0</c:v>
                </c:pt>
                <c:pt idx="5">
                  <c:v>0</c:v>
                </c:pt>
                <c:pt idx="6">
                  <c:v>16563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E83-4B3F-88D8-74393C9015C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Октябрь!$H$4:$I$4</c:f>
          <c:strCache>
            <c:ptCount val="2"/>
            <c:pt idx="0">
              <c:v>Доходы за месяц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769817883194062E-2"/>
          <c:y val="0.24674446616978235"/>
          <c:w val="0.83001046648310062"/>
          <c:h val="0.65387643336661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183-48C3-868E-D33EBBDB630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183-48C3-868E-D33EBBDB630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183-48C3-868E-D33EBBDB630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'Доход за мес'!$C$9:$C$11</c:f>
              <c:strCache>
                <c:ptCount val="3"/>
                <c:pt idx="0">
                  <c:v>Карта</c:v>
                </c:pt>
                <c:pt idx="1">
                  <c:v>Наличные</c:v>
                </c:pt>
                <c:pt idx="2">
                  <c:v>Перечисления от физ.лиц</c:v>
                </c:pt>
              </c:strCache>
            </c:strRef>
          </c:cat>
          <c:val>
            <c:numRef>
              <c:f>'Доход за мес'!$D$9:$D$11</c:f>
              <c:numCache>
                <c:formatCode>General</c:formatCode>
                <c:ptCount val="3"/>
                <c:pt idx="0">
                  <c:v>5000</c:v>
                </c:pt>
                <c:pt idx="1">
                  <c:v>20000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83-48C3-868E-D33EBBDB63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11</xdr:col>
      <xdr:colOff>123825</xdr:colOff>
      <xdr:row>21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466725</xdr:colOff>
      <xdr:row>20</xdr:row>
      <xdr:rowOff>123824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F6"/>
  <sheetViews>
    <sheetView workbookViewId="0">
      <selection activeCell="G6" sqref="G6"/>
    </sheetView>
  </sheetViews>
  <sheetFormatPr defaultRowHeight="15" x14ac:dyDescent="0.25"/>
  <cols>
    <col min="6" max="6" width="14.42578125" customWidth="1"/>
  </cols>
  <sheetData>
    <row r="2" spans="2:6" ht="18.75" x14ac:dyDescent="0.3">
      <c r="B2" s="32" t="s">
        <v>23</v>
      </c>
      <c r="C2" s="33"/>
      <c r="D2" s="33"/>
      <c r="E2" s="33"/>
      <c r="F2" s="34"/>
    </row>
    <row r="3" spans="2:6" ht="15.75" x14ac:dyDescent="0.25">
      <c r="B3" s="2" t="s">
        <v>3</v>
      </c>
      <c r="C3" s="35" t="s">
        <v>24</v>
      </c>
      <c r="D3" s="36"/>
      <c r="E3" s="37"/>
      <c r="F3" s="6" t="s">
        <v>5</v>
      </c>
    </row>
    <row r="4" spans="2:6" ht="15.75" x14ac:dyDescent="0.25">
      <c r="B4" s="3">
        <v>1</v>
      </c>
      <c r="C4" s="38" t="s">
        <v>17</v>
      </c>
      <c r="D4" s="39"/>
      <c r="E4" s="40"/>
      <c r="F4" s="20">
        <f>35000+Октябрь!C11-Октябрь!C28+Ноябрь!C11-Ноябрь!C28+Декабрь!C11-Декабрь!C28</f>
        <v>6886</v>
      </c>
    </row>
    <row r="5" spans="2:6" ht="15.75" x14ac:dyDescent="0.25">
      <c r="B5" s="3">
        <v>2</v>
      </c>
      <c r="C5" s="38" t="s">
        <v>18</v>
      </c>
      <c r="D5" s="39"/>
      <c r="E5" s="40"/>
      <c r="F5" s="20">
        <f>7500+Октябрь!C12-Октябрь!C33+Ноябрь!C12-Ноябрь!C33+Декабрь!C12-Декабрь!C33</f>
        <v>23500</v>
      </c>
    </row>
    <row r="6" spans="2:6" ht="25.5" customHeight="1" x14ac:dyDescent="0.25">
      <c r="B6" s="29" t="s">
        <v>25</v>
      </c>
      <c r="C6" s="30"/>
      <c r="D6" s="30"/>
      <c r="E6" s="31"/>
      <c r="F6" s="12">
        <f>SUM(F4:F5)</f>
        <v>30386</v>
      </c>
    </row>
  </sheetData>
  <mergeCells count="5">
    <mergeCell ref="B6:E6"/>
    <mergeCell ref="B2:F2"/>
    <mergeCell ref="C3:E3"/>
    <mergeCell ref="C4:E4"/>
    <mergeCell ref="C5: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C1:H15"/>
  <sheetViews>
    <sheetView tabSelected="1" workbookViewId="0">
      <selection activeCell="O19" sqref="O19"/>
    </sheetView>
  </sheetViews>
  <sheetFormatPr defaultRowHeight="15" x14ac:dyDescent="0.25"/>
  <cols>
    <col min="3" max="3" width="13" customWidth="1"/>
    <col min="4" max="4" width="10.28515625" bestFit="1" customWidth="1"/>
    <col min="5" max="5" width="13.140625" bestFit="1" customWidth="1"/>
    <col min="7" max="7" width="2" customWidth="1"/>
    <col min="8" max="8" width="13.140625" customWidth="1"/>
  </cols>
  <sheetData>
    <row r="1" spans="3:8" ht="18.75" x14ac:dyDescent="0.3">
      <c r="E1" s="23" t="s">
        <v>50</v>
      </c>
      <c r="H1" s="61" t="s">
        <v>51</v>
      </c>
    </row>
    <row r="5" spans="3:8" x14ac:dyDescent="0.25">
      <c r="C5" s="59"/>
      <c r="E5" s="59" t="s">
        <v>51</v>
      </c>
    </row>
    <row r="6" spans="3:8" x14ac:dyDescent="0.25">
      <c r="C6" s="59"/>
      <c r="D6" s="1"/>
      <c r="E6" s="59" t="s">
        <v>52</v>
      </c>
    </row>
    <row r="7" spans="3:8" x14ac:dyDescent="0.25">
      <c r="C7" s="59"/>
      <c r="D7" s="1"/>
      <c r="E7" s="59" t="s">
        <v>53</v>
      </c>
    </row>
    <row r="9" spans="3:8" x14ac:dyDescent="0.25">
      <c r="C9" s="60" t="s">
        <v>28</v>
      </c>
      <c r="D9">
        <f ca="1">SUMIF(INDIRECT($H$1&amp;"!$B15:$B21"),"="&amp;$C9,INDIRECT($H$1&amp;"!$C15:$C21"))</f>
        <v>10000</v>
      </c>
    </row>
    <row r="10" spans="3:8" x14ac:dyDescent="0.25">
      <c r="C10" s="60" t="s">
        <v>15</v>
      </c>
      <c r="D10" s="1">
        <f ca="1">SUMIF(INDIRECT($H$1&amp;"!$B15:$B21"),"="&amp;$C10,INDIRECT($H$1&amp;"!$C15:$C21"))</f>
        <v>5051</v>
      </c>
    </row>
    <row r="11" spans="3:8" x14ac:dyDescent="0.25">
      <c r="C11" s="60" t="s">
        <v>29</v>
      </c>
      <c r="D11" s="1">
        <f t="shared" ref="D11:D15" ca="1" si="0">SUMIF(INDIRECT($H$1&amp;"!$B15:$B21"),"="&amp;$C11,INDIRECT($H$1&amp;"!$C15:$C21"))</f>
        <v>0</v>
      </c>
    </row>
    <row r="12" spans="3:8" x14ac:dyDescent="0.25">
      <c r="C12" s="60" t="s">
        <v>30</v>
      </c>
      <c r="D12" s="1">
        <f t="shared" ca="1" si="0"/>
        <v>1500</v>
      </c>
    </row>
    <row r="13" spans="3:8" x14ac:dyDescent="0.25">
      <c r="C13" s="60" t="s">
        <v>31</v>
      </c>
      <c r="D13" s="1">
        <f t="shared" ca="1" si="0"/>
        <v>0</v>
      </c>
    </row>
    <row r="14" spans="3:8" x14ac:dyDescent="0.25">
      <c r="C14" s="60" t="s">
        <v>32</v>
      </c>
      <c r="D14" s="1">
        <f t="shared" ca="1" si="0"/>
        <v>0</v>
      </c>
    </row>
    <row r="15" spans="3:8" x14ac:dyDescent="0.25">
      <c r="C15" s="60" t="s">
        <v>48</v>
      </c>
      <c r="D15" s="1">
        <f t="shared" ca="1" si="0"/>
        <v>16563</v>
      </c>
    </row>
  </sheetData>
  <phoneticPr fontId="9" type="noConversion"/>
  <dataValidations count="1">
    <dataValidation type="list" allowBlank="1" showInputMessage="1" showErrorMessage="1" sqref="H1" xr:uid="{66FEEF66-14EC-461F-AD19-1EAE519934D4}">
      <formula1>$E$5:$E$7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C1:G11"/>
  <sheetViews>
    <sheetView workbookViewId="0">
      <selection activeCell="F1" sqref="F1"/>
    </sheetView>
  </sheetViews>
  <sheetFormatPr defaultRowHeight="15" x14ac:dyDescent="0.25"/>
  <cols>
    <col min="4" max="4" width="10.28515625" bestFit="1" customWidth="1"/>
    <col min="5" max="5" width="11.140625" customWidth="1"/>
    <col min="6" max="6" width="12.42578125" customWidth="1"/>
  </cols>
  <sheetData>
    <row r="1" spans="3:7" ht="18.75" x14ac:dyDescent="0.3">
      <c r="D1" s="23" t="s">
        <v>50</v>
      </c>
      <c r="E1" s="1"/>
      <c r="F1" s="61" t="s">
        <v>51</v>
      </c>
      <c r="G1" s="1"/>
    </row>
    <row r="5" spans="3:7" x14ac:dyDescent="0.25">
      <c r="C5" s="59"/>
      <c r="D5" s="1"/>
      <c r="E5" s="59" t="s">
        <v>51</v>
      </c>
    </row>
    <row r="6" spans="3:7" x14ac:dyDescent="0.25">
      <c r="C6" s="59"/>
      <c r="D6" s="1"/>
      <c r="E6" s="59" t="s">
        <v>52</v>
      </c>
    </row>
    <row r="7" spans="3:7" x14ac:dyDescent="0.25">
      <c r="C7" s="59"/>
      <c r="D7" s="1"/>
      <c r="E7" s="59" t="s">
        <v>53</v>
      </c>
    </row>
    <row r="8" spans="3:7" x14ac:dyDescent="0.25">
      <c r="C8" s="1"/>
      <c r="D8" s="1"/>
      <c r="E8" s="1"/>
    </row>
    <row r="9" spans="3:7" x14ac:dyDescent="0.25">
      <c r="C9" s="62" t="s">
        <v>17</v>
      </c>
      <c r="D9" s="1">
        <f ca="1">SUMIF(INDIRECT($F$1&amp;"!$B11:$B13"),"="&amp;$C9,INDIRECT($F$1&amp;"!$C11:$C13"))</f>
        <v>5000</v>
      </c>
      <c r="E9" s="1"/>
    </row>
    <row r="10" spans="3:7" x14ac:dyDescent="0.25">
      <c r="C10" s="62" t="s">
        <v>18</v>
      </c>
      <c r="D10" s="1">
        <f t="shared" ref="D10:D11" ca="1" si="0">SUMIF(INDIRECT($F$1&amp;"!$B11:$B13"),"="&amp;$C10,INDIRECT($F$1&amp;"!$C11:$C13"))</f>
        <v>20000</v>
      </c>
      <c r="E10" s="1"/>
    </row>
    <row r="11" spans="3:7" x14ac:dyDescent="0.25">
      <c r="C11" s="62" t="s">
        <v>36</v>
      </c>
      <c r="D11" s="1">
        <f t="shared" ca="1" si="0"/>
        <v>0</v>
      </c>
      <c r="E11" s="1"/>
    </row>
  </sheetData>
  <dataValidations count="1">
    <dataValidation type="list" allowBlank="1" showInputMessage="1" showErrorMessage="1" sqref="F1" xr:uid="{865D633B-9660-4B7A-8896-5A32186D72EF}">
      <formula1>$E$5:$E$7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E18"/>
  <sheetViews>
    <sheetView workbookViewId="0">
      <selection activeCell="E7" sqref="E7:E12"/>
    </sheetView>
  </sheetViews>
  <sheetFormatPr defaultRowHeight="15" x14ac:dyDescent="0.25"/>
  <cols>
    <col min="4" max="4" width="22.85546875" customWidth="1"/>
    <col min="5" max="5" width="13.140625" bestFit="1" customWidth="1"/>
  </cols>
  <sheetData>
    <row r="1" spans="1:5" ht="18.75" x14ac:dyDescent="0.3">
      <c r="A1" s="32" t="s">
        <v>26</v>
      </c>
      <c r="B1" s="33"/>
      <c r="C1" s="33"/>
      <c r="D1" s="33"/>
      <c r="E1" s="33"/>
    </row>
    <row r="2" spans="1:5" ht="15.75" x14ac:dyDescent="0.25">
      <c r="A2" s="2" t="s">
        <v>3</v>
      </c>
      <c r="B2" s="35" t="s">
        <v>4</v>
      </c>
      <c r="C2" s="36"/>
      <c r="D2" s="37"/>
      <c r="E2" s="6" t="s">
        <v>27</v>
      </c>
    </row>
    <row r="3" spans="1:5" ht="15.75" x14ac:dyDescent="0.25">
      <c r="A3" s="3">
        <v>1</v>
      </c>
      <c r="B3" s="38" t="s">
        <v>17</v>
      </c>
      <c r="C3" s="39"/>
      <c r="D3" s="40"/>
      <c r="E3" s="18">
        <v>20000</v>
      </c>
    </row>
    <row r="4" spans="1:5" ht="15.75" x14ac:dyDescent="0.25">
      <c r="A4" s="3">
        <v>2</v>
      </c>
      <c r="B4" s="38" t="s">
        <v>18</v>
      </c>
      <c r="C4" s="39"/>
      <c r="D4" s="40"/>
      <c r="E4" s="18">
        <v>30000</v>
      </c>
    </row>
    <row r="5" spans="1:5" s="1" customFormat="1" ht="15.75" x14ac:dyDescent="0.25">
      <c r="A5" s="29" t="s">
        <v>34</v>
      </c>
      <c r="B5" s="30"/>
      <c r="C5" s="30"/>
      <c r="D5" s="30"/>
      <c r="E5" s="18">
        <f>SUM(E3:E4)</f>
        <v>50000</v>
      </c>
    </row>
    <row r="6" spans="1:5" ht="15.75" x14ac:dyDescent="0.25">
      <c r="A6" s="2" t="s">
        <v>3</v>
      </c>
      <c r="B6" s="35" t="s">
        <v>13</v>
      </c>
      <c r="C6" s="36"/>
      <c r="D6" s="37"/>
      <c r="E6" s="18"/>
    </row>
    <row r="7" spans="1:5" ht="15.75" x14ac:dyDescent="0.25">
      <c r="A7" s="3">
        <v>1</v>
      </c>
      <c r="B7" s="38" t="s">
        <v>28</v>
      </c>
      <c r="C7" s="39"/>
      <c r="D7" s="40"/>
      <c r="E7" s="18">
        <v>10000</v>
      </c>
    </row>
    <row r="8" spans="1:5" ht="15.75" x14ac:dyDescent="0.25">
      <c r="A8" s="3">
        <v>2</v>
      </c>
      <c r="B8" s="38" t="s">
        <v>15</v>
      </c>
      <c r="C8" s="39"/>
      <c r="D8" s="40"/>
      <c r="E8" s="18">
        <v>5000</v>
      </c>
    </row>
    <row r="9" spans="1:5" ht="15.75" x14ac:dyDescent="0.25">
      <c r="A9" s="3">
        <v>3</v>
      </c>
      <c r="B9" s="38" t="s">
        <v>29</v>
      </c>
      <c r="C9" s="39"/>
      <c r="D9" s="40"/>
      <c r="E9" s="18">
        <v>400</v>
      </c>
    </row>
    <row r="10" spans="1:5" ht="15.75" x14ac:dyDescent="0.25">
      <c r="A10" s="3">
        <v>4</v>
      </c>
      <c r="B10" s="38" t="s">
        <v>30</v>
      </c>
      <c r="C10" s="39"/>
      <c r="D10" s="40"/>
      <c r="E10" s="18">
        <v>1500</v>
      </c>
    </row>
    <row r="11" spans="1:5" ht="15.75" x14ac:dyDescent="0.25">
      <c r="A11" s="3">
        <v>5</v>
      </c>
      <c r="B11" s="25" t="s">
        <v>31</v>
      </c>
      <c r="C11" s="26"/>
      <c r="D11" s="27"/>
      <c r="E11" s="18">
        <v>600</v>
      </c>
    </row>
    <row r="12" spans="1:5" ht="15.75" x14ac:dyDescent="0.25">
      <c r="A12" s="3">
        <v>6</v>
      </c>
      <c r="B12" s="38" t="s">
        <v>32</v>
      </c>
      <c r="C12" s="39"/>
      <c r="D12" s="40"/>
      <c r="E12" s="18">
        <v>10000</v>
      </c>
    </row>
    <row r="13" spans="1:5" ht="15.75" x14ac:dyDescent="0.25">
      <c r="A13" s="3">
        <v>7</v>
      </c>
      <c r="B13" s="38"/>
      <c r="C13" s="39"/>
      <c r="D13" s="40"/>
      <c r="E13" s="18"/>
    </row>
    <row r="14" spans="1:5" ht="15.75" x14ac:dyDescent="0.25">
      <c r="A14" s="3">
        <v>8</v>
      </c>
      <c r="B14" s="38"/>
      <c r="C14" s="39"/>
      <c r="D14" s="40"/>
      <c r="E14" s="18"/>
    </row>
    <row r="15" spans="1:5" ht="15.75" x14ac:dyDescent="0.25">
      <c r="A15" s="3">
        <v>9</v>
      </c>
      <c r="B15" s="41"/>
      <c r="C15" s="41"/>
      <c r="D15" s="41"/>
      <c r="E15" s="18"/>
    </row>
    <row r="16" spans="1:5" ht="15.75" x14ac:dyDescent="0.25">
      <c r="A16" s="3">
        <v>10</v>
      </c>
      <c r="B16" s="41"/>
      <c r="C16" s="41"/>
      <c r="D16" s="41"/>
      <c r="E16" s="18"/>
    </row>
    <row r="17" spans="1:5" ht="15.75" x14ac:dyDescent="0.25">
      <c r="A17" s="3">
        <v>11</v>
      </c>
      <c r="B17" s="38" t="s">
        <v>33</v>
      </c>
      <c r="C17" s="39"/>
      <c r="D17" s="40"/>
      <c r="E17" s="18">
        <v>20000</v>
      </c>
    </row>
    <row r="18" spans="1:5" ht="15.75" x14ac:dyDescent="0.25">
      <c r="A18" s="29" t="s">
        <v>35</v>
      </c>
      <c r="B18" s="30"/>
      <c r="C18" s="30"/>
      <c r="D18" s="30"/>
      <c r="E18" s="18">
        <f>SUM(E7:E17)</f>
        <v>47500</v>
      </c>
    </row>
  </sheetData>
  <mergeCells count="17">
    <mergeCell ref="B14:D14"/>
    <mergeCell ref="B15:D15"/>
    <mergeCell ref="B16:D16"/>
    <mergeCell ref="B17:D17"/>
    <mergeCell ref="A18:D18"/>
    <mergeCell ref="B12:D12"/>
    <mergeCell ref="B13:D13"/>
    <mergeCell ref="A1:E1"/>
    <mergeCell ref="B2:D2"/>
    <mergeCell ref="B3:D3"/>
    <mergeCell ref="B4:D4"/>
    <mergeCell ref="B6:D6"/>
    <mergeCell ref="B7:D7"/>
    <mergeCell ref="A5:D5"/>
    <mergeCell ref="B8:D8"/>
    <mergeCell ref="B9:D9"/>
    <mergeCell ref="B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J36"/>
  <sheetViews>
    <sheetView zoomScale="75" zoomScaleNormal="7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B11" sqref="B11:B13"/>
    </sheetView>
  </sheetViews>
  <sheetFormatPr defaultRowHeight="15" x14ac:dyDescent="0.25"/>
  <cols>
    <col min="1" max="1" width="3.42578125" bestFit="1" customWidth="1"/>
    <col min="2" max="2" width="28" customWidth="1"/>
    <col min="3" max="3" width="13.7109375" bestFit="1" customWidth="1"/>
    <col min="4" max="4" width="13.28515625" customWidth="1"/>
    <col min="5" max="5" width="13.28515625" bestFit="1" customWidth="1"/>
    <col min="6" max="6" width="9.28515625" bestFit="1" customWidth="1"/>
    <col min="7" max="7" width="10.42578125" bestFit="1" customWidth="1"/>
    <col min="8" max="8" width="10.140625" bestFit="1" customWidth="1"/>
    <col min="9" max="9" width="10.42578125" bestFit="1" customWidth="1"/>
    <col min="10" max="10" width="11.140625" bestFit="1" customWidth="1"/>
    <col min="11" max="12" width="9.28515625" bestFit="1" customWidth="1"/>
    <col min="13" max="13" width="10.140625" bestFit="1" customWidth="1"/>
    <col min="14" max="14" width="9.28515625" bestFit="1" customWidth="1"/>
    <col min="15" max="15" width="10" bestFit="1" customWidth="1"/>
    <col min="16" max="19" width="9.28515625" bestFit="1" customWidth="1"/>
    <col min="20" max="20" width="10.42578125" bestFit="1" customWidth="1"/>
    <col min="21" max="30" width="9.28515625" bestFit="1" customWidth="1"/>
    <col min="31" max="31" width="10.42578125" bestFit="1" customWidth="1"/>
    <col min="32" max="36" width="9.28515625" bestFit="1" customWidth="1"/>
  </cols>
  <sheetData>
    <row r="1" spans="1:36" ht="21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3" spans="1:36" ht="18.75" x14ac:dyDescent="0.3">
      <c r="A3" s="32" t="s">
        <v>1</v>
      </c>
      <c r="B3" s="33"/>
      <c r="C3" s="34"/>
      <c r="D3" s="7"/>
      <c r="E3" s="7"/>
      <c r="F3" s="1"/>
      <c r="G3" s="1"/>
      <c r="H3" s="46" t="s">
        <v>2</v>
      </c>
      <c r="I3" s="47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x14ac:dyDescent="0.25">
      <c r="A4" s="2" t="s">
        <v>3</v>
      </c>
      <c r="B4" s="11" t="s">
        <v>24</v>
      </c>
      <c r="C4" s="6" t="s">
        <v>5</v>
      </c>
      <c r="D4" s="8"/>
      <c r="E4" s="8"/>
      <c r="F4" s="1"/>
      <c r="G4" s="1"/>
      <c r="H4" s="44" t="s">
        <v>6</v>
      </c>
      <c r="I4" s="45"/>
      <c r="J4" s="16">
        <f>C7</f>
        <v>25000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x14ac:dyDescent="0.25">
      <c r="A5" s="3">
        <v>1</v>
      </c>
      <c r="B5" s="10" t="s">
        <v>17</v>
      </c>
      <c r="C5" s="20">
        <f>C11+C13</f>
        <v>5000</v>
      </c>
      <c r="D5" s="9"/>
      <c r="E5" s="9"/>
      <c r="F5" s="1"/>
      <c r="G5" s="1"/>
      <c r="H5" s="44" t="s">
        <v>7</v>
      </c>
      <c r="I5" s="45"/>
      <c r="J5" s="16">
        <f>C28+C33</f>
        <v>37114</v>
      </c>
      <c r="K5" s="49" t="s">
        <v>9</v>
      </c>
      <c r="L5" s="50"/>
      <c r="M5" s="17">
        <f>D28</f>
        <v>47500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.75" x14ac:dyDescent="0.25">
      <c r="A6" s="3">
        <v>2</v>
      </c>
      <c r="B6" s="10" t="s">
        <v>18</v>
      </c>
      <c r="C6" s="20">
        <f>C12</f>
        <v>20000</v>
      </c>
      <c r="D6" s="9"/>
      <c r="E6" s="9"/>
      <c r="F6" s="1"/>
      <c r="G6" s="1"/>
      <c r="H6" s="44" t="s">
        <v>8</v>
      </c>
      <c r="I6" s="45"/>
      <c r="J6" s="21">
        <f>J4-J5</f>
        <v>-12114</v>
      </c>
      <c r="K6" s="51" t="s">
        <v>10</v>
      </c>
      <c r="L6" s="52"/>
      <c r="M6" s="22">
        <f>M5-J5</f>
        <v>10386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x14ac:dyDescent="0.25">
      <c r="A7" s="29" t="s">
        <v>11</v>
      </c>
      <c r="B7" s="30"/>
      <c r="C7" s="12">
        <f>SUM(C5:C6)</f>
        <v>25000</v>
      </c>
      <c r="D7" s="8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9" spans="1:36" ht="18.75" x14ac:dyDescent="0.3">
      <c r="A9" s="32" t="s">
        <v>16</v>
      </c>
      <c r="B9" s="33"/>
      <c r="C9" s="33"/>
      <c r="D9" s="33"/>
      <c r="E9" s="34"/>
      <c r="F9" s="43" t="s">
        <v>12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 s="1" customFormat="1" ht="15.75" x14ac:dyDescent="0.25">
      <c r="A10" s="2" t="s">
        <v>3</v>
      </c>
      <c r="B10" s="11" t="s">
        <v>4</v>
      </c>
      <c r="C10" s="6" t="s">
        <v>22</v>
      </c>
      <c r="D10" s="6" t="s">
        <v>21</v>
      </c>
      <c r="E10" s="6" t="s">
        <v>14</v>
      </c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2">
        <v>8</v>
      </c>
      <c r="N10" s="2">
        <v>9</v>
      </c>
      <c r="O10" s="2">
        <v>10</v>
      </c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2">
        <v>16</v>
      </c>
      <c r="V10" s="2">
        <v>17</v>
      </c>
      <c r="W10" s="2">
        <v>18</v>
      </c>
      <c r="X10" s="2">
        <v>19</v>
      </c>
      <c r="Y10" s="2">
        <v>20</v>
      </c>
      <c r="Z10" s="2">
        <v>21</v>
      </c>
      <c r="AA10" s="2">
        <v>22</v>
      </c>
      <c r="AB10" s="2">
        <v>23</v>
      </c>
      <c r="AC10" s="2">
        <v>24</v>
      </c>
      <c r="AD10" s="2">
        <v>25</v>
      </c>
      <c r="AE10" s="2">
        <v>26</v>
      </c>
      <c r="AF10" s="2">
        <v>27</v>
      </c>
      <c r="AG10" s="2">
        <v>28</v>
      </c>
      <c r="AH10" s="2">
        <v>29</v>
      </c>
      <c r="AI10" s="2">
        <v>30</v>
      </c>
      <c r="AJ10" s="2">
        <v>31</v>
      </c>
    </row>
    <row r="11" spans="1:36" s="1" customFormat="1" ht="15.75" x14ac:dyDescent="0.25">
      <c r="A11" s="3">
        <v>1</v>
      </c>
      <c r="B11" s="10" t="s">
        <v>17</v>
      </c>
      <c r="C11" s="18">
        <f t="shared" ref="C11:C12" si="0">SUM(F11:AJ11)</f>
        <v>5000</v>
      </c>
      <c r="D11" s="18">
        <v>20000</v>
      </c>
      <c r="E11" s="18">
        <f t="shared" ref="E11:E12" si="1">D11-C11</f>
        <v>15000</v>
      </c>
      <c r="F11" s="13"/>
      <c r="G11" s="13"/>
      <c r="H11" s="13"/>
      <c r="I11" s="13"/>
      <c r="J11" s="13"/>
      <c r="K11" s="13"/>
      <c r="L11" s="13"/>
      <c r="M11" s="14"/>
      <c r="N11" s="14"/>
      <c r="O11" s="14">
        <v>-5000</v>
      </c>
      <c r="P11" s="14"/>
      <c r="Q11" s="14"/>
      <c r="R11" s="14"/>
      <c r="S11" s="14"/>
      <c r="T11" s="13">
        <v>10000</v>
      </c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3"/>
      <c r="AI11" s="13"/>
      <c r="AJ11" s="13"/>
    </row>
    <row r="12" spans="1:36" s="1" customFormat="1" ht="15.75" x14ac:dyDescent="0.25">
      <c r="A12" s="3">
        <v>2</v>
      </c>
      <c r="B12" s="10" t="s">
        <v>18</v>
      </c>
      <c r="C12" s="18">
        <f t="shared" si="0"/>
        <v>20000</v>
      </c>
      <c r="D12" s="18">
        <v>30000</v>
      </c>
      <c r="E12" s="18">
        <f t="shared" si="1"/>
        <v>10000</v>
      </c>
      <c r="F12" s="13"/>
      <c r="G12" s="13"/>
      <c r="H12" s="13"/>
      <c r="I12" s="13">
        <v>15000</v>
      </c>
      <c r="J12" s="13"/>
      <c r="K12" s="13"/>
      <c r="L12" s="13"/>
      <c r="M12" s="14"/>
      <c r="N12" s="14"/>
      <c r="O12" s="14">
        <v>5000</v>
      </c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4"/>
      <c r="AG12" s="14"/>
      <c r="AH12" s="13"/>
      <c r="AI12" s="13"/>
      <c r="AJ12" s="13"/>
    </row>
    <row r="13" spans="1:36" s="1" customFormat="1" ht="15.75" x14ac:dyDescent="0.25">
      <c r="A13" s="3">
        <v>3</v>
      </c>
      <c r="B13" s="10" t="s">
        <v>36</v>
      </c>
      <c r="C13" s="18">
        <f t="shared" ref="C13" si="2">SUM(F13:AJ13)</f>
        <v>0</v>
      </c>
      <c r="D13" s="18">
        <v>0</v>
      </c>
      <c r="E13" s="18">
        <f t="shared" ref="E13" si="3">D13-C13</f>
        <v>0</v>
      </c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3"/>
      <c r="AI13" s="13"/>
      <c r="AJ13" s="13"/>
    </row>
    <row r="14" spans="1:36" ht="15.75" x14ac:dyDescent="0.25">
      <c r="A14" s="2" t="s">
        <v>3</v>
      </c>
      <c r="B14" s="11" t="s">
        <v>37</v>
      </c>
      <c r="C14" s="18"/>
      <c r="D14" s="18"/>
      <c r="E14" s="18"/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2">
        <v>8</v>
      </c>
      <c r="N14" s="2">
        <v>9</v>
      </c>
      <c r="O14" s="2">
        <v>10</v>
      </c>
      <c r="P14" s="2">
        <v>11</v>
      </c>
      <c r="Q14" s="2">
        <v>12</v>
      </c>
      <c r="R14" s="2">
        <v>13</v>
      </c>
      <c r="S14" s="2">
        <v>14</v>
      </c>
      <c r="T14" s="2">
        <v>15</v>
      </c>
      <c r="U14" s="2">
        <v>16</v>
      </c>
      <c r="V14" s="2">
        <v>17</v>
      </c>
      <c r="W14" s="2">
        <v>18</v>
      </c>
      <c r="X14" s="2">
        <v>19</v>
      </c>
      <c r="Y14" s="2">
        <v>20</v>
      </c>
      <c r="Z14" s="2">
        <v>21</v>
      </c>
      <c r="AA14" s="2">
        <v>22</v>
      </c>
      <c r="AB14" s="2">
        <v>23</v>
      </c>
      <c r="AC14" s="2">
        <v>24</v>
      </c>
      <c r="AD14" s="2">
        <v>25</v>
      </c>
      <c r="AE14" s="2">
        <v>26</v>
      </c>
      <c r="AF14" s="2">
        <v>27</v>
      </c>
      <c r="AG14" s="2">
        <v>28</v>
      </c>
      <c r="AH14" s="2">
        <v>29</v>
      </c>
      <c r="AI14" s="2">
        <v>30</v>
      </c>
      <c r="AJ14" s="2">
        <v>31</v>
      </c>
    </row>
    <row r="15" spans="1:36" ht="15.75" x14ac:dyDescent="0.25">
      <c r="A15" s="3">
        <v>1</v>
      </c>
      <c r="B15" s="10" t="s">
        <v>28</v>
      </c>
      <c r="C15" s="18">
        <f t="shared" ref="C15:C26" si="4">SUM(F15:AJ15)</f>
        <v>10000</v>
      </c>
      <c r="D15" s="18">
        <v>10000</v>
      </c>
      <c r="E15" s="18">
        <f t="shared" ref="E15:E20" si="5">D15-C15</f>
        <v>0</v>
      </c>
      <c r="F15" s="13"/>
      <c r="G15" s="13">
        <v>10000</v>
      </c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14"/>
      <c r="AH15" s="13"/>
      <c r="AI15" s="13"/>
      <c r="AJ15" s="13"/>
    </row>
    <row r="16" spans="1:36" ht="15.75" x14ac:dyDescent="0.25">
      <c r="A16" s="3">
        <v>2</v>
      </c>
      <c r="B16" s="10" t="s">
        <v>15</v>
      </c>
      <c r="C16" s="18">
        <f t="shared" si="4"/>
        <v>5051</v>
      </c>
      <c r="D16" s="18">
        <v>5000</v>
      </c>
      <c r="E16" s="18">
        <f t="shared" si="5"/>
        <v>-51</v>
      </c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>
        <v>4551</v>
      </c>
      <c r="AF16" s="14">
        <v>500</v>
      </c>
      <c r="AG16" s="14"/>
      <c r="AH16" s="13"/>
      <c r="AI16" s="13"/>
      <c r="AJ16" s="13"/>
    </row>
    <row r="17" spans="1:36" ht="15.75" x14ac:dyDescent="0.25">
      <c r="A17" s="3">
        <v>3</v>
      </c>
      <c r="B17" s="10" t="s">
        <v>29</v>
      </c>
      <c r="C17" s="18">
        <f t="shared" si="4"/>
        <v>0</v>
      </c>
      <c r="D17" s="18">
        <v>400</v>
      </c>
      <c r="E17" s="18">
        <f t="shared" si="5"/>
        <v>400</v>
      </c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4"/>
      <c r="AG17" s="14"/>
      <c r="AH17" s="13"/>
      <c r="AI17" s="13"/>
      <c r="AJ17" s="13"/>
    </row>
    <row r="18" spans="1:36" ht="15.75" x14ac:dyDescent="0.25">
      <c r="A18" s="3">
        <v>4</v>
      </c>
      <c r="B18" s="10" t="s">
        <v>30</v>
      </c>
      <c r="C18" s="18">
        <f t="shared" si="4"/>
        <v>1500</v>
      </c>
      <c r="D18" s="18">
        <v>1500</v>
      </c>
      <c r="E18" s="18">
        <f t="shared" si="5"/>
        <v>0</v>
      </c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>
        <v>1500</v>
      </c>
      <c r="AF18" s="14"/>
      <c r="AG18" s="14"/>
      <c r="AH18" s="13"/>
      <c r="AI18" s="13"/>
      <c r="AJ18" s="13"/>
    </row>
    <row r="19" spans="1:36" ht="15.75" x14ac:dyDescent="0.25">
      <c r="A19" s="3">
        <v>5</v>
      </c>
      <c r="B19" s="25" t="s">
        <v>31</v>
      </c>
      <c r="C19" s="18">
        <f t="shared" si="4"/>
        <v>0</v>
      </c>
      <c r="D19" s="18">
        <v>600</v>
      </c>
      <c r="E19" s="18">
        <f t="shared" si="5"/>
        <v>600</v>
      </c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3"/>
      <c r="AI19" s="13"/>
      <c r="AJ19" s="13"/>
    </row>
    <row r="20" spans="1:36" ht="15.75" x14ac:dyDescent="0.25">
      <c r="A20" s="3">
        <v>6</v>
      </c>
      <c r="B20" s="25" t="s">
        <v>32</v>
      </c>
      <c r="C20" s="18">
        <f t="shared" si="4"/>
        <v>0</v>
      </c>
      <c r="D20" s="18">
        <v>10000</v>
      </c>
      <c r="E20" s="18">
        <f t="shared" si="5"/>
        <v>10000</v>
      </c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3"/>
      <c r="U20" s="13"/>
      <c r="V20" s="13"/>
      <c r="W20" s="13"/>
      <c r="X20" s="13"/>
      <c r="Y20" s="13"/>
      <c r="Z20" s="13"/>
      <c r="AA20" s="14"/>
      <c r="AB20" s="14"/>
      <c r="AC20" s="14"/>
      <c r="AD20" s="14"/>
      <c r="AE20" s="14"/>
      <c r="AF20" s="14"/>
      <c r="AG20" s="14"/>
      <c r="AH20" s="13"/>
      <c r="AI20" s="13"/>
      <c r="AJ20" s="13"/>
    </row>
    <row r="21" spans="1:36" s="1" customFormat="1" ht="15.75" x14ac:dyDescent="0.25">
      <c r="A21" s="3"/>
      <c r="B21" s="10" t="s">
        <v>48</v>
      </c>
      <c r="C21" s="18">
        <f>SUM(C22:C27)</f>
        <v>16563</v>
      </c>
      <c r="D21" s="18">
        <v>20000</v>
      </c>
      <c r="E21" s="18">
        <f>D21-C21-C33</f>
        <v>-563</v>
      </c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4"/>
      <c r="AG21" s="14"/>
      <c r="AH21" s="13"/>
      <c r="AI21" s="13"/>
      <c r="AJ21" s="13"/>
    </row>
    <row r="22" spans="1:36" ht="15.75" x14ac:dyDescent="0.25">
      <c r="A22" s="3">
        <v>7</v>
      </c>
      <c r="B22" s="10" t="s">
        <v>47</v>
      </c>
      <c r="C22" s="18">
        <f t="shared" si="4"/>
        <v>7906</v>
      </c>
      <c r="D22" s="18"/>
      <c r="E22" s="18"/>
      <c r="F22" s="13"/>
      <c r="G22" s="13"/>
      <c r="H22" s="13"/>
      <c r="I22" s="13">
        <v>294</v>
      </c>
      <c r="J22" s="13"/>
      <c r="K22" s="13"/>
      <c r="L22" s="13"/>
      <c r="M22" s="14"/>
      <c r="N22" s="14">
        <v>300</v>
      </c>
      <c r="O22" s="14"/>
      <c r="P22" s="14">
        <v>789</v>
      </c>
      <c r="Q22" s="14">
        <v>250</v>
      </c>
      <c r="R22" s="14"/>
      <c r="S22" s="14">
        <v>252</v>
      </c>
      <c r="T22" s="13">
        <v>701</v>
      </c>
      <c r="U22" s="13">
        <v>500</v>
      </c>
      <c r="V22" s="13">
        <v>140</v>
      </c>
      <c r="W22" s="13">
        <v>800</v>
      </c>
      <c r="X22" s="13">
        <v>840</v>
      </c>
      <c r="Y22" s="13">
        <v>567</v>
      </c>
      <c r="Z22" s="13">
        <v>470</v>
      </c>
      <c r="AA22" s="14">
        <v>630</v>
      </c>
      <c r="AB22" s="14"/>
      <c r="AC22" s="14"/>
      <c r="AD22" s="14">
        <v>438</v>
      </c>
      <c r="AE22" s="14">
        <v>935</v>
      </c>
      <c r="AF22" s="14"/>
      <c r="AG22" s="14"/>
      <c r="AH22" s="13"/>
      <c r="AI22" s="13"/>
      <c r="AJ22" s="13"/>
    </row>
    <row r="23" spans="1:36" ht="15.75" x14ac:dyDescent="0.25">
      <c r="A23" s="3">
        <v>8</v>
      </c>
      <c r="B23" s="4" t="s">
        <v>42</v>
      </c>
      <c r="C23" s="18">
        <f t="shared" si="4"/>
        <v>1400</v>
      </c>
      <c r="D23" s="18"/>
      <c r="E23" s="18"/>
      <c r="F23" s="13"/>
      <c r="G23" s="13"/>
      <c r="H23" s="13"/>
      <c r="I23" s="13">
        <v>1400</v>
      </c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4"/>
      <c r="AG23" s="14"/>
      <c r="AH23" s="13"/>
      <c r="AI23" s="13"/>
      <c r="AJ23" s="13"/>
    </row>
    <row r="24" spans="1:36" s="1" customFormat="1" ht="15.75" x14ac:dyDescent="0.25">
      <c r="A24" s="3">
        <v>9</v>
      </c>
      <c r="B24" s="4" t="s">
        <v>45</v>
      </c>
      <c r="C24" s="18">
        <f t="shared" ref="C24:C25" si="6">SUM(F24:AJ24)</f>
        <v>1770</v>
      </c>
      <c r="D24" s="18"/>
      <c r="E24" s="18"/>
      <c r="F24" s="13"/>
      <c r="G24" s="13"/>
      <c r="H24" s="13"/>
      <c r="I24" s="13">
        <v>270</v>
      </c>
      <c r="J24" s="13"/>
      <c r="K24" s="13"/>
      <c r="L24" s="13"/>
      <c r="M24" s="14">
        <v>1500</v>
      </c>
      <c r="N24" s="14"/>
      <c r="O24" s="14"/>
      <c r="P24" s="14"/>
      <c r="Q24" s="14"/>
      <c r="R24" s="14"/>
      <c r="S24" s="14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4"/>
      <c r="AH24" s="13"/>
      <c r="AI24" s="13"/>
      <c r="AJ24" s="13"/>
    </row>
    <row r="25" spans="1:36" s="1" customFormat="1" ht="15.75" x14ac:dyDescent="0.25">
      <c r="A25" s="3">
        <v>10</v>
      </c>
      <c r="B25" s="4" t="s">
        <v>43</v>
      </c>
      <c r="C25" s="18">
        <f t="shared" si="6"/>
        <v>2775</v>
      </c>
      <c r="D25" s="18"/>
      <c r="E25" s="18"/>
      <c r="F25" s="13"/>
      <c r="G25" s="13"/>
      <c r="H25" s="13"/>
      <c r="I25" s="13">
        <v>500</v>
      </c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>
        <f>200+1000</f>
        <v>1200</v>
      </c>
      <c r="X25" s="13"/>
      <c r="Y25" s="13">
        <v>1075</v>
      </c>
      <c r="Z25" s="13"/>
      <c r="AA25" s="14"/>
      <c r="AB25" s="14"/>
      <c r="AC25" s="14"/>
      <c r="AD25" s="14"/>
      <c r="AE25" s="14"/>
      <c r="AF25" s="14"/>
      <c r="AG25" s="14"/>
      <c r="AH25" s="13"/>
      <c r="AI25" s="13"/>
      <c r="AJ25" s="13"/>
    </row>
    <row r="26" spans="1:36" s="1" customFormat="1" ht="15.75" x14ac:dyDescent="0.25">
      <c r="A26" s="3">
        <v>11</v>
      </c>
      <c r="B26" s="4" t="s">
        <v>46</v>
      </c>
      <c r="C26" s="18">
        <f t="shared" si="4"/>
        <v>522</v>
      </c>
      <c r="D26" s="18"/>
      <c r="E26" s="18"/>
      <c r="F26" s="13"/>
      <c r="G26" s="13"/>
      <c r="H26" s="13"/>
      <c r="I26" s="13"/>
      <c r="J26" s="13"/>
      <c r="K26" s="13">
        <v>522</v>
      </c>
      <c r="L26" s="13"/>
      <c r="M26" s="14"/>
      <c r="N26" s="14"/>
      <c r="O26" s="14"/>
      <c r="P26" s="14"/>
      <c r="Q26" s="14"/>
      <c r="R26" s="14"/>
      <c r="S26" s="14"/>
      <c r="T26" s="13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4"/>
      <c r="AH26" s="13"/>
      <c r="AI26" s="13"/>
      <c r="AJ26" s="13"/>
    </row>
    <row r="27" spans="1:36" s="1" customFormat="1" ht="15.75" x14ac:dyDescent="0.25">
      <c r="A27" s="3">
        <v>12</v>
      </c>
      <c r="B27" s="4" t="s">
        <v>49</v>
      </c>
      <c r="C27" s="18">
        <f t="shared" ref="C27" si="7">SUM(F27:AJ27)</f>
        <v>2190</v>
      </c>
      <c r="D27" s="18"/>
      <c r="E27" s="18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3">
        <v>2190</v>
      </c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4"/>
      <c r="AH27" s="13"/>
      <c r="AI27" s="13"/>
      <c r="AJ27" s="13"/>
    </row>
    <row r="28" spans="1:36" ht="15.75" x14ac:dyDescent="0.25">
      <c r="A28" s="29" t="s">
        <v>39</v>
      </c>
      <c r="B28" s="30"/>
      <c r="C28" s="18">
        <f>SUM(C15:C21)</f>
        <v>33114</v>
      </c>
      <c r="D28" s="19">
        <f>SUM(D15:D27)</f>
        <v>47500</v>
      </c>
      <c r="E28" s="18">
        <f>D28-C28</f>
        <v>14386</v>
      </c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4"/>
      <c r="AH28" s="13"/>
      <c r="AI28" s="13"/>
      <c r="AJ28" s="13"/>
    </row>
    <row r="29" spans="1:36" s="1" customFormat="1" ht="15.75" x14ac:dyDescent="0.25">
      <c r="A29" s="2" t="s">
        <v>3</v>
      </c>
      <c r="B29" s="11" t="s">
        <v>38</v>
      </c>
      <c r="C29" s="18"/>
      <c r="D29" s="18"/>
      <c r="E29" s="18"/>
      <c r="F29" s="5"/>
      <c r="G29" s="5"/>
      <c r="H29" s="5"/>
      <c r="I29" s="5"/>
      <c r="J29" s="5"/>
      <c r="K29" s="5"/>
      <c r="L29" s="5"/>
      <c r="M29" s="14"/>
      <c r="N29" s="14"/>
      <c r="O29" s="14"/>
      <c r="P29" s="14"/>
      <c r="Q29" s="14"/>
      <c r="R29" s="14"/>
      <c r="S29" s="14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4"/>
      <c r="AH29" s="13"/>
      <c r="AI29" s="13"/>
      <c r="AJ29" s="13"/>
    </row>
    <row r="30" spans="1:36" s="1" customFormat="1" ht="15.75" x14ac:dyDescent="0.25">
      <c r="A30" s="3">
        <v>1</v>
      </c>
      <c r="B30" s="10" t="s">
        <v>43</v>
      </c>
      <c r="C30" s="18">
        <f t="shared" ref="C30:C32" si="8">SUM(F30:AJ30)</f>
        <v>1000</v>
      </c>
      <c r="D30" s="18"/>
      <c r="E30" s="18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3">
        <v>1000</v>
      </c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4"/>
      <c r="AH30" s="13"/>
      <c r="AI30" s="13"/>
      <c r="AJ30" s="13"/>
    </row>
    <row r="31" spans="1:36" s="1" customFormat="1" ht="15.75" x14ac:dyDescent="0.25">
      <c r="A31" s="3">
        <v>2</v>
      </c>
      <c r="B31" s="10" t="s">
        <v>44</v>
      </c>
      <c r="C31" s="18">
        <f t="shared" si="8"/>
        <v>3000</v>
      </c>
      <c r="D31" s="18"/>
      <c r="E31" s="18"/>
      <c r="F31" s="13"/>
      <c r="G31" s="13"/>
      <c r="H31" s="13"/>
      <c r="I31" s="13"/>
      <c r="J31" s="13">
        <v>3000</v>
      </c>
      <c r="K31" s="13"/>
      <c r="L31" s="13"/>
      <c r="M31" s="14"/>
      <c r="N31" s="14"/>
      <c r="O31" s="14"/>
      <c r="P31" s="14"/>
      <c r="Q31" s="14"/>
      <c r="R31" s="14"/>
      <c r="S31" s="14"/>
      <c r="T31" s="13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4"/>
      <c r="AH31" s="13"/>
      <c r="AI31" s="13"/>
      <c r="AJ31" s="13"/>
    </row>
    <row r="32" spans="1:36" s="1" customFormat="1" ht="15.75" x14ac:dyDescent="0.25">
      <c r="A32" s="3">
        <v>3</v>
      </c>
      <c r="B32" s="10"/>
      <c r="C32" s="18">
        <f t="shared" si="8"/>
        <v>0</v>
      </c>
      <c r="D32" s="18"/>
      <c r="E32" s="18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4"/>
      <c r="AH32" s="13"/>
      <c r="AI32" s="13"/>
      <c r="AJ32" s="13"/>
    </row>
    <row r="33" spans="1:36" s="1" customFormat="1" ht="15.75" x14ac:dyDescent="0.25">
      <c r="A33" s="29" t="s">
        <v>40</v>
      </c>
      <c r="B33" s="30"/>
      <c r="C33" s="18">
        <f>SUM(C30:C32)</f>
        <v>4000</v>
      </c>
      <c r="D33" s="19"/>
      <c r="E33" s="18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3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4"/>
      <c r="AH33" s="13"/>
      <c r="AI33" s="13"/>
      <c r="AJ33" s="13"/>
    </row>
    <row r="34" spans="1:36" s="1" customFormat="1" ht="15.75" x14ac:dyDescent="0.25">
      <c r="A34" s="29" t="s">
        <v>41</v>
      </c>
      <c r="B34" s="30"/>
      <c r="C34" s="18">
        <f>C28+C33</f>
        <v>37114</v>
      </c>
      <c r="D34" s="19">
        <f>D28+D33</f>
        <v>47500</v>
      </c>
      <c r="E34" s="18">
        <f>D34-C34</f>
        <v>10386</v>
      </c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4"/>
      <c r="AH34" s="13"/>
      <c r="AI34" s="13"/>
      <c r="AJ34" s="13"/>
    </row>
    <row r="35" spans="1:36" ht="15.75" x14ac:dyDescent="0.25">
      <c r="A35" s="56" t="s">
        <v>19</v>
      </c>
      <c r="B35" s="57"/>
      <c r="C35" s="57"/>
      <c r="D35" s="57"/>
      <c r="E35" s="58"/>
      <c r="F35" s="15">
        <f t="shared" ref="F35:AJ35" si="9">SUM(F15:F34)</f>
        <v>0</v>
      </c>
      <c r="G35" s="15">
        <f t="shared" si="9"/>
        <v>10000</v>
      </c>
      <c r="H35" s="15">
        <f t="shared" si="9"/>
        <v>0</v>
      </c>
      <c r="I35" s="15">
        <f t="shared" si="9"/>
        <v>2464</v>
      </c>
      <c r="J35" s="15">
        <f t="shared" si="9"/>
        <v>3000</v>
      </c>
      <c r="K35" s="15">
        <f t="shared" si="9"/>
        <v>522</v>
      </c>
      <c r="L35" s="15">
        <f t="shared" si="9"/>
        <v>0</v>
      </c>
      <c r="M35" s="15">
        <f t="shared" si="9"/>
        <v>1500</v>
      </c>
      <c r="N35" s="15">
        <f t="shared" si="9"/>
        <v>300</v>
      </c>
      <c r="O35" s="15">
        <f t="shared" si="9"/>
        <v>0</v>
      </c>
      <c r="P35" s="15">
        <f t="shared" si="9"/>
        <v>789</v>
      </c>
      <c r="Q35" s="15">
        <f t="shared" si="9"/>
        <v>250</v>
      </c>
      <c r="R35" s="15">
        <f t="shared" si="9"/>
        <v>0</v>
      </c>
      <c r="S35" s="15">
        <f t="shared" si="9"/>
        <v>252</v>
      </c>
      <c r="T35" s="15">
        <f t="shared" si="9"/>
        <v>3891</v>
      </c>
      <c r="U35" s="15">
        <f t="shared" si="9"/>
        <v>500</v>
      </c>
      <c r="V35" s="15">
        <f t="shared" si="9"/>
        <v>140</v>
      </c>
      <c r="W35" s="15">
        <f t="shared" si="9"/>
        <v>2000</v>
      </c>
      <c r="X35" s="15">
        <f t="shared" si="9"/>
        <v>840</v>
      </c>
      <c r="Y35" s="15">
        <f t="shared" si="9"/>
        <v>1642</v>
      </c>
      <c r="Z35" s="15">
        <f t="shared" si="9"/>
        <v>470</v>
      </c>
      <c r="AA35" s="15">
        <f t="shared" si="9"/>
        <v>630</v>
      </c>
      <c r="AB35" s="15">
        <f t="shared" si="9"/>
        <v>0</v>
      </c>
      <c r="AC35" s="15">
        <f t="shared" si="9"/>
        <v>0</v>
      </c>
      <c r="AD35" s="15">
        <f t="shared" si="9"/>
        <v>438</v>
      </c>
      <c r="AE35" s="15">
        <f t="shared" si="9"/>
        <v>6986</v>
      </c>
      <c r="AF35" s="15">
        <f t="shared" si="9"/>
        <v>500</v>
      </c>
      <c r="AG35" s="15">
        <f t="shared" si="9"/>
        <v>0</v>
      </c>
      <c r="AH35" s="15">
        <f t="shared" si="9"/>
        <v>0</v>
      </c>
      <c r="AI35" s="15">
        <f t="shared" si="9"/>
        <v>0</v>
      </c>
      <c r="AJ35" s="15">
        <f t="shared" si="9"/>
        <v>0</v>
      </c>
    </row>
    <row r="36" spans="1:36" ht="15.75" x14ac:dyDescent="0.25">
      <c r="A36" s="56" t="s">
        <v>20</v>
      </c>
      <c r="B36" s="57"/>
      <c r="C36" s="57"/>
      <c r="D36" s="57"/>
      <c r="E36" s="58"/>
      <c r="F36" s="53">
        <f>SUM(F35:L35)</f>
        <v>15986</v>
      </c>
      <c r="G36" s="54"/>
      <c r="H36" s="54"/>
      <c r="I36" s="54"/>
      <c r="J36" s="54"/>
      <c r="K36" s="54"/>
      <c r="L36" s="55"/>
      <c r="M36" s="53">
        <f t="shared" ref="M36" si="10">SUM(M35:S35)</f>
        <v>3091</v>
      </c>
      <c r="N36" s="54"/>
      <c r="O36" s="54"/>
      <c r="P36" s="54"/>
      <c r="Q36" s="54"/>
      <c r="R36" s="54"/>
      <c r="S36" s="55"/>
      <c r="T36" s="53">
        <f>SUM(T35:Z35)</f>
        <v>9483</v>
      </c>
      <c r="U36" s="54"/>
      <c r="V36" s="54"/>
      <c r="W36" s="54"/>
      <c r="X36" s="54"/>
      <c r="Y36" s="54"/>
      <c r="Z36" s="55"/>
      <c r="AA36" s="53">
        <f t="shared" ref="AA36" si="11">SUM(AA35:AG35)</f>
        <v>8554</v>
      </c>
      <c r="AB36" s="54"/>
      <c r="AC36" s="54"/>
      <c r="AD36" s="54"/>
      <c r="AE36" s="54"/>
      <c r="AF36" s="54"/>
      <c r="AG36" s="55"/>
      <c r="AH36" s="53">
        <f>SUM(AH35:AJ35)</f>
        <v>0</v>
      </c>
      <c r="AI36" s="54"/>
      <c r="AJ36" s="55"/>
    </row>
  </sheetData>
  <mergeCells count="21">
    <mergeCell ref="A34:B34"/>
    <mergeCell ref="A33:B33"/>
    <mergeCell ref="K6:L6"/>
    <mergeCell ref="AH36:AJ36"/>
    <mergeCell ref="F36:L36"/>
    <mergeCell ref="M36:S36"/>
    <mergeCell ref="T36:Z36"/>
    <mergeCell ref="AA36:AG36"/>
    <mergeCell ref="A28:B28"/>
    <mergeCell ref="A35:E35"/>
    <mergeCell ref="A36:E36"/>
    <mergeCell ref="A1:J1"/>
    <mergeCell ref="F9:AJ9"/>
    <mergeCell ref="H4:I4"/>
    <mergeCell ref="H5:I5"/>
    <mergeCell ref="H6:I6"/>
    <mergeCell ref="H3:J3"/>
    <mergeCell ref="A9:E9"/>
    <mergeCell ref="A7:B7"/>
    <mergeCell ref="A3:C3"/>
    <mergeCell ref="K5:L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J36"/>
  <sheetViews>
    <sheetView zoomScale="75" zoomScaleNormal="75" workbookViewId="0">
      <pane xSplit="5" ySplit="10" topLeftCell="F11" activePane="bottomRight" state="frozen"/>
      <selection pane="topRight" activeCell="H1" sqref="H1"/>
      <selection pane="bottomLeft" activeCell="A11" sqref="A11"/>
      <selection pane="bottomRight" activeCell="J41" sqref="J41"/>
    </sheetView>
  </sheetViews>
  <sheetFormatPr defaultRowHeight="15" x14ac:dyDescent="0.25"/>
  <cols>
    <col min="1" max="1" width="3.42578125" style="1" bestFit="1" customWidth="1"/>
    <col min="2" max="2" width="28.140625" style="1" bestFit="1" customWidth="1"/>
    <col min="3" max="3" width="13.7109375" style="1" bestFit="1" customWidth="1"/>
    <col min="4" max="4" width="13.28515625" style="1" customWidth="1"/>
    <col min="5" max="5" width="13.28515625" style="1" bestFit="1" customWidth="1"/>
    <col min="6" max="6" width="10.42578125" style="1" bestFit="1" customWidth="1"/>
    <col min="7" max="7" width="9.28515625" style="1" bestFit="1" customWidth="1"/>
    <col min="8" max="8" width="10.140625" style="1" bestFit="1" customWidth="1"/>
    <col min="9" max="9" width="9.28515625" style="1" bestFit="1" customWidth="1"/>
    <col min="10" max="10" width="9.85546875" style="1" bestFit="1" customWidth="1"/>
    <col min="11" max="12" width="9.28515625" style="1" bestFit="1" customWidth="1"/>
    <col min="13" max="13" width="10.140625" style="1" bestFit="1" customWidth="1"/>
    <col min="14" max="36" width="9.28515625" style="1" bestFit="1" customWidth="1"/>
    <col min="37" max="16384" width="9.140625" style="1"/>
  </cols>
  <sheetData>
    <row r="1" spans="1:36" ht="21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3" spans="1:36" ht="18.75" x14ac:dyDescent="0.3">
      <c r="A3" s="32" t="s">
        <v>1</v>
      </c>
      <c r="B3" s="33"/>
      <c r="C3" s="34"/>
      <c r="D3" s="7"/>
      <c r="E3" s="7"/>
      <c r="H3" s="46" t="s">
        <v>2</v>
      </c>
      <c r="I3" s="47"/>
      <c r="J3" s="48"/>
    </row>
    <row r="4" spans="1:36" ht="15.75" x14ac:dyDescent="0.25">
      <c r="A4" s="2" t="s">
        <v>3</v>
      </c>
      <c r="B4" s="24" t="s">
        <v>24</v>
      </c>
      <c r="C4" s="6" t="s">
        <v>5</v>
      </c>
      <c r="D4" s="8"/>
      <c r="E4" s="8"/>
      <c r="H4" s="44" t="s">
        <v>6</v>
      </c>
      <c r="I4" s="45"/>
      <c r="J4" s="16">
        <f>C7</f>
        <v>0</v>
      </c>
    </row>
    <row r="5" spans="1:36" ht="15.75" x14ac:dyDescent="0.25">
      <c r="A5" s="3">
        <v>1</v>
      </c>
      <c r="B5" s="25" t="s">
        <v>17</v>
      </c>
      <c r="C5" s="20">
        <f>C11+C13</f>
        <v>0</v>
      </c>
      <c r="D5" s="9"/>
      <c r="E5" s="9"/>
      <c r="H5" s="44" t="s">
        <v>7</v>
      </c>
      <c r="I5" s="45"/>
      <c r="J5" s="16">
        <f>C28</f>
        <v>0</v>
      </c>
      <c r="K5" s="49" t="s">
        <v>9</v>
      </c>
      <c r="L5" s="50"/>
      <c r="M5" s="17">
        <f>D28</f>
        <v>47500</v>
      </c>
    </row>
    <row r="6" spans="1:36" ht="15.75" x14ac:dyDescent="0.25">
      <c r="A6" s="3">
        <v>2</v>
      </c>
      <c r="B6" s="25" t="s">
        <v>18</v>
      </c>
      <c r="C6" s="20">
        <f>C12</f>
        <v>0</v>
      </c>
      <c r="D6" s="9"/>
      <c r="E6" s="9"/>
      <c r="H6" s="44" t="s">
        <v>8</v>
      </c>
      <c r="I6" s="45"/>
      <c r="J6" s="21">
        <f>J4-J5</f>
        <v>0</v>
      </c>
      <c r="K6" s="51" t="s">
        <v>10</v>
      </c>
      <c r="L6" s="52"/>
      <c r="M6" s="22">
        <f>M5-J5</f>
        <v>47500</v>
      </c>
    </row>
    <row r="7" spans="1:36" ht="15.75" x14ac:dyDescent="0.25">
      <c r="A7" s="29" t="s">
        <v>11</v>
      </c>
      <c r="B7" s="30"/>
      <c r="C7" s="12">
        <f>SUM(C5:C6)</f>
        <v>0</v>
      </c>
      <c r="D7" s="8"/>
      <c r="E7" s="8"/>
    </row>
    <row r="9" spans="1:36" ht="18.75" x14ac:dyDescent="0.3">
      <c r="A9" s="32" t="s">
        <v>16</v>
      </c>
      <c r="B9" s="33"/>
      <c r="C9" s="33"/>
      <c r="D9" s="33"/>
      <c r="E9" s="34"/>
      <c r="F9" s="43" t="s">
        <v>12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 ht="15.75" x14ac:dyDescent="0.25">
      <c r="A10" s="2" t="s">
        <v>3</v>
      </c>
      <c r="B10" s="24" t="s">
        <v>4</v>
      </c>
      <c r="C10" s="6" t="s">
        <v>22</v>
      </c>
      <c r="D10" s="6" t="s">
        <v>21</v>
      </c>
      <c r="E10" s="6" t="s">
        <v>14</v>
      </c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2">
        <v>8</v>
      </c>
      <c r="N10" s="2">
        <v>9</v>
      </c>
      <c r="O10" s="2">
        <v>10</v>
      </c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2">
        <v>16</v>
      </c>
      <c r="V10" s="2">
        <v>17</v>
      </c>
      <c r="W10" s="2">
        <v>18</v>
      </c>
      <c r="X10" s="2">
        <v>19</v>
      </c>
      <c r="Y10" s="2">
        <v>20</v>
      </c>
      <c r="Z10" s="2">
        <v>21</v>
      </c>
      <c r="AA10" s="2">
        <v>22</v>
      </c>
      <c r="AB10" s="2">
        <v>23</v>
      </c>
      <c r="AC10" s="2">
        <v>24</v>
      </c>
      <c r="AD10" s="2">
        <v>25</v>
      </c>
      <c r="AE10" s="2">
        <v>26</v>
      </c>
      <c r="AF10" s="2">
        <v>27</v>
      </c>
      <c r="AG10" s="2">
        <v>28</v>
      </c>
      <c r="AH10" s="2">
        <v>29</v>
      </c>
      <c r="AI10" s="2">
        <v>30</v>
      </c>
      <c r="AJ10" s="2">
        <v>31</v>
      </c>
    </row>
    <row r="11" spans="1:36" ht="15.75" x14ac:dyDescent="0.25">
      <c r="A11" s="3">
        <v>1</v>
      </c>
      <c r="B11" s="25" t="s">
        <v>17</v>
      </c>
      <c r="C11" s="18">
        <f t="shared" ref="C11:C13" si="0">SUM(F11:AJ11)</f>
        <v>0</v>
      </c>
      <c r="D11" s="18">
        <v>20000</v>
      </c>
      <c r="E11" s="18">
        <f t="shared" ref="E11:E13" si="1">D11-C11</f>
        <v>20000</v>
      </c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3"/>
      <c r="AI11" s="13"/>
      <c r="AJ11" s="13"/>
    </row>
    <row r="12" spans="1:36" ht="15.75" x14ac:dyDescent="0.25">
      <c r="A12" s="3">
        <v>2</v>
      </c>
      <c r="B12" s="25" t="s">
        <v>18</v>
      </c>
      <c r="C12" s="18">
        <f t="shared" si="0"/>
        <v>0</v>
      </c>
      <c r="D12" s="18">
        <v>30000</v>
      </c>
      <c r="E12" s="18">
        <f t="shared" si="1"/>
        <v>30000</v>
      </c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4"/>
      <c r="AG12" s="14"/>
      <c r="AH12" s="13"/>
      <c r="AI12" s="13"/>
      <c r="AJ12" s="13"/>
    </row>
    <row r="13" spans="1:36" ht="15.75" x14ac:dyDescent="0.25">
      <c r="A13" s="3">
        <v>3</v>
      </c>
      <c r="B13" s="25" t="s">
        <v>36</v>
      </c>
      <c r="C13" s="18">
        <f t="shared" si="0"/>
        <v>0</v>
      </c>
      <c r="D13" s="18">
        <v>0</v>
      </c>
      <c r="E13" s="18">
        <f t="shared" si="1"/>
        <v>0</v>
      </c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3"/>
      <c r="AI13" s="13"/>
      <c r="AJ13" s="13"/>
    </row>
    <row r="14" spans="1:36" ht="15.75" x14ac:dyDescent="0.25">
      <c r="A14" s="2" t="s">
        <v>3</v>
      </c>
      <c r="B14" s="24" t="s">
        <v>37</v>
      </c>
      <c r="C14" s="18"/>
      <c r="D14" s="18"/>
      <c r="E14" s="18"/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2">
        <v>8</v>
      </c>
      <c r="N14" s="2">
        <v>9</v>
      </c>
      <c r="O14" s="2">
        <v>10</v>
      </c>
      <c r="P14" s="2">
        <v>11</v>
      </c>
      <c r="Q14" s="2">
        <v>12</v>
      </c>
      <c r="R14" s="2">
        <v>13</v>
      </c>
      <c r="S14" s="2">
        <v>14</v>
      </c>
      <c r="T14" s="2">
        <v>15</v>
      </c>
      <c r="U14" s="2">
        <v>16</v>
      </c>
      <c r="V14" s="2">
        <v>17</v>
      </c>
      <c r="W14" s="2">
        <v>18</v>
      </c>
      <c r="X14" s="2">
        <v>19</v>
      </c>
      <c r="Y14" s="2">
        <v>20</v>
      </c>
      <c r="Z14" s="2">
        <v>21</v>
      </c>
      <c r="AA14" s="2">
        <v>22</v>
      </c>
      <c r="AB14" s="2">
        <v>23</v>
      </c>
      <c r="AC14" s="2">
        <v>24</v>
      </c>
      <c r="AD14" s="2">
        <v>25</v>
      </c>
      <c r="AE14" s="2">
        <v>26</v>
      </c>
      <c r="AF14" s="2">
        <v>27</v>
      </c>
      <c r="AG14" s="2">
        <v>28</v>
      </c>
      <c r="AH14" s="2">
        <v>29</v>
      </c>
      <c r="AI14" s="2">
        <v>30</v>
      </c>
      <c r="AJ14" s="2">
        <v>31</v>
      </c>
    </row>
    <row r="15" spans="1:36" ht="15.75" x14ac:dyDescent="0.25">
      <c r="A15" s="3">
        <v>1</v>
      </c>
      <c r="B15" s="25" t="s">
        <v>28</v>
      </c>
      <c r="C15" s="18">
        <f t="shared" ref="C15:C26" si="2">SUM(F15:AJ15)</f>
        <v>0</v>
      </c>
      <c r="D15" s="18">
        <v>10000</v>
      </c>
      <c r="E15" s="18">
        <f t="shared" ref="E15:E28" si="3">D15-C15</f>
        <v>10000</v>
      </c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14"/>
      <c r="AH15" s="13"/>
      <c r="AI15" s="13"/>
      <c r="AJ15" s="13"/>
    </row>
    <row r="16" spans="1:36" ht="15.75" x14ac:dyDescent="0.25">
      <c r="A16" s="3">
        <v>2</v>
      </c>
      <c r="B16" s="25" t="s">
        <v>15</v>
      </c>
      <c r="C16" s="18">
        <f t="shared" si="2"/>
        <v>0</v>
      </c>
      <c r="D16" s="18">
        <v>5000</v>
      </c>
      <c r="E16" s="18">
        <f t="shared" si="3"/>
        <v>5000</v>
      </c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4"/>
      <c r="AH16" s="13"/>
      <c r="AI16" s="13"/>
      <c r="AJ16" s="13"/>
    </row>
    <row r="17" spans="1:36" ht="15.75" x14ac:dyDescent="0.25">
      <c r="A17" s="3">
        <v>3</v>
      </c>
      <c r="B17" s="25" t="s">
        <v>29</v>
      </c>
      <c r="C17" s="18">
        <f t="shared" si="2"/>
        <v>0</v>
      </c>
      <c r="D17" s="18">
        <v>400</v>
      </c>
      <c r="E17" s="18">
        <f t="shared" si="3"/>
        <v>400</v>
      </c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4"/>
      <c r="AG17" s="14"/>
      <c r="AH17" s="13"/>
      <c r="AI17" s="13"/>
      <c r="AJ17" s="13"/>
    </row>
    <row r="18" spans="1:36" ht="15.75" x14ac:dyDescent="0.25">
      <c r="A18" s="3">
        <v>4</v>
      </c>
      <c r="B18" s="25" t="s">
        <v>30</v>
      </c>
      <c r="C18" s="18">
        <f t="shared" si="2"/>
        <v>0</v>
      </c>
      <c r="D18" s="18">
        <v>1500</v>
      </c>
      <c r="E18" s="18">
        <f t="shared" si="3"/>
        <v>1500</v>
      </c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4"/>
      <c r="AG18" s="14"/>
      <c r="AH18" s="13"/>
      <c r="AI18" s="13"/>
      <c r="AJ18" s="13"/>
    </row>
    <row r="19" spans="1:36" ht="15.75" x14ac:dyDescent="0.25">
      <c r="A19" s="3">
        <v>5</v>
      </c>
      <c r="B19" s="25" t="s">
        <v>31</v>
      </c>
      <c r="C19" s="18">
        <f t="shared" si="2"/>
        <v>0</v>
      </c>
      <c r="D19" s="18">
        <v>600</v>
      </c>
      <c r="E19" s="18">
        <f t="shared" si="3"/>
        <v>600</v>
      </c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3"/>
      <c r="AI19" s="13"/>
      <c r="AJ19" s="13"/>
    </row>
    <row r="20" spans="1:36" ht="15.75" x14ac:dyDescent="0.25">
      <c r="A20" s="3">
        <v>6</v>
      </c>
      <c r="B20" s="25" t="s">
        <v>32</v>
      </c>
      <c r="C20" s="18">
        <f t="shared" si="2"/>
        <v>0</v>
      </c>
      <c r="D20" s="18">
        <v>10000</v>
      </c>
      <c r="E20" s="18">
        <f t="shared" si="3"/>
        <v>10000</v>
      </c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3"/>
      <c r="U20" s="13"/>
      <c r="V20" s="13"/>
      <c r="W20" s="13"/>
      <c r="X20" s="13"/>
      <c r="Y20" s="13"/>
      <c r="Z20" s="13"/>
      <c r="AA20" s="14"/>
      <c r="AB20" s="14"/>
      <c r="AC20" s="14"/>
      <c r="AD20" s="14"/>
      <c r="AE20" s="14"/>
      <c r="AF20" s="14"/>
      <c r="AG20" s="14"/>
      <c r="AH20" s="13"/>
      <c r="AI20" s="13"/>
      <c r="AJ20" s="13"/>
    </row>
    <row r="21" spans="1:36" ht="15.75" x14ac:dyDescent="0.25">
      <c r="A21" s="3"/>
      <c r="B21" s="25" t="s">
        <v>48</v>
      </c>
      <c r="C21" s="18">
        <f>SUM(C22:C27)</f>
        <v>0</v>
      </c>
      <c r="D21" s="18">
        <v>20000</v>
      </c>
      <c r="E21" s="18">
        <f>D21-(C21+SUM(C30:C32))</f>
        <v>20000</v>
      </c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4"/>
      <c r="AG21" s="14"/>
      <c r="AH21" s="13"/>
      <c r="AI21" s="13"/>
      <c r="AJ21" s="13"/>
    </row>
    <row r="22" spans="1:36" ht="15.75" x14ac:dyDescent="0.25">
      <c r="A22" s="3">
        <v>7</v>
      </c>
      <c r="B22" s="10"/>
      <c r="C22" s="18">
        <f t="shared" ref="C22:C23" si="4">SUM(F22:AJ22)</f>
        <v>0</v>
      </c>
      <c r="D22" s="18"/>
      <c r="E22" s="18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3"/>
      <c r="U22" s="13"/>
      <c r="V22" s="13"/>
      <c r="W22" s="13"/>
      <c r="X22" s="13"/>
      <c r="Y22" s="13"/>
      <c r="Z22" s="13"/>
      <c r="AA22" s="14"/>
      <c r="AB22" s="14"/>
      <c r="AC22" s="14"/>
      <c r="AD22" s="14"/>
      <c r="AE22" s="14"/>
      <c r="AF22" s="14"/>
      <c r="AG22" s="14"/>
      <c r="AH22" s="13"/>
      <c r="AI22" s="13"/>
      <c r="AJ22" s="13"/>
    </row>
    <row r="23" spans="1:36" ht="15.75" x14ac:dyDescent="0.25">
      <c r="A23" s="3">
        <v>8</v>
      </c>
      <c r="B23" s="10"/>
      <c r="C23" s="18">
        <f t="shared" si="4"/>
        <v>0</v>
      </c>
      <c r="D23" s="18"/>
      <c r="E23" s="18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4"/>
      <c r="AG23" s="14"/>
      <c r="AH23" s="13"/>
      <c r="AI23" s="13"/>
      <c r="AJ23" s="13"/>
    </row>
    <row r="24" spans="1:36" ht="15.75" x14ac:dyDescent="0.25">
      <c r="A24" s="3">
        <v>9</v>
      </c>
      <c r="B24" s="25"/>
      <c r="C24" s="18">
        <f t="shared" si="2"/>
        <v>0</v>
      </c>
      <c r="D24" s="18"/>
      <c r="E24" s="18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4"/>
      <c r="AH24" s="13"/>
      <c r="AI24" s="13"/>
      <c r="AJ24" s="13"/>
    </row>
    <row r="25" spans="1:36" ht="15.75" x14ac:dyDescent="0.25">
      <c r="A25" s="3">
        <v>10</v>
      </c>
      <c r="B25" s="28"/>
      <c r="C25" s="18">
        <f t="shared" si="2"/>
        <v>0</v>
      </c>
      <c r="D25" s="18"/>
      <c r="E25" s="18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/>
      <c r="X25" s="13"/>
      <c r="Y25" s="13"/>
      <c r="Z25" s="13"/>
      <c r="AA25" s="14"/>
      <c r="AB25" s="14"/>
      <c r="AC25" s="14"/>
      <c r="AD25" s="14"/>
      <c r="AE25" s="14"/>
      <c r="AF25" s="14"/>
      <c r="AG25" s="14"/>
      <c r="AH25" s="13"/>
      <c r="AI25" s="13"/>
      <c r="AJ25" s="13"/>
    </row>
    <row r="26" spans="1:36" ht="15.75" x14ac:dyDescent="0.25">
      <c r="A26" s="3">
        <v>11</v>
      </c>
      <c r="B26" s="28"/>
      <c r="C26" s="18">
        <f t="shared" si="2"/>
        <v>0</v>
      </c>
      <c r="D26" s="18"/>
      <c r="E26" s="18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3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4"/>
      <c r="AH26" s="13"/>
      <c r="AI26" s="13"/>
      <c r="AJ26" s="13"/>
    </row>
    <row r="27" spans="1:36" ht="15.75" x14ac:dyDescent="0.25">
      <c r="A27" s="3">
        <v>12</v>
      </c>
      <c r="B27" s="28"/>
      <c r="C27" s="18">
        <f t="shared" ref="C27" si="5">SUM(F27:AJ27)</f>
        <v>0</v>
      </c>
      <c r="D27" s="18"/>
      <c r="E27" s="18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4"/>
      <c r="AH27" s="13"/>
      <c r="AI27" s="13"/>
      <c r="AJ27" s="13"/>
    </row>
    <row r="28" spans="1:36" ht="15.75" x14ac:dyDescent="0.25">
      <c r="A28" s="29" t="s">
        <v>39</v>
      </c>
      <c r="B28" s="30"/>
      <c r="C28" s="18">
        <f>SUM(C15:C21)</f>
        <v>0</v>
      </c>
      <c r="D28" s="19">
        <f>SUM(D15:D27)</f>
        <v>47500</v>
      </c>
      <c r="E28" s="18">
        <f t="shared" si="3"/>
        <v>47500</v>
      </c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4"/>
      <c r="AH28" s="13"/>
      <c r="AI28" s="13"/>
      <c r="AJ28" s="13"/>
    </row>
    <row r="29" spans="1:36" ht="15.75" x14ac:dyDescent="0.25">
      <c r="A29" s="2" t="s">
        <v>3</v>
      </c>
      <c r="B29" s="24" t="s">
        <v>38</v>
      </c>
      <c r="C29" s="18"/>
      <c r="D29" s="18"/>
      <c r="E29" s="18"/>
      <c r="F29" s="5"/>
      <c r="G29" s="5"/>
      <c r="H29" s="5"/>
      <c r="I29" s="5"/>
      <c r="J29" s="5"/>
      <c r="K29" s="5"/>
      <c r="L29" s="5"/>
      <c r="M29" s="14"/>
      <c r="N29" s="14"/>
      <c r="O29" s="14"/>
      <c r="P29" s="14"/>
      <c r="Q29" s="14"/>
      <c r="R29" s="14"/>
      <c r="S29" s="14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4"/>
      <c r="AH29" s="13"/>
      <c r="AI29" s="13"/>
      <c r="AJ29" s="13"/>
    </row>
    <row r="30" spans="1:36" ht="15.75" x14ac:dyDescent="0.25">
      <c r="A30" s="3">
        <v>1</v>
      </c>
      <c r="B30" s="25"/>
      <c r="C30" s="18">
        <f t="shared" ref="C30:C32" si="6">SUM(F30:AJ30)</f>
        <v>0</v>
      </c>
      <c r="D30" s="18"/>
      <c r="E30" s="18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3"/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4"/>
      <c r="AH30" s="13"/>
      <c r="AI30" s="13"/>
      <c r="AJ30" s="13"/>
    </row>
    <row r="31" spans="1:36" ht="15.75" x14ac:dyDescent="0.25">
      <c r="A31" s="3">
        <v>2</v>
      </c>
      <c r="B31" s="25"/>
      <c r="C31" s="18">
        <f t="shared" si="6"/>
        <v>0</v>
      </c>
      <c r="D31" s="18"/>
      <c r="E31" s="18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3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4"/>
      <c r="AH31" s="13"/>
      <c r="AI31" s="13"/>
      <c r="AJ31" s="13"/>
    </row>
    <row r="32" spans="1:36" ht="15.75" x14ac:dyDescent="0.25">
      <c r="A32" s="3">
        <v>3</v>
      </c>
      <c r="B32" s="25"/>
      <c r="C32" s="18">
        <f t="shared" si="6"/>
        <v>0</v>
      </c>
      <c r="D32" s="18"/>
      <c r="E32" s="18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4"/>
      <c r="AH32" s="13"/>
      <c r="AI32" s="13"/>
      <c r="AJ32" s="13"/>
    </row>
    <row r="33" spans="1:36" ht="15.75" x14ac:dyDescent="0.25">
      <c r="A33" s="29" t="s">
        <v>40</v>
      </c>
      <c r="B33" s="30"/>
      <c r="C33" s="18">
        <f>SUM(F33:AJ33)</f>
        <v>0</v>
      </c>
      <c r="D33" s="19">
        <f>SUM(D30:D32)</f>
        <v>0</v>
      </c>
      <c r="E33" s="18">
        <f t="shared" ref="E33" si="7">D33-C33</f>
        <v>0</v>
      </c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3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4"/>
      <c r="AH33" s="13"/>
      <c r="AI33" s="13"/>
      <c r="AJ33" s="13"/>
    </row>
    <row r="34" spans="1:36" ht="15.75" x14ac:dyDescent="0.25">
      <c r="A34" s="29" t="s">
        <v>41</v>
      </c>
      <c r="B34" s="30"/>
      <c r="C34" s="18">
        <f>C28+C33</f>
        <v>0</v>
      </c>
      <c r="D34" s="19">
        <f>D28+D33</f>
        <v>47500</v>
      </c>
      <c r="E34" s="18">
        <f>D34-C34</f>
        <v>47500</v>
      </c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4"/>
      <c r="AH34" s="13"/>
      <c r="AI34" s="13"/>
      <c r="AJ34" s="13"/>
    </row>
    <row r="35" spans="1:36" ht="15.75" x14ac:dyDescent="0.25">
      <c r="A35" s="56" t="s">
        <v>19</v>
      </c>
      <c r="B35" s="57"/>
      <c r="C35" s="57"/>
      <c r="D35" s="57"/>
      <c r="E35" s="58"/>
      <c r="F35" s="15">
        <f t="shared" ref="F35:AJ35" si="8">SUM(F15:F34)</f>
        <v>0</v>
      </c>
      <c r="G35" s="15">
        <f t="shared" si="8"/>
        <v>0</v>
      </c>
      <c r="H35" s="15">
        <f t="shared" si="8"/>
        <v>0</v>
      </c>
      <c r="I35" s="15">
        <f t="shared" si="8"/>
        <v>0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5">
        <f t="shared" si="8"/>
        <v>0</v>
      </c>
      <c r="N35" s="15">
        <f t="shared" si="8"/>
        <v>0</v>
      </c>
      <c r="O35" s="15">
        <f t="shared" si="8"/>
        <v>0</v>
      </c>
      <c r="P35" s="15">
        <f t="shared" si="8"/>
        <v>0</v>
      </c>
      <c r="Q35" s="15">
        <f t="shared" si="8"/>
        <v>0</v>
      </c>
      <c r="R35" s="15">
        <f t="shared" si="8"/>
        <v>0</v>
      </c>
      <c r="S35" s="15">
        <f t="shared" si="8"/>
        <v>0</v>
      </c>
      <c r="T35" s="15">
        <f t="shared" si="8"/>
        <v>0</v>
      </c>
      <c r="U35" s="15">
        <f t="shared" si="8"/>
        <v>0</v>
      </c>
      <c r="V35" s="15">
        <f t="shared" si="8"/>
        <v>0</v>
      </c>
      <c r="W35" s="15">
        <f t="shared" si="8"/>
        <v>0</v>
      </c>
      <c r="X35" s="15">
        <f t="shared" si="8"/>
        <v>0</v>
      </c>
      <c r="Y35" s="15">
        <f t="shared" si="8"/>
        <v>0</v>
      </c>
      <c r="Z35" s="15">
        <f t="shared" si="8"/>
        <v>0</v>
      </c>
      <c r="AA35" s="15">
        <f t="shared" si="8"/>
        <v>0</v>
      </c>
      <c r="AB35" s="15">
        <f t="shared" si="8"/>
        <v>0</v>
      </c>
      <c r="AC35" s="15">
        <f t="shared" si="8"/>
        <v>0</v>
      </c>
      <c r="AD35" s="15">
        <f t="shared" si="8"/>
        <v>0</v>
      </c>
      <c r="AE35" s="15">
        <f t="shared" si="8"/>
        <v>0</v>
      </c>
      <c r="AF35" s="15">
        <f t="shared" si="8"/>
        <v>0</v>
      </c>
      <c r="AG35" s="15">
        <f t="shared" si="8"/>
        <v>0</v>
      </c>
      <c r="AH35" s="15">
        <f t="shared" si="8"/>
        <v>0</v>
      </c>
      <c r="AI35" s="15">
        <f t="shared" si="8"/>
        <v>0</v>
      </c>
      <c r="AJ35" s="15">
        <f t="shared" si="8"/>
        <v>0</v>
      </c>
    </row>
    <row r="36" spans="1:36" ht="15.75" x14ac:dyDescent="0.25">
      <c r="A36" s="56" t="s">
        <v>20</v>
      </c>
      <c r="B36" s="57"/>
      <c r="C36" s="57"/>
      <c r="D36" s="57"/>
      <c r="E36" s="58"/>
      <c r="F36" s="53">
        <f>SUM(F35:L35)</f>
        <v>0</v>
      </c>
      <c r="G36" s="54"/>
      <c r="H36" s="54"/>
      <c r="I36" s="54"/>
      <c r="J36" s="54"/>
      <c r="K36" s="54"/>
      <c r="L36" s="55"/>
      <c r="M36" s="53">
        <f t="shared" ref="M36" si="9">SUM(M35:S35)</f>
        <v>0</v>
      </c>
      <c r="N36" s="54"/>
      <c r="O36" s="54"/>
      <c r="P36" s="54"/>
      <c r="Q36" s="54"/>
      <c r="R36" s="54"/>
      <c r="S36" s="55"/>
      <c r="T36" s="53">
        <f t="shared" ref="T36" si="10">SUM(T35:Z35)</f>
        <v>0</v>
      </c>
      <c r="U36" s="54"/>
      <c r="V36" s="54"/>
      <c r="W36" s="54"/>
      <c r="X36" s="54"/>
      <c r="Y36" s="54"/>
      <c r="Z36" s="55"/>
      <c r="AA36" s="53">
        <f t="shared" ref="AA36" si="11">SUM(AA35:AG35)</f>
        <v>0</v>
      </c>
      <c r="AB36" s="54"/>
      <c r="AC36" s="54"/>
      <c r="AD36" s="54"/>
      <c r="AE36" s="54"/>
      <c r="AF36" s="54"/>
      <c r="AG36" s="55"/>
      <c r="AH36" s="53">
        <f>SUM(AH35:AJ35)</f>
        <v>0</v>
      </c>
      <c r="AI36" s="54"/>
      <c r="AJ36" s="55"/>
    </row>
  </sheetData>
  <mergeCells count="21">
    <mergeCell ref="F36:L36"/>
    <mergeCell ref="M36:S36"/>
    <mergeCell ref="T36:Z36"/>
    <mergeCell ref="AA36:AG36"/>
    <mergeCell ref="AH36:AJ36"/>
    <mergeCell ref="A35:E35"/>
    <mergeCell ref="A36:E36"/>
    <mergeCell ref="A28:B28"/>
    <mergeCell ref="A33:B33"/>
    <mergeCell ref="A34:B34"/>
    <mergeCell ref="A9:E9"/>
    <mergeCell ref="F9:AJ9"/>
    <mergeCell ref="A1:J1"/>
    <mergeCell ref="A3:C3"/>
    <mergeCell ref="H3:J3"/>
    <mergeCell ref="H4:I4"/>
    <mergeCell ref="H5:I5"/>
    <mergeCell ref="K5:L5"/>
    <mergeCell ref="H6:I6"/>
    <mergeCell ref="K6:L6"/>
    <mergeCell ref="A7:B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36"/>
  <sheetViews>
    <sheetView zoomScale="75" zoomScaleNormal="75" workbookViewId="0">
      <pane xSplit="5" ySplit="10" topLeftCell="F11" activePane="bottomRight" state="frozen"/>
      <selection pane="topRight" activeCell="H1" sqref="H1"/>
      <selection pane="bottomLeft" activeCell="A11" sqref="A11"/>
      <selection pane="bottomRight" activeCell="R43" sqref="R43"/>
    </sheetView>
  </sheetViews>
  <sheetFormatPr defaultRowHeight="15" x14ac:dyDescent="0.25"/>
  <cols>
    <col min="1" max="1" width="3.42578125" style="1" bestFit="1" customWidth="1"/>
    <col min="2" max="2" width="28.140625" style="1" bestFit="1" customWidth="1"/>
    <col min="3" max="3" width="13.7109375" style="1" bestFit="1" customWidth="1"/>
    <col min="4" max="4" width="13.28515625" style="1" customWidth="1"/>
    <col min="5" max="5" width="13.28515625" style="1" bestFit="1" customWidth="1"/>
    <col min="6" max="7" width="9.28515625" style="1" bestFit="1" customWidth="1"/>
    <col min="8" max="8" width="10.140625" style="1" bestFit="1" customWidth="1"/>
    <col min="9" max="9" width="9.28515625" style="1" bestFit="1" customWidth="1"/>
    <col min="10" max="10" width="9.85546875" style="1" bestFit="1" customWidth="1"/>
    <col min="11" max="12" width="9.28515625" style="1" bestFit="1" customWidth="1"/>
    <col min="13" max="13" width="10.140625" style="1" bestFit="1" customWidth="1"/>
    <col min="14" max="36" width="9.28515625" style="1" bestFit="1" customWidth="1"/>
    <col min="37" max="16384" width="9.140625" style="1"/>
  </cols>
  <sheetData>
    <row r="1" spans="1:36" ht="21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3" spans="1:36" ht="18.75" x14ac:dyDescent="0.3">
      <c r="A3" s="32" t="s">
        <v>1</v>
      </c>
      <c r="B3" s="33"/>
      <c r="C3" s="34"/>
      <c r="D3" s="7"/>
      <c r="E3" s="7"/>
      <c r="H3" s="46" t="s">
        <v>2</v>
      </c>
      <c r="I3" s="47"/>
      <c r="J3" s="48"/>
    </row>
    <row r="4" spans="1:36" ht="15.75" x14ac:dyDescent="0.25">
      <c r="A4" s="2" t="s">
        <v>3</v>
      </c>
      <c r="B4" s="24" t="s">
        <v>24</v>
      </c>
      <c r="C4" s="6" t="s">
        <v>5</v>
      </c>
      <c r="D4" s="8"/>
      <c r="E4" s="8"/>
      <c r="H4" s="44" t="s">
        <v>6</v>
      </c>
      <c r="I4" s="45"/>
      <c r="J4" s="16">
        <f>C7</f>
        <v>0</v>
      </c>
    </row>
    <row r="5" spans="1:36" ht="15.75" x14ac:dyDescent="0.25">
      <c r="A5" s="3">
        <v>1</v>
      </c>
      <c r="B5" s="25" t="s">
        <v>17</v>
      </c>
      <c r="C5" s="20">
        <f>C11+C13</f>
        <v>0</v>
      </c>
      <c r="D5" s="9"/>
      <c r="E5" s="9"/>
      <c r="H5" s="44" t="s">
        <v>7</v>
      </c>
      <c r="I5" s="45"/>
      <c r="J5" s="16">
        <f>C28</f>
        <v>0</v>
      </c>
      <c r="K5" s="49" t="s">
        <v>9</v>
      </c>
      <c r="L5" s="50"/>
      <c r="M5" s="17">
        <f>D28</f>
        <v>47500</v>
      </c>
    </row>
    <row r="6" spans="1:36" ht="15.75" x14ac:dyDescent="0.25">
      <c r="A6" s="3">
        <v>2</v>
      </c>
      <c r="B6" s="25" t="s">
        <v>18</v>
      </c>
      <c r="C6" s="20">
        <f>C12</f>
        <v>0</v>
      </c>
      <c r="D6" s="9"/>
      <c r="E6" s="9"/>
      <c r="H6" s="44" t="s">
        <v>8</v>
      </c>
      <c r="I6" s="45"/>
      <c r="J6" s="21">
        <f>J4-J5</f>
        <v>0</v>
      </c>
      <c r="K6" s="51" t="s">
        <v>10</v>
      </c>
      <c r="L6" s="52"/>
      <c r="M6" s="22">
        <f>M5-J5</f>
        <v>47500</v>
      </c>
    </row>
    <row r="7" spans="1:36" ht="15.75" x14ac:dyDescent="0.25">
      <c r="A7" s="29" t="s">
        <v>11</v>
      </c>
      <c r="B7" s="30"/>
      <c r="C7" s="12">
        <f>SUM(C5:C6)</f>
        <v>0</v>
      </c>
      <c r="D7" s="8"/>
      <c r="E7" s="8"/>
    </row>
    <row r="9" spans="1:36" ht="18.75" x14ac:dyDescent="0.3">
      <c r="A9" s="32" t="s">
        <v>16</v>
      </c>
      <c r="B9" s="33"/>
      <c r="C9" s="33"/>
      <c r="D9" s="33"/>
      <c r="E9" s="34"/>
      <c r="F9" s="43" t="s">
        <v>12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 ht="15.75" x14ac:dyDescent="0.25">
      <c r="A10" s="2" t="s">
        <v>3</v>
      </c>
      <c r="B10" s="24" t="s">
        <v>4</v>
      </c>
      <c r="C10" s="6" t="s">
        <v>22</v>
      </c>
      <c r="D10" s="6" t="s">
        <v>21</v>
      </c>
      <c r="E10" s="6" t="s">
        <v>14</v>
      </c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2">
        <v>8</v>
      </c>
      <c r="N10" s="2">
        <v>9</v>
      </c>
      <c r="O10" s="2">
        <v>10</v>
      </c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2">
        <v>16</v>
      </c>
      <c r="V10" s="2">
        <v>17</v>
      </c>
      <c r="W10" s="2">
        <v>18</v>
      </c>
      <c r="X10" s="2">
        <v>19</v>
      </c>
      <c r="Y10" s="2">
        <v>20</v>
      </c>
      <c r="Z10" s="2">
        <v>21</v>
      </c>
      <c r="AA10" s="2">
        <v>22</v>
      </c>
      <c r="AB10" s="2">
        <v>23</v>
      </c>
      <c r="AC10" s="2">
        <v>24</v>
      </c>
      <c r="AD10" s="2">
        <v>25</v>
      </c>
      <c r="AE10" s="2">
        <v>26</v>
      </c>
      <c r="AF10" s="2">
        <v>27</v>
      </c>
      <c r="AG10" s="2">
        <v>28</v>
      </c>
      <c r="AH10" s="2">
        <v>29</v>
      </c>
      <c r="AI10" s="2">
        <v>30</v>
      </c>
      <c r="AJ10" s="2">
        <v>31</v>
      </c>
    </row>
    <row r="11" spans="1:36" ht="15.75" x14ac:dyDescent="0.25">
      <c r="A11" s="3">
        <v>1</v>
      </c>
      <c r="B11" s="25" t="s">
        <v>17</v>
      </c>
      <c r="C11" s="18">
        <f t="shared" ref="C11:C13" si="0">SUM(F11:AJ11)</f>
        <v>0</v>
      </c>
      <c r="D11" s="18">
        <v>20000</v>
      </c>
      <c r="E11" s="18">
        <f t="shared" ref="E11:E13" si="1">D11-C11</f>
        <v>20000</v>
      </c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3"/>
      <c r="AI11" s="13"/>
      <c r="AJ11" s="13"/>
    </row>
    <row r="12" spans="1:36" ht="15.75" x14ac:dyDescent="0.25">
      <c r="A12" s="3">
        <v>2</v>
      </c>
      <c r="B12" s="25" t="s">
        <v>18</v>
      </c>
      <c r="C12" s="18">
        <f t="shared" si="0"/>
        <v>0</v>
      </c>
      <c r="D12" s="18">
        <v>30000</v>
      </c>
      <c r="E12" s="18">
        <f t="shared" si="1"/>
        <v>30000</v>
      </c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4"/>
      <c r="AG12" s="14"/>
      <c r="AH12" s="13"/>
      <c r="AI12" s="13"/>
      <c r="AJ12" s="13"/>
    </row>
    <row r="13" spans="1:36" ht="15.75" x14ac:dyDescent="0.25">
      <c r="A13" s="3">
        <v>3</v>
      </c>
      <c r="B13" s="25" t="s">
        <v>36</v>
      </c>
      <c r="C13" s="18">
        <f t="shared" si="0"/>
        <v>0</v>
      </c>
      <c r="D13" s="18">
        <v>0</v>
      </c>
      <c r="E13" s="18">
        <f t="shared" si="1"/>
        <v>0</v>
      </c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3"/>
      <c r="AI13" s="13"/>
      <c r="AJ13" s="13"/>
    </row>
    <row r="14" spans="1:36" ht="15.75" x14ac:dyDescent="0.25">
      <c r="A14" s="2" t="s">
        <v>3</v>
      </c>
      <c r="B14" s="24" t="s">
        <v>37</v>
      </c>
      <c r="C14" s="18"/>
      <c r="D14" s="18"/>
      <c r="E14" s="18"/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2">
        <v>8</v>
      </c>
      <c r="N14" s="2">
        <v>9</v>
      </c>
      <c r="O14" s="2">
        <v>10</v>
      </c>
      <c r="P14" s="2">
        <v>11</v>
      </c>
      <c r="Q14" s="2">
        <v>12</v>
      </c>
      <c r="R14" s="2">
        <v>13</v>
      </c>
      <c r="S14" s="2">
        <v>14</v>
      </c>
      <c r="T14" s="2">
        <v>15</v>
      </c>
      <c r="U14" s="2">
        <v>16</v>
      </c>
      <c r="V14" s="2">
        <v>17</v>
      </c>
      <c r="W14" s="2">
        <v>18</v>
      </c>
      <c r="X14" s="2">
        <v>19</v>
      </c>
      <c r="Y14" s="2">
        <v>20</v>
      </c>
      <c r="Z14" s="2">
        <v>21</v>
      </c>
      <c r="AA14" s="2">
        <v>22</v>
      </c>
      <c r="AB14" s="2">
        <v>23</v>
      </c>
      <c r="AC14" s="2">
        <v>24</v>
      </c>
      <c r="AD14" s="2">
        <v>25</v>
      </c>
      <c r="AE14" s="2">
        <v>26</v>
      </c>
      <c r="AF14" s="2">
        <v>27</v>
      </c>
      <c r="AG14" s="2">
        <v>28</v>
      </c>
      <c r="AH14" s="2">
        <v>29</v>
      </c>
      <c r="AI14" s="2">
        <v>30</v>
      </c>
      <c r="AJ14" s="2">
        <v>31</v>
      </c>
    </row>
    <row r="15" spans="1:36" ht="15.75" x14ac:dyDescent="0.25">
      <c r="A15" s="3">
        <v>1</v>
      </c>
      <c r="B15" s="25" t="s">
        <v>28</v>
      </c>
      <c r="C15" s="18">
        <f t="shared" ref="C15:C26" si="2">SUM(F15:AJ15)</f>
        <v>0</v>
      </c>
      <c r="D15" s="18">
        <v>10000</v>
      </c>
      <c r="E15" s="18">
        <f t="shared" ref="E15:E28" si="3">D15-C15</f>
        <v>10000</v>
      </c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14"/>
      <c r="AH15" s="13"/>
      <c r="AI15" s="13"/>
      <c r="AJ15" s="13"/>
    </row>
    <row r="16" spans="1:36" ht="15.75" x14ac:dyDescent="0.25">
      <c r="A16" s="3">
        <v>2</v>
      </c>
      <c r="B16" s="25" t="s">
        <v>15</v>
      </c>
      <c r="C16" s="18">
        <f t="shared" si="2"/>
        <v>0</v>
      </c>
      <c r="D16" s="18">
        <v>5000</v>
      </c>
      <c r="E16" s="18">
        <f t="shared" si="3"/>
        <v>5000</v>
      </c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4"/>
      <c r="AH16" s="13"/>
      <c r="AI16" s="13"/>
      <c r="AJ16" s="13"/>
    </row>
    <row r="17" spans="1:36" ht="15.75" x14ac:dyDescent="0.25">
      <c r="A17" s="3">
        <v>3</v>
      </c>
      <c r="B17" s="25" t="s">
        <v>29</v>
      </c>
      <c r="C17" s="18">
        <f t="shared" si="2"/>
        <v>0</v>
      </c>
      <c r="D17" s="18">
        <v>400</v>
      </c>
      <c r="E17" s="18">
        <f t="shared" si="3"/>
        <v>400</v>
      </c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4"/>
      <c r="AG17" s="14"/>
      <c r="AH17" s="13"/>
      <c r="AI17" s="13"/>
      <c r="AJ17" s="13"/>
    </row>
    <row r="18" spans="1:36" ht="15.75" x14ac:dyDescent="0.25">
      <c r="A18" s="3">
        <v>4</v>
      </c>
      <c r="B18" s="25" t="s">
        <v>30</v>
      </c>
      <c r="C18" s="18">
        <f t="shared" si="2"/>
        <v>0</v>
      </c>
      <c r="D18" s="18">
        <v>1500</v>
      </c>
      <c r="E18" s="18">
        <f t="shared" si="3"/>
        <v>1500</v>
      </c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4"/>
      <c r="AG18" s="14"/>
      <c r="AH18" s="13"/>
      <c r="AI18" s="13"/>
      <c r="AJ18" s="13"/>
    </row>
    <row r="19" spans="1:36" ht="15.75" x14ac:dyDescent="0.25">
      <c r="A19" s="3">
        <v>5</v>
      </c>
      <c r="B19" s="25" t="s">
        <v>31</v>
      </c>
      <c r="C19" s="18">
        <f t="shared" si="2"/>
        <v>0</v>
      </c>
      <c r="D19" s="18">
        <v>600</v>
      </c>
      <c r="E19" s="18">
        <f t="shared" si="3"/>
        <v>600</v>
      </c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3"/>
      <c r="AI19" s="13"/>
      <c r="AJ19" s="13"/>
    </row>
    <row r="20" spans="1:36" ht="15.75" x14ac:dyDescent="0.25">
      <c r="A20" s="3">
        <v>6</v>
      </c>
      <c r="B20" s="25" t="s">
        <v>32</v>
      </c>
      <c r="C20" s="18">
        <f t="shared" si="2"/>
        <v>0</v>
      </c>
      <c r="D20" s="18">
        <v>10000</v>
      </c>
      <c r="E20" s="18">
        <f t="shared" si="3"/>
        <v>10000</v>
      </c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3"/>
      <c r="U20" s="13"/>
      <c r="V20" s="13"/>
      <c r="W20" s="13"/>
      <c r="X20" s="13"/>
      <c r="Y20" s="13"/>
      <c r="Z20" s="13"/>
      <c r="AA20" s="14"/>
      <c r="AB20" s="14"/>
      <c r="AC20" s="14"/>
      <c r="AD20" s="14"/>
      <c r="AE20" s="14"/>
      <c r="AF20" s="14"/>
      <c r="AG20" s="14"/>
      <c r="AH20" s="13"/>
      <c r="AI20" s="13"/>
      <c r="AJ20" s="13"/>
    </row>
    <row r="21" spans="1:36" ht="15.75" x14ac:dyDescent="0.25">
      <c r="A21" s="3"/>
      <c r="B21" s="25" t="s">
        <v>48</v>
      </c>
      <c r="C21" s="18">
        <f>SUM(C22:C27)</f>
        <v>0</v>
      </c>
      <c r="D21" s="18">
        <v>20000</v>
      </c>
      <c r="E21" s="18">
        <f>D21-(C21+SUM(C30:C32))</f>
        <v>20000</v>
      </c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4"/>
      <c r="AG21" s="14"/>
      <c r="AH21" s="13"/>
      <c r="AI21" s="13"/>
      <c r="AJ21" s="13"/>
    </row>
    <row r="22" spans="1:36" ht="15.75" x14ac:dyDescent="0.25">
      <c r="A22" s="3">
        <v>7</v>
      </c>
      <c r="B22" s="25"/>
      <c r="C22" s="18">
        <f t="shared" ref="C22:C23" si="4">SUM(F22:AJ22)</f>
        <v>0</v>
      </c>
      <c r="D22" s="18"/>
      <c r="E22" s="18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3"/>
      <c r="U22" s="13"/>
      <c r="V22" s="13"/>
      <c r="W22" s="13"/>
      <c r="X22" s="13"/>
      <c r="Y22" s="13"/>
      <c r="Z22" s="13"/>
      <c r="AA22" s="14"/>
      <c r="AB22" s="14"/>
      <c r="AC22" s="14"/>
      <c r="AD22" s="14"/>
      <c r="AE22" s="14"/>
      <c r="AF22" s="14"/>
      <c r="AG22" s="14"/>
      <c r="AH22" s="13"/>
      <c r="AI22" s="13"/>
      <c r="AJ22" s="13"/>
    </row>
    <row r="23" spans="1:36" ht="15.75" x14ac:dyDescent="0.25">
      <c r="A23" s="3">
        <v>8</v>
      </c>
      <c r="B23" s="25"/>
      <c r="C23" s="18">
        <f t="shared" si="4"/>
        <v>0</v>
      </c>
      <c r="D23" s="18"/>
      <c r="E23" s="18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4"/>
      <c r="AG23" s="14"/>
      <c r="AH23" s="13"/>
      <c r="AI23" s="13"/>
      <c r="AJ23" s="13"/>
    </row>
    <row r="24" spans="1:36" ht="15.75" x14ac:dyDescent="0.25">
      <c r="A24" s="3">
        <v>9</v>
      </c>
      <c r="B24" s="25"/>
      <c r="C24" s="18">
        <f t="shared" si="2"/>
        <v>0</v>
      </c>
      <c r="D24" s="18"/>
      <c r="E24" s="18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4"/>
      <c r="AH24" s="13"/>
      <c r="AI24" s="13"/>
      <c r="AJ24" s="13"/>
    </row>
    <row r="25" spans="1:36" ht="15.75" x14ac:dyDescent="0.25">
      <c r="A25" s="3">
        <v>10</v>
      </c>
      <c r="B25" s="28"/>
      <c r="C25" s="18">
        <f t="shared" si="2"/>
        <v>0</v>
      </c>
      <c r="D25" s="18"/>
      <c r="E25" s="18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/>
      <c r="X25" s="13"/>
      <c r="Y25" s="13"/>
      <c r="Z25" s="13"/>
      <c r="AA25" s="14"/>
      <c r="AB25" s="14"/>
      <c r="AC25" s="14"/>
      <c r="AD25" s="14"/>
      <c r="AE25" s="14"/>
      <c r="AF25" s="14"/>
      <c r="AG25" s="14"/>
      <c r="AH25" s="13"/>
      <c r="AI25" s="13"/>
      <c r="AJ25" s="13"/>
    </row>
    <row r="26" spans="1:36" ht="15.75" x14ac:dyDescent="0.25">
      <c r="A26" s="3">
        <v>11</v>
      </c>
      <c r="B26" s="28"/>
      <c r="C26" s="18">
        <f t="shared" si="2"/>
        <v>0</v>
      </c>
      <c r="D26" s="18"/>
      <c r="E26" s="18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3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4"/>
      <c r="AH26" s="13"/>
      <c r="AI26" s="13"/>
      <c r="AJ26" s="13"/>
    </row>
    <row r="27" spans="1:36" ht="15.75" x14ac:dyDescent="0.25">
      <c r="A27" s="3">
        <v>12</v>
      </c>
      <c r="B27" s="28"/>
      <c r="C27" s="18">
        <f t="shared" ref="C27" si="5">SUM(F27:AJ27)</f>
        <v>0</v>
      </c>
      <c r="D27" s="18"/>
      <c r="E27" s="18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4"/>
      <c r="AH27" s="13"/>
      <c r="AI27" s="13"/>
      <c r="AJ27" s="13"/>
    </row>
    <row r="28" spans="1:36" ht="15.75" x14ac:dyDescent="0.25">
      <c r="A28" s="29" t="s">
        <v>39</v>
      </c>
      <c r="B28" s="30"/>
      <c r="C28" s="18">
        <f>SUM(C15:C21)</f>
        <v>0</v>
      </c>
      <c r="D28" s="19">
        <f>SUM(D15:D27)</f>
        <v>47500</v>
      </c>
      <c r="E28" s="18">
        <f t="shared" si="3"/>
        <v>47500</v>
      </c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4"/>
      <c r="AH28" s="13"/>
      <c r="AI28" s="13"/>
      <c r="AJ28" s="13"/>
    </row>
    <row r="29" spans="1:36" ht="15.75" x14ac:dyDescent="0.25">
      <c r="A29" s="2" t="s">
        <v>3</v>
      </c>
      <c r="B29" s="24" t="s">
        <v>38</v>
      </c>
      <c r="C29" s="18"/>
      <c r="D29" s="18"/>
      <c r="E29" s="18"/>
      <c r="F29" s="5"/>
      <c r="G29" s="5"/>
      <c r="H29" s="5"/>
      <c r="I29" s="5"/>
      <c r="J29" s="5"/>
      <c r="K29" s="5"/>
      <c r="L29" s="5"/>
      <c r="M29" s="14"/>
      <c r="N29" s="14"/>
      <c r="O29" s="14"/>
      <c r="P29" s="14"/>
      <c r="Q29" s="14"/>
      <c r="R29" s="14"/>
      <c r="S29" s="14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4"/>
      <c r="AH29" s="13"/>
      <c r="AI29" s="13"/>
      <c r="AJ29" s="13"/>
    </row>
    <row r="30" spans="1:36" ht="15.75" x14ac:dyDescent="0.25">
      <c r="A30" s="3">
        <v>1</v>
      </c>
      <c r="B30" s="25"/>
      <c r="C30" s="18">
        <f t="shared" ref="C30:C32" si="6">SUM(F30:AJ30)</f>
        <v>0</v>
      </c>
      <c r="D30" s="18"/>
      <c r="E30" s="18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3"/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4"/>
      <c r="AH30" s="13"/>
      <c r="AI30" s="13"/>
      <c r="AJ30" s="13"/>
    </row>
    <row r="31" spans="1:36" ht="15.75" x14ac:dyDescent="0.25">
      <c r="A31" s="3">
        <v>2</v>
      </c>
      <c r="B31" s="25"/>
      <c r="C31" s="18">
        <f t="shared" si="6"/>
        <v>0</v>
      </c>
      <c r="D31" s="18"/>
      <c r="E31" s="18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3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4"/>
      <c r="AH31" s="13"/>
      <c r="AI31" s="13"/>
      <c r="AJ31" s="13"/>
    </row>
    <row r="32" spans="1:36" ht="15.75" x14ac:dyDescent="0.25">
      <c r="A32" s="3">
        <v>3</v>
      </c>
      <c r="B32" s="25"/>
      <c r="C32" s="18">
        <f t="shared" si="6"/>
        <v>0</v>
      </c>
      <c r="D32" s="18"/>
      <c r="E32" s="18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4"/>
      <c r="AH32" s="13"/>
      <c r="AI32" s="13"/>
      <c r="AJ32" s="13"/>
    </row>
    <row r="33" spans="1:36" ht="15.75" x14ac:dyDescent="0.25">
      <c r="A33" s="29" t="s">
        <v>40</v>
      </c>
      <c r="B33" s="30"/>
      <c r="C33" s="18">
        <f>SUM(F33:AJ33)</f>
        <v>0</v>
      </c>
      <c r="D33" s="19">
        <f>SUM(D30:D32)</f>
        <v>0</v>
      </c>
      <c r="E33" s="18">
        <f t="shared" ref="E33" si="7">D33-C33</f>
        <v>0</v>
      </c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3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4"/>
      <c r="AH33" s="13"/>
      <c r="AI33" s="13"/>
      <c r="AJ33" s="13"/>
    </row>
    <row r="34" spans="1:36" ht="15.75" x14ac:dyDescent="0.25">
      <c r="A34" s="29" t="s">
        <v>41</v>
      </c>
      <c r="B34" s="30"/>
      <c r="C34" s="18">
        <f>C28+C33</f>
        <v>0</v>
      </c>
      <c r="D34" s="19">
        <f>D28+D33</f>
        <v>47500</v>
      </c>
      <c r="E34" s="18">
        <f>D34-C34</f>
        <v>47500</v>
      </c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4"/>
      <c r="AH34" s="13"/>
      <c r="AI34" s="13"/>
      <c r="AJ34" s="13"/>
    </row>
    <row r="35" spans="1:36" ht="15.75" x14ac:dyDescent="0.25">
      <c r="A35" s="56" t="s">
        <v>19</v>
      </c>
      <c r="B35" s="57"/>
      <c r="C35" s="57"/>
      <c r="D35" s="57"/>
      <c r="E35" s="58"/>
      <c r="F35" s="15">
        <f t="shared" ref="F35:AJ35" si="8">SUM(F15:F34)</f>
        <v>0</v>
      </c>
      <c r="G35" s="15">
        <f t="shared" si="8"/>
        <v>0</v>
      </c>
      <c r="H35" s="15">
        <f t="shared" si="8"/>
        <v>0</v>
      </c>
      <c r="I35" s="15">
        <f t="shared" si="8"/>
        <v>0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5">
        <f t="shared" si="8"/>
        <v>0</v>
      </c>
      <c r="N35" s="15">
        <f t="shared" si="8"/>
        <v>0</v>
      </c>
      <c r="O35" s="15">
        <f t="shared" si="8"/>
        <v>0</v>
      </c>
      <c r="P35" s="15">
        <f t="shared" si="8"/>
        <v>0</v>
      </c>
      <c r="Q35" s="15">
        <f t="shared" si="8"/>
        <v>0</v>
      </c>
      <c r="R35" s="15">
        <f t="shared" si="8"/>
        <v>0</v>
      </c>
      <c r="S35" s="15">
        <f t="shared" si="8"/>
        <v>0</v>
      </c>
      <c r="T35" s="15">
        <f t="shared" si="8"/>
        <v>0</v>
      </c>
      <c r="U35" s="15">
        <f t="shared" si="8"/>
        <v>0</v>
      </c>
      <c r="V35" s="15">
        <f t="shared" si="8"/>
        <v>0</v>
      </c>
      <c r="W35" s="15">
        <f t="shared" si="8"/>
        <v>0</v>
      </c>
      <c r="X35" s="15">
        <f t="shared" si="8"/>
        <v>0</v>
      </c>
      <c r="Y35" s="15">
        <f t="shared" si="8"/>
        <v>0</v>
      </c>
      <c r="Z35" s="15">
        <f t="shared" si="8"/>
        <v>0</v>
      </c>
      <c r="AA35" s="15">
        <f t="shared" si="8"/>
        <v>0</v>
      </c>
      <c r="AB35" s="15">
        <f t="shared" si="8"/>
        <v>0</v>
      </c>
      <c r="AC35" s="15">
        <f t="shared" si="8"/>
        <v>0</v>
      </c>
      <c r="AD35" s="15">
        <f t="shared" si="8"/>
        <v>0</v>
      </c>
      <c r="AE35" s="15">
        <f t="shared" si="8"/>
        <v>0</v>
      </c>
      <c r="AF35" s="15">
        <f t="shared" si="8"/>
        <v>0</v>
      </c>
      <c r="AG35" s="15">
        <f t="shared" si="8"/>
        <v>0</v>
      </c>
      <c r="AH35" s="15">
        <f t="shared" si="8"/>
        <v>0</v>
      </c>
      <c r="AI35" s="15">
        <f t="shared" si="8"/>
        <v>0</v>
      </c>
      <c r="AJ35" s="15">
        <f t="shared" si="8"/>
        <v>0</v>
      </c>
    </row>
    <row r="36" spans="1:36" ht="15.75" x14ac:dyDescent="0.25">
      <c r="A36" s="56" t="s">
        <v>20</v>
      </c>
      <c r="B36" s="57"/>
      <c r="C36" s="57"/>
      <c r="D36" s="57"/>
      <c r="E36" s="58"/>
      <c r="F36" s="53">
        <f>SUM(F35:L35)</f>
        <v>0</v>
      </c>
      <c r="G36" s="54"/>
      <c r="H36" s="54"/>
      <c r="I36" s="54"/>
      <c r="J36" s="54"/>
      <c r="K36" s="54"/>
      <c r="L36" s="55"/>
      <c r="M36" s="53">
        <f t="shared" ref="M36" si="9">SUM(M35:S35)</f>
        <v>0</v>
      </c>
      <c r="N36" s="54"/>
      <c r="O36" s="54"/>
      <c r="P36" s="54"/>
      <c r="Q36" s="54"/>
      <c r="R36" s="54"/>
      <c r="S36" s="55"/>
      <c r="T36" s="53">
        <f t="shared" ref="T36" si="10">SUM(T35:Z35)</f>
        <v>0</v>
      </c>
      <c r="U36" s="54"/>
      <c r="V36" s="54"/>
      <c r="W36" s="54"/>
      <c r="X36" s="54"/>
      <c r="Y36" s="54"/>
      <c r="Z36" s="55"/>
      <c r="AA36" s="53">
        <f t="shared" ref="AA36" si="11">SUM(AA35:AG35)</f>
        <v>0</v>
      </c>
      <c r="AB36" s="54"/>
      <c r="AC36" s="54"/>
      <c r="AD36" s="54"/>
      <c r="AE36" s="54"/>
      <c r="AF36" s="54"/>
      <c r="AG36" s="55"/>
      <c r="AH36" s="53">
        <f>SUM(AH35:AJ35)</f>
        <v>0</v>
      </c>
      <c r="AI36" s="54"/>
      <c r="AJ36" s="55"/>
    </row>
  </sheetData>
  <mergeCells count="21">
    <mergeCell ref="A36:E36"/>
    <mergeCell ref="A28:B28"/>
    <mergeCell ref="A33:B33"/>
    <mergeCell ref="A35:E35"/>
    <mergeCell ref="A34:B34"/>
    <mergeCell ref="A9:E9"/>
    <mergeCell ref="F9:AJ9"/>
    <mergeCell ref="A1:J1"/>
    <mergeCell ref="A3:C3"/>
    <mergeCell ref="H3:J3"/>
    <mergeCell ref="H4:I4"/>
    <mergeCell ref="H5:I5"/>
    <mergeCell ref="K5:L5"/>
    <mergeCell ref="H6:I6"/>
    <mergeCell ref="K6:L6"/>
    <mergeCell ref="A7:B7"/>
    <mergeCell ref="F36:L36"/>
    <mergeCell ref="M36:S36"/>
    <mergeCell ref="T36:Z36"/>
    <mergeCell ref="AA36:AG36"/>
    <mergeCell ref="AH36:AJ3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Остатки ДС</vt:lpstr>
      <vt:lpstr>Расход за мес</vt:lpstr>
      <vt:lpstr>Доход за мес</vt:lpstr>
      <vt:lpstr>План бюджета</vt:lpstr>
      <vt:lpstr>Октябрь</vt:lpstr>
      <vt:lpstr>Ноябрь</vt:lpstr>
      <vt:lpstr>Декабрь</vt:lpstr>
      <vt:lpstr>Октябрь!Месяц</vt:lpstr>
      <vt:lpstr>Ноябрь!Ноябрь</vt:lpstr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2021-10-28T09:13:49Z</dcterms:modified>
</cp:coreProperties>
</file>