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2292331F-4C2B-47D2-A2DE-0A687CA284C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C10" i="1"/>
  <c r="F9" i="1"/>
  <c r="G9" i="1" s="1"/>
  <c r="E9" i="1"/>
  <c r="I9" i="1" s="1"/>
  <c r="F8" i="1"/>
  <c r="G8" i="1" s="1"/>
  <c r="E8" i="1"/>
  <c r="H8" i="1" s="1"/>
  <c r="F7" i="1"/>
  <c r="G7" i="1" s="1"/>
  <c r="E7" i="1"/>
  <c r="I7" i="1" s="1"/>
  <c r="H6" i="1"/>
  <c r="G6" i="1"/>
  <c r="F6" i="1"/>
  <c r="E6" i="1"/>
  <c r="I6" i="1" s="1"/>
  <c r="F5" i="1"/>
  <c r="E5" i="1"/>
  <c r="E10" i="1" s="1"/>
  <c r="H7" i="1" l="1"/>
  <c r="H5" i="1"/>
  <c r="G5" i="1"/>
  <c r="I8" i="1"/>
  <c r="H9" i="1"/>
  <c r="I5" i="1"/>
  <c r="H10" i="1" l="1"/>
  <c r="I10" i="1"/>
</calcChain>
</file>

<file path=xl/sharedStrings.xml><?xml version="1.0" encoding="utf-8"?>
<sst xmlns="http://schemas.openxmlformats.org/spreadsheetml/2006/main" count="19" uniqueCount="19">
  <si>
    <t>Стоимость 1 нормочаса</t>
  </si>
  <si>
    <t xml:space="preserve"> - руб</t>
  </si>
  <si>
    <t xml:space="preserve">  - коп</t>
  </si>
  <si>
    <t>Номер п/п</t>
  </si>
  <si>
    <t>Фамилия, инициалы работника</t>
  </si>
  <si>
    <t>Отработано, час</t>
  </si>
  <si>
    <t>Коэф-т категории</t>
  </si>
  <si>
    <t>Начислено, руб</t>
  </si>
  <si>
    <t>Отработано</t>
  </si>
  <si>
    <t>К выдаче</t>
  </si>
  <si>
    <t>час</t>
  </si>
  <si>
    <t>мин</t>
  </si>
  <si>
    <t>руб</t>
  </si>
  <si>
    <t>коп</t>
  </si>
  <si>
    <t>Дождевский С.С.</t>
  </si>
  <si>
    <t>Снегов Ф.М.</t>
  </si>
  <si>
    <t>Градский М.М.</t>
  </si>
  <si>
    <t>Метелев Л.Л.</t>
  </si>
  <si>
    <t>Ветров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</si>
</sst>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top"/>
    </xf>
    <xf numFmtId="165" fontId="2" fillId="0" borderId="4" xfId="1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/>
    <xf numFmtId="0" fontId="2" fillId="0" borderId="3" xfId="0" applyNumberFormat="1" applyFont="1" applyBorder="1" applyAlignment="1"/>
    <xf numFmtId="0" fontId="2" fillId="0" borderId="2" xfId="0" applyNumberFormat="1" applyFont="1" applyBorder="1" applyAlignment="1"/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/>
    </xf>
    <xf numFmtId="1" fontId="4" fillId="0" borderId="4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F10" sqref="F10"/>
    </sheetView>
  </sheetViews>
  <sheetFormatPr defaultRowHeight="15" x14ac:dyDescent="0.25"/>
  <sheetData>
    <row r="1" spans="1:9" ht="15.75" x14ac:dyDescent="0.25">
      <c r="A1" s="11" t="s">
        <v>0</v>
      </c>
      <c r="B1" s="12"/>
      <c r="C1" s="13"/>
      <c r="D1" s="14"/>
      <c r="E1" s="14"/>
      <c r="F1" s="14"/>
      <c r="G1" s="14"/>
      <c r="H1" s="14"/>
      <c r="I1" s="15"/>
    </row>
    <row r="2" spans="1:9" ht="15.75" x14ac:dyDescent="0.25">
      <c r="A2" s="1">
        <v>164</v>
      </c>
      <c r="B2" s="1" t="s">
        <v>1</v>
      </c>
      <c r="C2" s="1">
        <v>38</v>
      </c>
      <c r="D2" s="1" t="s">
        <v>2</v>
      </c>
      <c r="E2" s="13"/>
      <c r="F2" s="14"/>
      <c r="G2" s="14"/>
      <c r="H2" s="14"/>
      <c r="I2" s="15"/>
    </row>
    <row r="3" spans="1:9" ht="15.75" x14ac:dyDescent="0.2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1" t="s">
        <v>8</v>
      </c>
      <c r="G3" s="12"/>
      <c r="H3" s="11" t="s">
        <v>9</v>
      </c>
      <c r="I3" s="12"/>
    </row>
    <row r="4" spans="1:9" ht="15.75" x14ac:dyDescent="0.25">
      <c r="A4" s="17"/>
      <c r="B4" s="17"/>
      <c r="C4" s="17"/>
      <c r="D4" s="17"/>
      <c r="E4" s="17"/>
      <c r="F4" s="2" t="s">
        <v>10</v>
      </c>
      <c r="G4" s="2" t="s">
        <v>11</v>
      </c>
      <c r="H4" s="2" t="s">
        <v>12</v>
      </c>
      <c r="I4" s="2" t="s">
        <v>13</v>
      </c>
    </row>
    <row r="5" spans="1:9" ht="15.75" x14ac:dyDescent="0.25">
      <c r="A5" s="2">
        <v>1</v>
      </c>
      <c r="B5" s="2" t="s">
        <v>14</v>
      </c>
      <c r="C5" s="3">
        <v>4.12</v>
      </c>
      <c r="D5" s="2">
        <v>1.3</v>
      </c>
      <c r="E5" s="4">
        <f>PRODUCT(C5,D5,164.38)</f>
        <v>880.41928000000007</v>
      </c>
      <c r="F5" s="5">
        <f>INT(C5)</f>
        <v>4</v>
      </c>
      <c r="G5" s="2">
        <f>ROUND((C5-F5)*60,0)</f>
        <v>7</v>
      </c>
      <c r="H5" s="2">
        <f>INT(E5)</f>
        <v>880</v>
      </c>
      <c r="I5" s="6">
        <f>MOD(E5,1)*100</f>
        <v>41.92800000000716</v>
      </c>
    </row>
    <row r="6" spans="1:9" ht="15.75" x14ac:dyDescent="0.25">
      <c r="A6" s="2">
        <v>2</v>
      </c>
      <c r="B6" s="2" t="s">
        <v>15</v>
      </c>
      <c r="C6" s="2">
        <v>5.53</v>
      </c>
      <c r="D6" s="2">
        <v>1.2</v>
      </c>
      <c r="E6" s="4">
        <f>PRODUCT(C6,D6,164.38)</f>
        <v>1090.8256799999999</v>
      </c>
      <c r="F6" s="5">
        <f>INT(C6)</f>
        <v>5</v>
      </c>
      <c r="G6" s="2">
        <f t="shared" ref="G6:G9" si="0">ROUND((C6-F6)*60,0)</f>
        <v>32</v>
      </c>
      <c r="H6" s="2">
        <f>INT(E6)</f>
        <v>1090</v>
      </c>
      <c r="I6" s="6">
        <f t="shared" ref="I6:I9" si="1">MOD(E6,1)*100</f>
        <v>82.567999999992026</v>
      </c>
    </row>
    <row r="7" spans="1:9" ht="15.75" x14ac:dyDescent="0.25">
      <c r="A7" s="2">
        <v>3</v>
      </c>
      <c r="B7" s="2" t="s">
        <v>16</v>
      </c>
      <c r="C7" s="2">
        <v>3.44</v>
      </c>
      <c r="D7" s="2">
        <v>1.5</v>
      </c>
      <c r="E7" s="4">
        <f>PRODUCT(C7,D7,164.38)</f>
        <v>848.20079999999996</v>
      </c>
      <c r="F7" s="5">
        <f>INT(C7)</f>
        <v>3</v>
      </c>
      <c r="G7" s="2">
        <f t="shared" si="0"/>
        <v>26</v>
      </c>
      <c r="H7" s="2">
        <f>INT(E7)</f>
        <v>848</v>
      </c>
      <c r="I7" s="6">
        <f t="shared" si="1"/>
        <v>20.079999999995835</v>
      </c>
    </row>
    <row r="8" spans="1:9" ht="15.75" x14ac:dyDescent="0.25">
      <c r="A8" s="2">
        <v>4</v>
      </c>
      <c r="B8" s="2" t="s">
        <v>17</v>
      </c>
      <c r="C8" s="2">
        <v>4.76</v>
      </c>
      <c r="D8" s="2">
        <v>1.2</v>
      </c>
      <c r="E8" s="4">
        <f>PRODUCT(C8,D8,164.38)</f>
        <v>938.93855999999994</v>
      </c>
      <c r="F8" s="5">
        <f>INT(C8)</f>
        <v>4</v>
      </c>
      <c r="G8" s="2">
        <f t="shared" si="0"/>
        <v>46</v>
      </c>
      <c r="H8" s="2">
        <f>INT(E8)</f>
        <v>938</v>
      </c>
      <c r="I8" s="6">
        <f t="shared" si="1"/>
        <v>93.855999999993855</v>
      </c>
    </row>
    <row r="9" spans="1:9" ht="15.75" x14ac:dyDescent="0.25">
      <c r="A9" s="2">
        <v>5</v>
      </c>
      <c r="B9" s="2" t="s">
        <v>18</v>
      </c>
      <c r="C9" s="2">
        <v>5.23</v>
      </c>
      <c r="D9" s="2">
        <v>1.2</v>
      </c>
      <c r="E9" s="4">
        <f>PRODUCT(C9,D9,164.38)</f>
        <v>1031.6488800000002</v>
      </c>
      <c r="F9" s="5">
        <f>INT(C9)</f>
        <v>5</v>
      </c>
      <c r="G9" s="2">
        <f t="shared" si="0"/>
        <v>14</v>
      </c>
      <c r="H9" s="2">
        <f>INT(E9)</f>
        <v>1031</v>
      </c>
      <c r="I9" s="6">
        <f t="shared" si="1"/>
        <v>64.888000000019019</v>
      </c>
    </row>
    <row r="10" spans="1:9" ht="15.75" x14ac:dyDescent="0.25">
      <c r="A10" s="2"/>
      <c r="B10" s="2"/>
      <c r="C10" s="7">
        <f>SUM(C5:C9)</f>
        <v>23.080000000000002</v>
      </c>
      <c r="D10" s="2"/>
      <c r="E10" s="8">
        <f>SUM(E5:E9)</f>
        <v>4790.0331999999999</v>
      </c>
      <c r="F10" s="18">
        <f>TRUNC(C10)</f>
        <v>23</v>
      </c>
      <c r="G10" s="9">
        <f>ROUND(MOD(C10,1)*60,0)</f>
        <v>5</v>
      </c>
      <c r="H10" s="2">
        <f>TRUNC(SUM(H5:H9)+SUM(I5:I9)/100)</f>
        <v>4790</v>
      </c>
      <c r="I10" s="10">
        <f>MOD(SUM(I5:I9),100)</f>
        <v>3.3200000000078944</v>
      </c>
    </row>
  </sheetData>
  <mergeCells count="10">
    <mergeCell ref="A1:B1"/>
    <mergeCell ref="C1:I1"/>
    <mergeCell ref="E2:I2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2021-11-14T04:56:06Z</dcterms:modified>
</cp:coreProperties>
</file>