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35" i="1"/>
  <c r="B36" i="1"/>
  <c r="B37" i="1" s="1"/>
  <c r="B38" i="1"/>
  <c r="C35" i="1" l="1"/>
  <c r="G38" i="1"/>
  <c r="C38" i="1"/>
  <c r="G37" i="1"/>
  <c r="C37" i="1"/>
  <c r="G36" i="1"/>
  <c r="C36" i="1"/>
  <c r="G35" i="1"/>
  <c r="G34" i="1"/>
  <c r="C34" i="1"/>
</calcChain>
</file>

<file path=xl/comments1.xml><?xml version="1.0" encoding="utf-8"?>
<comments xmlns="http://schemas.openxmlformats.org/spreadsheetml/2006/main">
  <authors>
    <author>Автор</author>
  </authors>
  <commentList>
    <comment ref="D4" authorId="0">
      <text>
        <r>
          <rPr>
            <b/>
            <sz val="12"/>
            <color indexed="81"/>
            <rFont val="Tahoma"/>
            <family val="2"/>
            <charset val="204"/>
          </rPr>
          <t>Поменять на любую дату, считает автоматически!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<sst xmlns="http://schemas.openxmlformats.org/spreadsheetml/2006/main" count="65" uniqueCount="57">
  <si>
    <t>Филиал</t>
  </si>
  <si>
    <t>Парк</t>
  </si>
  <si>
    <t>Выявлено
c</t>
  </si>
  <si>
    <t>Устранено
c</t>
  </si>
  <si>
    <t>Остаток</t>
  </si>
  <si>
    <t>% устр.</t>
  </si>
  <si>
    <t>Выявлено за неделю</t>
  </si>
  <si>
    <t>Устранено за неделю</t>
  </si>
  <si>
    <t>Динамика
устранение</t>
  </si>
  <si>
    <t xml:space="preserve">Остаток </t>
  </si>
  <si>
    <t>Замечаний неустранённых в регламентный срок</t>
  </si>
  <si>
    <t>Запрет</t>
  </si>
  <si>
    <t>просроч</t>
  </si>
  <si>
    <t>было</t>
  </si>
  <si>
    <t>стало</t>
  </si>
  <si>
    <t>динамика</t>
  </si>
  <si>
    <t>по</t>
  </si>
  <si>
    <t>на</t>
  </si>
  <si>
    <t xml:space="preserve">на </t>
  </si>
  <si>
    <t>ЮЗ</t>
  </si>
  <si>
    <t>14 АП</t>
  </si>
  <si>
    <t>18 АП</t>
  </si>
  <si>
    <t>СВ</t>
  </si>
  <si>
    <t>3 АП</t>
  </si>
  <si>
    <t>6 АП</t>
  </si>
  <si>
    <t>7 АП</t>
  </si>
  <si>
    <t>7 АП Э</t>
  </si>
  <si>
    <t>6 ТП</t>
  </si>
  <si>
    <t>В</t>
  </si>
  <si>
    <t>2 АП</t>
  </si>
  <si>
    <t>10 АП</t>
  </si>
  <si>
    <t>НАТП</t>
  </si>
  <si>
    <t>НАТП Э</t>
  </si>
  <si>
    <t>Ц</t>
  </si>
  <si>
    <t>ФАТП</t>
  </si>
  <si>
    <t>ФАТП Э</t>
  </si>
  <si>
    <t>1 ТП</t>
  </si>
  <si>
    <t>5 ТП</t>
  </si>
  <si>
    <t>З</t>
  </si>
  <si>
    <t>5 АП</t>
  </si>
  <si>
    <t>15 АП</t>
  </si>
  <si>
    <t>Ю</t>
  </si>
  <si>
    <t>9 АП</t>
  </si>
  <si>
    <t>13 АП</t>
  </si>
  <si>
    <t>16 АП</t>
  </si>
  <si>
    <t>17 АП</t>
  </si>
  <si>
    <t>ЗАК</t>
  </si>
  <si>
    <t>11 АП</t>
  </si>
  <si>
    <t>19 АП</t>
  </si>
  <si>
    <t>Ч</t>
  </si>
  <si>
    <t>1 АП</t>
  </si>
  <si>
    <t>8 ТП</t>
  </si>
  <si>
    <t>Итого:</t>
  </si>
  <si>
    <t>ТОП 5 Лидеров 
"остатки замечаний"</t>
  </si>
  <si>
    <t>ТОП 5 Лидеров "неустраненные 
замечание в регламентные сроки"</t>
  </si>
  <si>
    <t>№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</si>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</sst>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14" fontId="3" fillId="2" borderId="24" xfId="0" applyNumberFormat="1" applyFont="1" applyFill="1" applyBorder="1" applyAlignment="1">
      <alignment horizontal="center" vertical="center" wrapText="1"/>
    </xf>
    <xf numFmtId="14" fontId="4" fillId="3" borderId="25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14" fontId="3" fillId="2" borderId="10" xfId="0" applyNumberFormat="1" applyFont="1" applyFill="1" applyBorder="1" applyAlignment="1">
      <alignment horizontal="center" vertical="center" wrapText="1"/>
    </xf>
    <xf numFmtId="14" fontId="4" fillId="2" borderId="24" xfId="0" applyNumberFormat="1" applyFont="1" applyFill="1" applyBorder="1" applyAlignment="1">
      <alignment horizontal="center" vertical="center" wrapText="1"/>
    </xf>
    <xf numFmtId="14" fontId="4" fillId="2" borderId="25" xfId="0" applyNumberFormat="1" applyFont="1" applyFill="1" applyBorder="1" applyAlignment="1">
      <alignment horizontal="center" vertical="center" wrapText="1"/>
    </xf>
    <xf numFmtId="14" fontId="4" fillId="2" borderId="26" xfId="0" applyNumberFormat="1" applyFont="1" applyFill="1" applyBorder="1" applyAlignment="1">
      <alignment horizontal="center" vertical="center" wrapText="1"/>
    </xf>
    <xf numFmtId="14" fontId="6" fillId="2" borderId="27" xfId="0" applyNumberFormat="1" applyFont="1" applyFill="1" applyBorder="1" applyAlignment="1">
      <alignment horizontal="center" vertical="center" wrapText="1"/>
    </xf>
    <xf numFmtId="14" fontId="5" fillId="2" borderId="25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0" fontId="3" fillId="0" borderId="33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3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10" fontId="3" fillId="0" borderId="21" xfId="1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10" fontId="3" fillId="0" borderId="38" xfId="1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10" fontId="3" fillId="0" borderId="44" xfId="1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0" borderId="44" xfId="0" applyNumberFormat="1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10" fontId="3" fillId="0" borderId="51" xfId="1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10" fontId="3" fillId="0" borderId="33" xfId="1" applyNumberFormat="1" applyFont="1" applyBorder="1" applyAlignment="1">
      <alignment horizontal="center" vertical="center" wrapText="1"/>
    </xf>
    <xf numFmtId="10" fontId="3" fillId="0" borderId="44" xfId="1" applyNumberFormat="1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10" fontId="3" fillId="2" borderId="51" xfId="1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48" xfId="0" applyNumberFormat="1" applyFont="1" applyFill="1" applyBorder="1" applyAlignment="1">
      <alignment horizontal="center" vertical="center" wrapText="1"/>
    </xf>
    <xf numFmtId="0" fontId="3" fillId="6" borderId="50" xfId="0" applyNumberFormat="1" applyFont="1" applyFill="1" applyBorder="1" applyAlignment="1">
      <alignment horizontal="center" vertical="center" wrapText="1"/>
    </xf>
    <xf numFmtId="0" fontId="3" fillId="2" borderId="51" xfId="0" applyNumberFormat="1" applyFont="1" applyFill="1" applyBorder="1" applyAlignment="1">
      <alignment horizontal="center" vertical="center" wrapText="1"/>
    </xf>
    <xf numFmtId="0" fontId="0" fillId="10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4" fontId="5" fillId="2" borderId="29" xfId="0" applyNumberFormat="1" applyFont="1" applyFill="1" applyBorder="1" applyAlignment="1">
      <alignment horizontal="center" vertical="center" wrapText="1"/>
    </xf>
    <xf numFmtId="14" fontId="5" fillId="2" borderId="30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left" vertical="center" wrapText="1"/>
    </xf>
    <xf numFmtId="0" fontId="2" fillId="9" borderId="34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showZeros="0" tabSelected="1" topLeftCell="A13" zoomScale="84" zoomScaleNormal="84" workbookViewId="0">
      <selection activeCell="B35" sqref="B35"/>
    </sheetView>
  </sheetViews>
  <sheetFormatPr defaultRowHeight="15" x14ac:dyDescent="0.25"/>
  <cols>
    <col min="3" max="3" width="12.28515625" customWidth="1"/>
    <col min="4" max="4" width="11.28515625" bestFit="1" customWidth="1"/>
    <col min="5" max="5" width="10.140625" bestFit="1" customWidth="1"/>
    <col min="6" max="6" width="11.28515625" bestFit="1" customWidth="1"/>
    <col min="7" max="7" width="10.140625" bestFit="1" customWidth="1"/>
    <col min="8" max="8" width="8" bestFit="1" customWidth="1"/>
    <col min="9" max="10" width="11.28515625" bestFit="1" customWidth="1"/>
    <col min="11" max="11" width="12.28515625" customWidth="1"/>
    <col min="12" max="12" width="11.28515625" bestFit="1" customWidth="1"/>
    <col min="13" max="13" width="10.140625" bestFit="1" customWidth="1"/>
    <col min="14" max="14" width="11.28515625" bestFit="1" customWidth="1"/>
    <col min="15" max="15" width="10.7109375" bestFit="1" customWidth="1"/>
    <col min="16" max="16" width="7.85546875" bestFit="1" customWidth="1"/>
    <col min="17" max="17" width="9" bestFit="1" customWidth="1"/>
  </cols>
  <sheetData>
    <row r="1" spans="1:17" ht="42.75" x14ac:dyDescent="0.25">
      <c r="A1" s="133" t="s">
        <v>0</v>
      </c>
      <c r="B1" s="147" t="s">
        <v>1</v>
      </c>
      <c r="C1" s="129" t="s">
        <v>2</v>
      </c>
      <c r="D1" s="130"/>
      <c r="E1" s="131" t="s">
        <v>3</v>
      </c>
      <c r="F1" s="132"/>
      <c r="G1" s="133" t="s">
        <v>4</v>
      </c>
      <c r="H1" s="135" t="s">
        <v>5</v>
      </c>
      <c r="I1" s="1" t="s">
        <v>6</v>
      </c>
      <c r="J1" s="2" t="s">
        <v>7</v>
      </c>
      <c r="K1" s="131" t="s">
        <v>8</v>
      </c>
      <c r="L1" s="141" t="s">
        <v>9</v>
      </c>
      <c r="M1" s="143" t="s">
        <v>10</v>
      </c>
      <c r="N1" s="143"/>
      <c r="O1" s="144"/>
      <c r="P1" s="145" t="s">
        <v>11</v>
      </c>
      <c r="Q1" s="116" t="s">
        <v>12</v>
      </c>
    </row>
    <row r="2" spans="1:17" x14ac:dyDescent="0.25">
      <c r="A2" s="134"/>
      <c r="B2" s="148"/>
      <c r="C2" s="118">
        <v>44197</v>
      </c>
      <c r="D2" s="119"/>
      <c r="E2" s="120">
        <v>44197</v>
      </c>
      <c r="F2" s="121"/>
      <c r="G2" s="134"/>
      <c r="H2" s="136"/>
      <c r="I2" s="3">
        <v>44508</v>
      </c>
      <c r="J2" s="4">
        <v>44508</v>
      </c>
      <c r="K2" s="140"/>
      <c r="L2" s="142"/>
      <c r="M2" s="5" t="s">
        <v>13</v>
      </c>
      <c r="N2" s="6" t="s">
        <v>14</v>
      </c>
      <c r="O2" s="122" t="s">
        <v>15</v>
      </c>
      <c r="P2" s="146"/>
      <c r="Q2" s="117"/>
    </row>
    <row r="3" spans="1:17" x14ac:dyDescent="0.25">
      <c r="A3" s="134"/>
      <c r="B3" s="148"/>
      <c r="C3" s="125" t="s">
        <v>16</v>
      </c>
      <c r="D3" s="126"/>
      <c r="E3" s="126"/>
      <c r="F3" s="127"/>
      <c r="G3" s="7" t="s">
        <v>17</v>
      </c>
      <c r="H3" s="136"/>
      <c r="I3" s="125" t="s">
        <v>16</v>
      </c>
      <c r="J3" s="128"/>
      <c r="K3" s="140"/>
      <c r="L3" s="8" t="s">
        <v>18</v>
      </c>
      <c r="M3" s="149" t="s">
        <v>18</v>
      </c>
      <c r="N3" s="150"/>
      <c r="O3" s="123"/>
      <c r="P3" s="151" t="s">
        <v>17</v>
      </c>
      <c r="Q3" s="152"/>
    </row>
    <row r="4" spans="1:17" ht="15.75" thickBot="1" x14ac:dyDescent="0.3">
      <c r="A4" s="134"/>
      <c r="B4" s="148"/>
      <c r="C4" s="9">
        <v>44508</v>
      </c>
      <c r="D4" s="10">
        <v>44515</v>
      </c>
      <c r="E4" s="11">
        <v>44508</v>
      </c>
      <c r="F4" s="12">
        <v>44515</v>
      </c>
      <c r="G4" s="13">
        <v>44508</v>
      </c>
      <c r="H4" s="136"/>
      <c r="I4" s="14">
        <v>44515</v>
      </c>
      <c r="J4" s="15">
        <v>44515</v>
      </c>
      <c r="K4" s="140"/>
      <c r="L4" s="16">
        <v>44515</v>
      </c>
      <c r="M4" s="17">
        <v>44508</v>
      </c>
      <c r="N4" s="18">
        <v>44515</v>
      </c>
      <c r="O4" s="124"/>
      <c r="P4" s="153">
        <v>44515</v>
      </c>
      <c r="Q4" s="154"/>
    </row>
    <row r="5" spans="1:17" x14ac:dyDescent="0.25">
      <c r="A5" s="155" t="s">
        <v>19</v>
      </c>
      <c r="B5" s="19" t="s">
        <v>20</v>
      </c>
      <c r="C5" s="20">
        <v>42</v>
      </c>
      <c r="D5" s="21">
        <v>707</v>
      </c>
      <c r="E5" s="22">
        <v>38</v>
      </c>
      <c r="F5" s="23">
        <v>429</v>
      </c>
      <c r="G5" s="24">
        <v>4</v>
      </c>
      <c r="H5" s="25">
        <v>0.60678925035360676</v>
      </c>
      <c r="I5" s="26">
        <v>665</v>
      </c>
      <c r="J5" s="27">
        <v>391</v>
      </c>
      <c r="K5" s="28">
        <v>274</v>
      </c>
      <c r="L5" s="29">
        <v>278</v>
      </c>
      <c r="M5" s="30">
        <v>0</v>
      </c>
      <c r="N5" s="31">
        <v>246</v>
      </c>
      <c r="O5" s="32">
        <v>246</v>
      </c>
      <c r="P5" s="33">
        <v>6</v>
      </c>
      <c r="Q5" s="34">
        <v>240</v>
      </c>
    </row>
    <row r="6" spans="1:17" ht="15.75" thickBot="1" x14ac:dyDescent="0.3">
      <c r="A6" s="156"/>
      <c r="B6" s="35" t="s">
        <v>21</v>
      </c>
      <c r="C6" s="36">
        <v>28</v>
      </c>
      <c r="D6" s="37">
        <v>511</v>
      </c>
      <c r="E6" s="38">
        <v>26</v>
      </c>
      <c r="F6" s="39">
        <v>442</v>
      </c>
      <c r="G6" s="40">
        <v>2</v>
      </c>
      <c r="H6" s="41">
        <v>0.86497064579256355</v>
      </c>
      <c r="I6" s="42">
        <v>483</v>
      </c>
      <c r="J6" s="43">
        <v>416</v>
      </c>
      <c r="K6" s="44">
        <v>67</v>
      </c>
      <c r="L6" s="45">
        <v>69</v>
      </c>
      <c r="M6" s="46"/>
      <c r="N6" s="47">
        <v>54</v>
      </c>
      <c r="O6" s="48">
        <v>54</v>
      </c>
      <c r="P6" s="49">
        <v>0</v>
      </c>
      <c r="Q6" s="50">
        <v>54</v>
      </c>
    </row>
    <row r="7" spans="1:17" x14ac:dyDescent="0.25">
      <c r="A7" s="157" t="s">
        <v>22</v>
      </c>
      <c r="B7" s="19" t="s">
        <v>23</v>
      </c>
      <c r="C7" s="20">
        <v>54</v>
      </c>
      <c r="D7" s="21">
        <v>468</v>
      </c>
      <c r="E7" s="22">
        <v>54</v>
      </c>
      <c r="F7" s="23">
        <v>403</v>
      </c>
      <c r="G7" s="24">
        <v>0</v>
      </c>
      <c r="H7" s="25">
        <v>0.86111111111111116</v>
      </c>
      <c r="I7" s="26">
        <v>414</v>
      </c>
      <c r="J7" s="27">
        <v>349</v>
      </c>
      <c r="K7" s="28">
        <v>65</v>
      </c>
      <c r="L7" s="51">
        <v>65</v>
      </c>
      <c r="M7" s="30"/>
      <c r="N7" s="31">
        <v>65</v>
      </c>
      <c r="O7" s="32">
        <v>65</v>
      </c>
      <c r="P7" s="33">
        <v>3</v>
      </c>
      <c r="Q7" s="34">
        <v>62</v>
      </c>
    </row>
    <row r="8" spans="1:17" x14ac:dyDescent="0.25">
      <c r="A8" s="158"/>
      <c r="B8" s="52" t="s">
        <v>24</v>
      </c>
      <c r="C8" s="53">
        <v>38</v>
      </c>
      <c r="D8" s="54">
        <v>216</v>
      </c>
      <c r="E8" s="55">
        <v>38</v>
      </c>
      <c r="F8" s="56">
        <v>159</v>
      </c>
      <c r="G8" s="57">
        <v>0</v>
      </c>
      <c r="H8" s="58">
        <v>0.73611111111111116</v>
      </c>
      <c r="I8" s="59">
        <v>178</v>
      </c>
      <c r="J8" s="60">
        <v>121</v>
      </c>
      <c r="K8" s="61">
        <v>57</v>
      </c>
      <c r="L8" s="62">
        <v>57</v>
      </c>
      <c r="M8" s="63"/>
      <c r="N8" s="64">
        <v>57</v>
      </c>
      <c r="O8" s="65">
        <v>57</v>
      </c>
      <c r="P8" s="66">
        <v>3</v>
      </c>
      <c r="Q8" s="67">
        <v>54</v>
      </c>
    </row>
    <row r="9" spans="1:17" x14ac:dyDescent="0.25">
      <c r="A9" s="158"/>
      <c r="B9" s="52" t="s">
        <v>25</v>
      </c>
      <c r="C9" s="53">
        <v>3</v>
      </c>
      <c r="D9" s="54">
        <v>58</v>
      </c>
      <c r="E9" s="55">
        <v>3</v>
      </c>
      <c r="F9" s="56">
        <v>31</v>
      </c>
      <c r="G9" s="57">
        <v>0</v>
      </c>
      <c r="H9" s="58">
        <v>0.53448275862068961</v>
      </c>
      <c r="I9" s="59">
        <v>55</v>
      </c>
      <c r="J9" s="60">
        <v>28</v>
      </c>
      <c r="K9" s="61">
        <v>27</v>
      </c>
      <c r="L9" s="62">
        <v>27</v>
      </c>
      <c r="M9" s="63"/>
      <c r="N9" s="64">
        <v>27</v>
      </c>
      <c r="O9" s="65">
        <v>27</v>
      </c>
      <c r="P9" s="66">
        <v>0</v>
      </c>
      <c r="Q9" s="67">
        <v>27</v>
      </c>
    </row>
    <row r="10" spans="1:17" x14ac:dyDescent="0.25">
      <c r="A10" s="158"/>
      <c r="B10" s="52" t="s">
        <v>26</v>
      </c>
      <c r="C10" s="53">
        <v>5</v>
      </c>
      <c r="D10" s="54">
        <v>107</v>
      </c>
      <c r="E10" s="55">
        <v>5</v>
      </c>
      <c r="F10" s="56">
        <v>99</v>
      </c>
      <c r="G10" s="57">
        <v>0</v>
      </c>
      <c r="H10" s="58">
        <v>0.92523364485981308</v>
      </c>
      <c r="I10" s="59">
        <v>102</v>
      </c>
      <c r="J10" s="60">
        <v>94</v>
      </c>
      <c r="K10" s="61">
        <v>8</v>
      </c>
      <c r="L10" s="62">
        <v>8</v>
      </c>
      <c r="M10" s="63"/>
      <c r="N10" s="64">
        <v>0</v>
      </c>
      <c r="O10" s="65">
        <v>0</v>
      </c>
      <c r="P10" s="66">
        <v>0</v>
      </c>
      <c r="Q10" s="67">
        <v>0</v>
      </c>
    </row>
    <row r="11" spans="1:17" ht="15.75" thickBot="1" x14ac:dyDescent="0.3">
      <c r="A11" s="159"/>
      <c r="B11" s="68" t="s">
        <v>27</v>
      </c>
      <c r="C11" s="69">
        <v>20</v>
      </c>
      <c r="D11" s="70">
        <v>41</v>
      </c>
      <c r="E11" s="71">
        <v>12</v>
      </c>
      <c r="F11" s="72">
        <v>30</v>
      </c>
      <c r="G11" s="73">
        <v>8</v>
      </c>
      <c r="H11" s="74">
        <v>0.73170731707317072</v>
      </c>
      <c r="I11" s="75">
        <v>21</v>
      </c>
      <c r="J11" s="76">
        <v>18</v>
      </c>
      <c r="K11" s="77">
        <v>3</v>
      </c>
      <c r="L11" s="78">
        <v>11</v>
      </c>
      <c r="M11" s="79"/>
      <c r="N11" s="80">
        <v>1</v>
      </c>
      <c r="O11" s="81">
        <v>1</v>
      </c>
      <c r="P11" s="82">
        <v>0</v>
      </c>
      <c r="Q11" s="83">
        <v>1</v>
      </c>
    </row>
    <row r="12" spans="1:17" x14ac:dyDescent="0.25">
      <c r="A12" s="137" t="s">
        <v>28</v>
      </c>
      <c r="B12" s="19" t="s">
        <v>29</v>
      </c>
      <c r="C12" s="20">
        <v>267</v>
      </c>
      <c r="D12" s="21">
        <v>464</v>
      </c>
      <c r="E12" s="22">
        <v>114</v>
      </c>
      <c r="F12" s="23">
        <v>385</v>
      </c>
      <c r="G12" s="24">
        <v>153</v>
      </c>
      <c r="H12" s="25">
        <v>0.82974137931034486</v>
      </c>
      <c r="I12" s="26">
        <v>197</v>
      </c>
      <c r="J12" s="27">
        <v>271</v>
      </c>
      <c r="K12" s="28">
        <v>-74</v>
      </c>
      <c r="L12" s="51">
        <v>79</v>
      </c>
      <c r="M12" s="30"/>
      <c r="N12" s="31">
        <v>70</v>
      </c>
      <c r="O12" s="32">
        <v>70</v>
      </c>
      <c r="P12" s="33">
        <v>6</v>
      </c>
      <c r="Q12" s="34">
        <v>64</v>
      </c>
    </row>
    <row r="13" spans="1:17" x14ac:dyDescent="0.25">
      <c r="A13" s="138"/>
      <c r="B13" s="52" t="s">
        <v>30</v>
      </c>
      <c r="C13" s="53">
        <v>372</v>
      </c>
      <c r="D13" s="54">
        <v>569</v>
      </c>
      <c r="E13" s="55">
        <v>202</v>
      </c>
      <c r="F13" s="56">
        <v>510</v>
      </c>
      <c r="G13" s="57">
        <v>170</v>
      </c>
      <c r="H13" s="58">
        <v>0.8963093145869947</v>
      </c>
      <c r="I13" s="59">
        <v>197</v>
      </c>
      <c r="J13" s="60">
        <v>308</v>
      </c>
      <c r="K13" s="61">
        <v>-111</v>
      </c>
      <c r="L13" s="62">
        <v>59</v>
      </c>
      <c r="M13" s="63"/>
      <c r="N13" s="64">
        <v>55</v>
      </c>
      <c r="O13" s="65">
        <v>55</v>
      </c>
      <c r="P13" s="66">
        <v>0</v>
      </c>
      <c r="Q13" s="67">
        <v>55</v>
      </c>
    </row>
    <row r="14" spans="1:17" x14ac:dyDescent="0.25">
      <c r="A14" s="138"/>
      <c r="B14" s="52" t="s">
        <v>31</v>
      </c>
      <c r="C14" s="53">
        <v>20</v>
      </c>
      <c r="D14" s="54">
        <v>119</v>
      </c>
      <c r="E14" s="55">
        <v>20</v>
      </c>
      <c r="F14" s="56">
        <v>104</v>
      </c>
      <c r="G14" s="57">
        <v>0</v>
      </c>
      <c r="H14" s="58">
        <v>0.87394957983193278</v>
      </c>
      <c r="I14" s="59">
        <v>99</v>
      </c>
      <c r="J14" s="60">
        <v>84</v>
      </c>
      <c r="K14" s="61">
        <v>15</v>
      </c>
      <c r="L14" s="62">
        <v>15</v>
      </c>
      <c r="M14" s="63"/>
      <c r="N14" s="64">
        <v>15</v>
      </c>
      <c r="O14" s="65">
        <v>15</v>
      </c>
      <c r="P14" s="66">
        <v>0</v>
      </c>
      <c r="Q14" s="67">
        <v>15</v>
      </c>
    </row>
    <row r="15" spans="1:17" ht="15.75" thickBot="1" x14ac:dyDescent="0.3">
      <c r="A15" s="139"/>
      <c r="B15" s="68" t="s">
        <v>32</v>
      </c>
      <c r="C15" s="69">
        <v>2</v>
      </c>
      <c r="D15" s="70">
        <v>10</v>
      </c>
      <c r="E15" s="71">
        <v>2</v>
      </c>
      <c r="F15" s="72">
        <v>2</v>
      </c>
      <c r="G15" s="73">
        <v>0</v>
      </c>
      <c r="H15" s="74">
        <v>0.2</v>
      </c>
      <c r="I15" s="75">
        <v>8</v>
      </c>
      <c r="J15" s="76">
        <v>0</v>
      </c>
      <c r="K15" s="77">
        <v>8</v>
      </c>
      <c r="L15" s="78">
        <v>8</v>
      </c>
      <c r="M15" s="79"/>
      <c r="N15" s="80">
        <v>6</v>
      </c>
      <c r="O15" s="81">
        <v>6</v>
      </c>
      <c r="P15" s="82">
        <v>1</v>
      </c>
      <c r="Q15" s="83">
        <v>5</v>
      </c>
    </row>
    <row r="16" spans="1:17" x14ac:dyDescent="0.25">
      <c r="A16" s="155" t="s">
        <v>33</v>
      </c>
      <c r="B16" s="19" t="s">
        <v>34</v>
      </c>
      <c r="C16" s="20">
        <v>139</v>
      </c>
      <c r="D16" s="21">
        <v>230</v>
      </c>
      <c r="E16" s="22">
        <v>98</v>
      </c>
      <c r="F16" s="23">
        <v>220</v>
      </c>
      <c r="G16" s="24">
        <v>41</v>
      </c>
      <c r="H16" s="25">
        <v>0.95652173913043481</v>
      </c>
      <c r="I16" s="26">
        <v>91</v>
      </c>
      <c r="J16" s="27">
        <v>122</v>
      </c>
      <c r="K16" s="28">
        <v>-31</v>
      </c>
      <c r="L16" s="51">
        <v>10</v>
      </c>
      <c r="M16" s="30"/>
      <c r="N16" s="31">
        <v>8</v>
      </c>
      <c r="O16" s="32">
        <v>8</v>
      </c>
      <c r="P16" s="33">
        <v>0</v>
      </c>
      <c r="Q16" s="34">
        <v>8</v>
      </c>
    </row>
    <row r="17" spans="1:17" x14ac:dyDescent="0.25">
      <c r="A17" s="162"/>
      <c r="B17" s="52" t="s">
        <v>35</v>
      </c>
      <c r="C17" s="53">
        <v>79</v>
      </c>
      <c r="D17" s="54">
        <v>134</v>
      </c>
      <c r="E17" s="55">
        <v>35</v>
      </c>
      <c r="F17" s="56">
        <v>122</v>
      </c>
      <c r="G17" s="57">
        <v>44</v>
      </c>
      <c r="H17" s="58">
        <v>0.91044776119402981</v>
      </c>
      <c r="I17" s="59">
        <v>55</v>
      </c>
      <c r="J17" s="60">
        <v>87</v>
      </c>
      <c r="K17" s="61">
        <v>-32</v>
      </c>
      <c r="L17" s="62">
        <v>12</v>
      </c>
      <c r="M17" s="63"/>
      <c r="N17" s="64">
        <v>0</v>
      </c>
      <c r="O17" s="65">
        <v>0</v>
      </c>
      <c r="P17" s="66">
        <v>0</v>
      </c>
      <c r="Q17" s="67">
        <v>0</v>
      </c>
    </row>
    <row r="18" spans="1:17" x14ac:dyDescent="0.25">
      <c r="A18" s="162"/>
      <c r="B18" s="52" t="s">
        <v>36</v>
      </c>
      <c r="C18" s="53">
        <v>1</v>
      </c>
      <c r="D18" s="54">
        <v>30</v>
      </c>
      <c r="E18" s="55">
        <v>1</v>
      </c>
      <c r="F18" s="56">
        <v>22</v>
      </c>
      <c r="G18" s="57">
        <v>0</v>
      </c>
      <c r="H18" s="58">
        <v>0.73333333333333328</v>
      </c>
      <c r="I18" s="59">
        <v>29</v>
      </c>
      <c r="J18" s="60">
        <v>21</v>
      </c>
      <c r="K18" s="61">
        <v>8</v>
      </c>
      <c r="L18" s="62">
        <v>8</v>
      </c>
      <c r="M18" s="63"/>
      <c r="N18" s="64">
        <v>0</v>
      </c>
      <c r="O18" s="65">
        <v>0</v>
      </c>
      <c r="P18" s="66">
        <v>0</v>
      </c>
      <c r="Q18" s="67">
        <v>0</v>
      </c>
    </row>
    <row r="19" spans="1:17" ht="15.75" thickBot="1" x14ac:dyDescent="0.3">
      <c r="A19" s="163"/>
      <c r="B19" s="68" t="s">
        <v>37</v>
      </c>
      <c r="C19" s="69">
        <v>3</v>
      </c>
      <c r="D19" s="70">
        <v>77</v>
      </c>
      <c r="E19" s="71">
        <v>3</v>
      </c>
      <c r="F19" s="72">
        <v>28</v>
      </c>
      <c r="G19" s="73">
        <v>0</v>
      </c>
      <c r="H19" s="74">
        <v>0.36363636363636365</v>
      </c>
      <c r="I19" s="75">
        <v>74</v>
      </c>
      <c r="J19" s="76">
        <v>25</v>
      </c>
      <c r="K19" s="77">
        <v>49</v>
      </c>
      <c r="L19" s="78">
        <v>49</v>
      </c>
      <c r="M19" s="79"/>
      <c r="N19" s="80">
        <v>0</v>
      </c>
      <c r="O19" s="81">
        <v>0</v>
      </c>
      <c r="P19" s="82">
        <v>0</v>
      </c>
      <c r="Q19" s="83">
        <v>0</v>
      </c>
    </row>
    <row r="20" spans="1:17" x14ac:dyDescent="0.25">
      <c r="A20" s="157" t="s">
        <v>38</v>
      </c>
      <c r="B20" s="19" t="s">
        <v>39</v>
      </c>
      <c r="C20" s="20">
        <v>69</v>
      </c>
      <c r="D20" s="21">
        <v>143</v>
      </c>
      <c r="E20" s="22">
        <v>69</v>
      </c>
      <c r="F20" s="23">
        <v>127</v>
      </c>
      <c r="G20" s="24">
        <v>0</v>
      </c>
      <c r="H20" s="25">
        <v>0.88811188811188813</v>
      </c>
      <c r="I20" s="26">
        <v>74</v>
      </c>
      <c r="J20" s="27">
        <v>58</v>
      </c>
      <c r="K20" s="28">
        <v>16</v>
      </c>
      <c r="L20" s="51">
        <v>16</v>
      </c>
      <c r="M20" s="30"/>
      <c r="N20" s="31">
        <v>1</v>
      </c>
      <c r="O20" s="32">
        <v>1</v>
      </c>
      <c r="P20" s="33">
        <v>1</v>
      </c>
      <c r="Q20" s="34">
        <v>0</v>
      </c>
    </row>
    <row r="21" spans="1:17" ht="15.75" thickBot="1" x14ac:dyDescent="0.3">
      <c r="A21" s="159"/>
      <c r="B21" s="68" t="s">
        <v>40</v>
      </c>
      <c r="C21" s="69">
        <v>372</v>
      </c>
      <c r="D21" s="70">
        <v>680</v>
      </c>
      <c r="E21" s="71">
        <v>140</v>
      </c>
      <c r="F21" s="72">
        <v>599</v>
      </c>
      <c r="G21" s="73">
        <v>232</v>
      </c>
      <c r="H21" s="74">
        <v>0.88088235294117645</v>
      </c>
      <c r="I21" s="75">
        <v>308</v>
      </c>
      <c r="J21" s="76">
        <v>459</v>
      </c>
      <c r="K21" s="77">
        <v>-151</v>
      </c>
      <c r="L21" s="78">
        <v>81</v>
      </c>
      <c r="M21" s="79"/>
      <c r="N21" s="80">
        <v>75</v>
      </c>
      <c r="O21" s="81">
        <v>75</v>
      </c>
      <c r="P21" s="82">
        <v>1</v>
      </c>
      <c r="Q21" s="83">
        <v>74</v>
      </c>
    </row>
    <row r="22" spans="1:17" x14ac:dyDescent="0.25">
      <c r="A22" s="155" t="s">
        <v>41</v>
      </c>
      <c r="B22" s="19" t="s">
        <v>42</v>
      </c>
      <c r="C22" s="20">
        <v>15</v>
      </c>
      <c r="D22" s="21">
        <v>141</v>
      </c>
      <c r="E22" s="22">
        <v>14</v>
      </c>
      <c r="F22" s="23">
        <v>89</v>
      </c>
      <c r="G22" s="24">
        <v>1</v>
      </c>
      <c r="H22" s="25">
        <v>0.63120567375886527</v>
      </c>
      <c r="I22" s="26">
        <v>126</v>
      </c>
      <c r="J22" s="27">
        <v>75</v>
      </c>
      <c r="K22" s="28">
        <v>51</v>
      </c>
      <c r="L22" s="51">
        <v>52</v>
      </c>
      <c r="M22" s="30"/>
      <c r="N22" s="31">
        <v>0</v>
      </c>
      <c r="O22" s="32">
        <v>0</v>
      </c>
      <c r="P22" s="33">
        <v>0</v>
      </c>
      <c r="Q22" s="34">
        <v>0</v>
      </c>
    </row>
    <row r="23" spans="1:17" x14ac:dyDescent="0.25">
      <c r="A23" s="162"/>
      <c r="B23" s="52" t="s">
        <v>43</v>
      </c>
      <c r="C23" s="53">
        <v>98</v>
      </c>
      <c r="D23" s="54">
        <v>168</v>
      </c>
      <c r="E23" s="55">
        <v>29</v>
      </c>
      <c r="F23" s="56">
        <v>161</v>
      </c>
      <c r="G23" s="57">
        <v>69</v>
      </c>
      <c r="H23" s="58">
        <v>0.95833333333333337</v>
      </c>
      <c r="I23" s="59">
        <v>70</v>
      </c>
      <c r="J23" s="60">
        <v>132</v>
      </c>
      <c r="K23" s="61">
        <v>-62</v>
      </c>
      <c r="L23" s="62">
        <v>7</v>
      </c>
      <c r="M23" s="63"/>
      <c r="N23" s="64">
        <v>0</v>
      </c>
      <c r="O23" s="65">
        <v>0</v>
      </c>
      <c r="P23" s="66">
        <v>0</v>
      </c>
      <c r="Q23" s="67">
        <v>0</v>
      </c>
    </row>
    <row r="24" spans="1:17" ht="15.75" thickBot="1" x14ac:dyDescent="0.3">
      <c r="A24" s="163"/>
      <c r="B24" s="68" t="s">
        <v>44</v>
      </c>
      <c r="C24" s="69">
        <v>10</v>
      </c>
      <c r="D24" s="70">
        <v>265</v>
      </c>
      <c r="E24" s="71">
        <v>10</v>
      </c>
      <c r="F24" s="72">
        <v>184</v>
      </c>
      <c r="G24" s="73">
        <v>0</v>
      </c>
      <c r="H24" s="74">
        <v>0.69433962264150939</v>
      </c>
      <c r="I24" s="75">
        <v>255</v>
      </c>
      <c r="J24" s="76">
        <v>174</v>
      </c>
      <c r="K24" s="77">
        <v>81</v>
      </c>
      <c r="L24" s="78">
        <v>81</v>
      </c>
      <c r="M24" s="79"/>
      <c r="N24" s="80">
        <v>0</v>
      </c>
      <c r="O24" s="81">
        <v>0</v>
      </c>
      <c r="P24" s="82">
        <v>0</v>
      </c>
      <c r="Q24" s="83">
        <v>0</v>
      </c>
    </row>
    <row r="25" spans="1:17" ht="15.75" thickBot="1" x14ac:dyDescent="0.3">
      <c r="A25" s="84" t="s">
        <v>45</v>
      </c>
      <c r="B25" s="85" t="s">
        <v>45</v>
      </c>
      <c r="C25" s="86">
        <v>27</v>
      </c>
      <c r="D25" s="87">
        <v>82</v>
      </c>
      <c r="E25" s="88">
        <v>27</v>
      </c>
      <c r="F25" s="89">
        <v>81</v>
      </c>
      <c r="G25" s="90">
        <v>0</v>
      </c>
      <c r="H25" s="91">
        <v>0.98780487804878048</v>
      </c>
      <c r="I25" s="92">
        <v>55</v>
      </c>
      <c r="J25" s="93">
        <v>54</v>
      </c>
      <c r="K25" s="94">
        <v>1</v>
      </c>
      <c r="L25" s="95">
        <v>1</v>
      </c>
      <c r="M25" s="96"/>
      <c r="N25" s="97">
        <v>1</v>
      </c>
      <c r="O25" s="98">
        <v>1</v>
      </c>
      <c r="P25" s="99">
        <v>0</v>
      </c>
      <c r="Q25" s="100">
        <v>1</v>
      </c>
    </row>
    <row r="26" spans="1:17" x14ac:dyDescent="0.25">
      <c r="A26" s="155" t="s">
        <v>46</v>
      </c>
      <c r="B26" s="19" t="s">
        <v>47</v>
      </c>
      <c r="C26" s="20">
        <v>36</v>
      </c>
      <c r="D26" s="21">
        <v>407</v>
      </c>
      <c r="E26" s="22">
        <v>36</v>
      </c>
      <c r="F26" s="23">
        <v>363</v>
      </c>
      <c r="G26" s="24">
        <v>0</v>
      </c>
      <c r="H26" s="25">
        <v>0.89189189189189189</v>
      </c>
      <c r="I26" s="26">
        <v>371</v>
      </c>
      <c r="J26" s="27">
        <v>327</v>
      </c>
      <c r="K26" s="28">
        <v>44</v>
      </c>
      <c r="L26" s="51">
        <v>44</v>
      </c>
      <c r="M26" s="30"/>
      <c r="N26" s="31">
        <v>35</v>
      </c>
      <c r="O26" s="32">
        <v>35</v>
      </c>
      <c r="P26" s="33">
        <v>0</v>
      </c>
      <c r="Q26" s="34">
        <v>35</v>
      </c>
    </row>
    <row r="27" spans="1:17" ht="15.75" thickBot="1" x14ac:dyDescent="0.3">
      <c r="A27" s="163"/>
      <c r="B27" s="68" t="s">
        <v>48</v>
      </c>
      <c r="C27" s="69">
        <v>22</v>
      </c>
      <c r="D27" s="70">
        <v>154</v>
      </c>
      <c r="E27" s="71">
        <v>22</v>
      </c>
      <c r="F27" s="72">
        <v>150</v>
      </c>
      <c r="G27" s="73">
        <v>0</v>
      </c>
      <c r="H27" s="74">
        <v>0.97402597402597402</v>
      </c>
      <c r="I27" s="75">
        <v>132</v>
      </c>
      <c r="J27" s="76">
        <v>128</v>
      </c>
      <c r="K27" s="77">
        <v>4</v>
      </c>
      <c r="L27" s="78">
        <v>4</v>
      </c>
      <c r="M27" s="79"/>
      <c r="N27" s="80">
        <v>0</v>
      </c>
      <c r="O27" s="81">
        <v>0</v>
      </c>
      <c r="P27" s="82">
        <v>0</v>
      </c>
      <c r="Q27" s="83">
        <v>0</v>
      </c>
    </row>
    <row r="28" spans="1:17" x14ac:dyDescent="0.25">
      <c r="A28" s="155" t="s">
        <v>49</v>
      </c>
      <c r="B28" s="19" t="s">
        <v>50</v>
      </c>
      <c r="C28" s="20">
        <v>22</v>
      </c>
      <c r="D28" s="21">
        <v>246</v>
      </c>
      <c r="E28" s="22">
        <v>22</v>
      </c>
      <c r="F28" s="23">
        <v>151</v>
      </c>
      <c r="G28" s="24">
        <v>0</v>
      </c>
      <c r="H28" s="101">
        <v>0.61382113821138207</v>
      </c>
      <c r="I28" s="26">
        <v>224</v>
      </c>
      <c r="J28" s="27">
        <v>129</v>
      </c>
      <c r="K28" s="28">
        <v>95</v>
      </c>
      <c r="L28" s="51">
        <v>95</v>
      </c>
      <c r="M28" s="30"/>
      <c r="N28" s="31">
        <v>2</v>
      </c>
      <c r="O28" s="32">
        <v>2</v>
      </c>
      <c r="P28" s="33">
        <v>2</v>
      </c>
      <c r="Q28" s="34">
        <v>0</v>
      </c>
    </row>
    <row r="29" spans="1:17" ht="15.75" thickBot="1" x14ac:dyDescent="0.3">
      <c r="A29" s="163"/>
      <c r="B29" s="68" t="s">
        <v>51</v>
      </c>
      <c r="C29" s="69">
        <v>33</v>
      </c>
      <c r="D29" s="70">
        <v>64</v>
      </c>
      <c r="E29" s="71">
        <v>16</v>
      </c>
      <c r="F29" s="72">
        <v>59</v>
      </c>
      <c r="G29" s="73">
        <v>17</v>
      </c>
      <c r="H29" s="102">
        <v>0.921875</v>
      </c>
      <c r="I29" s="75">
        <v>31</v>
      </c>
      <c r="J29" s="76">
        <v>43</v>
      </c>
      <c r="K29" s="77">
        <v>-12</v>
      </c>
      <c r="L29" s="78">
        <v>5</v>
      </c>
      <c r="M29" s="79"/>
      <c r="N29" s="80">
        <v>0</v>
      </c>
      <c r="O29" s="81">
        <v>0</v>
      </c>
      <c r="P29" s="82">
        <v>0</v>
      </c>
      <c r="Q29" s="83">
        <v>0</v>
      </c>
    </row>
    <row r="30" spans="1:17" ht="15.75" thickBot="1" x14ac:dyDescent="0.3">
      <c r="A30" s="164" t="s">
        <v>52</v>
      </c>
      <c r="B30" s="165"/>
      <c r="C30" s="103">
        <v>1777</v>
      </c>
      <c r="D30" s="104">
        <v>6091</v>
      </c>
      <c r="E30" s="105">
        <v>1036</v>
      </c>
      <c r="F30" s="89">
        <v>4950</v>
      </c>
      <c r="G30" s="103">
        <v>741</v>
      </c>
      <c r="H30" s="106">
        <v>0.81267443769495973</v>
      </c>
      <c r="I30" s="92">
        <v>4314</v>
      </c>
      <c r="J30" s="93">
        <v>3914</v>
      </c>
      <c r="K30" s="107">
        <v>400</v>
      </c>
      <c r="L30" s="108">
        <v>1141</v>
      </c>
      <c r="M30" s="109">
        <v>0</v>
      </c>
      <c r="N30" s="110">
        <v>718</v>
      </c>
      <c r="O30" s="111">
        <v>718</v>
      </c>
      <c r="P30" s="103">
        <v>23</v>
      </c>
      <c r="Q30" s="107">
        <v>695</v>
      </c>
    </row>
    <row r="32" spans="1:17" ht="45.75" customHeight="1" x14ac:dyDescent="0.25">
      <c r="A32" s="160" t="s">
        <v>53</v>
      </c>
      <c r="B32" s="161"/>
      <c r="C32" s="161"/>
      <c r="D32" s="115"/>
      <c r="E32" s="160" t="s">
        <v>54</v>
      </c>
      <c r="F32" s="160"/>
      <c r="G32" s="160"/>
    </row>
    <row r="33" spans="1:7" x14ac:dyDescent="0.25">
      <c r="A33" s="112" t="s">
        <v>55</v>
      </c>
      <c r="B33" s="112" t="s">
        <v>1</v>
      </c>
      <c r="C33" s="112" t="s">
        <v>56</v>
      </c>
      <c r="E33" s="112" t="s">
        <v>55</v>
      </c>
      <c r="F33" s="112" t="s">
        <v>1</v>
      </c>
      <c r="G33" s="112" t="s">
        <v>56</v>
      </c>
    </row>
    <row r="34" spans="1:7" x14ac:dyDescent="0.25">
      <c r="A34" s="112">
        <v>1</v>
      </c>
      <c r="B34" s="113" t="str">
        <f>INDEX(B$5:B$29,IF(C34=C33,MATCH(C34,INDEX(L$5:L$29,MATCH(B33,B$5:B$29,)+1):L27,)+MATCH(B33,B$5:B$29,),MATCH(C34,L$5:L$29,)))</f>
        <v>14 АП</v>
      </c>
      <c r="C34" s="113">
        <f>LARGE($L$5:$L$29,1)</f>
        <v>278</v>
      </c>
      <c r="E34" s="112">
        <v>1</v>
      </c>
      <c r="F34" s="113"/>
      <c r="G34" s="113">
        <f>LARGE($N$5:$N$29,1)</f>
        <v>246</v>
      </c>
    </row>
    <row r="35" spans="1:7" x14ac:dyDescent="0.25">
      <c r="A35" s="112">
        <v>2</v>
      </c>
      <c r="B35" s="113" t="str">
        <f>INDEX(B$5:B$29,IF(C35=C34,MATCH(C35,INDEX(L$5:L$29,MATCH(B34,B$5:B$29,)+1):L28,)+MATCH(B34,B$5:B$29,),MATCH(C35,L$5:L$29,)))</f>
        <v>1 АП</v>
      </c>
      <c r="C35" s="113">
        <f>LARGE($L$5:$L$29,2)</f>
        <v>95</v>
      </c>
      <c r="E35" s="112">
        <v>2</v>
      </c>
      <c r="F35" s="113"/>
      <c r="G35" s="113">
        <f>LARGE($N$5:$N$29,2)</f>
        <v>75</v>
      </c>
    </row>
    <row r="36" spans="1:7" x14ac:dyDescent="0.25">
      <c r="A36" s="112">
        <v>3</v>
      </c>
      <c r="B36" s="113" t="str">
        <f>INDEX(B$5:B$29,IF(C36=C35,MATCH(C36,INDEX(L$5:L$29,MATCH(B35,B$5:B$29,)+1):L29,)+MATCH(B35,B$5:B$29,),MATCH(C36,L$5:L$29,)))</f>
        <v>15 АП</v>
      </c>
      <c r="C36" s="114">
        <f>LARGE($L$5:$L$29,3)</f>
        <v>81</v>
      </c>
      <c r="E36" s="112">
        <v>3</v>
      </c>
      <c r="F36" s="113"/>
      <c r="G36" s="113">
        <f>LARGE($N$5:$N$29,3)</f>
        <v>70</v>
      </c>
    </row>
    <row r="37" spans="1:7" x14ac:dyDescent="0.25">
      <c r="A37" s="112">
        <v>4</v>
      </c>
      <c r="B37" s="113" t="str">
        <f>INDEX(B$5:B$29,IF(C37=C36,MATCH(C37,INDEX(L$5:L$29,MATCH(B36,B$5:B$29,)+1):L30,)+MATCH(B36,B$5:B$29,),MATCH(C37,L$5:L$29,)))</f>
        <v>16 АП</v>
      </c>
      <c r="C37" s="114">
        <f>LARGE($L$5:$L$29,4)</f>
        <v>81</v>
      </c>
      <c r="E37" s="112">
        <v>4</v>
      </c>
      <c r="F37" s="113"/>
      <c r="G37" s="113">
        <f>LARGE($N$5:$N$29,4)</f>
        <v>65</v>
      </c>
    </row>
    <row r="38" spans="1:7" x14ac:dyDescent="0.25">
      <c r="A38" s="112">
        <v>5</v>
      </c>
      <c r="B38" s="113" t="str">
        <f>INDEX(B$5:B$29,IF(C38=C37,MATCH(C38,INDEX(L$5:L$29,MATCH(B37,B$5:B$29,)+1):L31,)+MATCH(B37,B$5:B$29,),MATCH(C38,L$5:L$29,)))</f>
        <v>2 АП</v>
      </c>
      <c r="C38" s="113">
        <f>LARGE($L$5:$L$29,5)</f>
        <v>79</v>
      </c>
      <c r="E38" s="112">
        <v>5</v>
      </c>
      <c r="F38" s="113"/>
      <c r="G38" s="113">
        <f>LARGE($N$5:$N$29,5)</f>
        <v>57</v>
      </c>
    </row>
  </sheetData>
  <mergeCells count="30">
    <mergeCell ref="A32:C32"/>
    <mergeCell ref="E32:G32"/>
    <mergeCell ref="A16:A19"/>
    <mergeCell ref="A20:A21"/>
    <mergeCell ref="A22:A24"/>
    <mergeCell ref="A26:A27"/>
    <mergeCell ref="A28:A29"/>
    <mergeCell ref="A30:B30"/>
    <mergeCell ref="A12:A15"/>
    <mergeCell ref="K1:K4"/>
    <mergeCell ref="L1:L2"/>
    <mergeCell ref="M1:O1"/>
    <mergeCell ref="P1:P2"/>
    <mergeCell ref="A1:A4"/>
    <mergeCell ref="B1:B4"/>
    <mergeCell ref="M3:N3"/>
    <mergeCell ref="P3:Q3"/>
    <mergeCell ref="P4:Q4"/>
    <mergeCell ref="A5:A6"/>
    <mergeCell ref="A7:A11"/>
    <mergeCell ref="Q1:Q2"/>
    <mergeCell ref="C2:D2"/>
    <mergeCell ref="E2:F2"/>
    <mergeCell ref="O2:O4"/>
    <mergeCell ref="C3:F3"/>
    <mergeCell ref="I3:J3"/>
    <mergeCell ref="C1:D1"/>
    <mergeCell ref="E1:F1"/>
    <mergeCell ref="G1:G2"/>
    <mergeCell ref="H1:H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Триколкин Александр Владимирович ЮЗ</dc:creator>
  <cp:lastModifiedBy>Коля</cp:lastModifiedBy>
  <dcterms:created xsi:type="dcterms:W3CDTF">2021-11-26T07:16:37Z</dcterms:created>
  <dcterms:modified xsi:type="dcterms:W3CDTF">2021-11-26T08:10:46Z</dcterms:modified>
</cp:coreProperties>
</file>