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" i="1"/>
  <c r="S4" s="1"/>
  <c r="F5"/>
  <c r="S5" s="1"/>
  <c r="F6"/>
  <c r="F7"/>
  <c r="F8"/>
  <c r="S8" s="1"/>
  <c r="F9"/>
  <c r="S9" s="1"/>
  <c r="F10"/>
  <c r="S10" s="1"/>
  <c r="F11"/>
  <c r="S11" s="1"/>
  <c r="F12"/>
  <c r="S12" s="1"/>
  <c r="F13"/>
  <c r="S13" s="1"/>
  <c r="F14"/>
  <c r="F15"/>
  <c r="S15" s="1"/>
  <c r="Q15"/>
  <c r="T15" s="1"/>
  <c r="U15" s="1"/>
  <c r="Q14"/>
  <c r="T14" s="1"/>
  <c r="U14" s="1"/>
  <c r="S14"/>
  <c r="R13"/>
  <c r="Q13"/>
  <c r="T13" s="1"/>
  <c r="U13" s="1"/>
  <c r="Q12"/>
  <c r="R12" s="1"/>
  <c r="R11"/>
  <c r="Q11"/>
  <c r="T11" s="1"/>
  <c r="U11" s="1"/>
  <c r="Q10"/>
  <c r="T10" s="1"/>
  <c r="U10" s="1"/>
  <c r="V10" s="1"/>
  <c r="Q9"/>
  <c r="T9" s="1"/>
  <c r="U9" s="1"/>
  <c r="Q8"/>
  <c r="R8" s="1"/>
  <c r="Q7"/>
  <c r="T7" s="1"/>
  <c r="U7" s="1"/>
  <c r="S7"/>
  <c r="Q6"/>
  <c r="T6" s="1"/>
  <c r="U6" s="1"/>
  <c r="V6" s="1"/>
  <c r="S6"/>
  <c r="Q5"/>
  <c r="T5" s="1"/>
  <c r="U5" s="1"/>
  <c r="Q4"/>
  <c r="R4" s="1"/>
  <c r="V5" l="1"/>
  <c r="R7"/>
  <c r="R15"/>
  <c r="V13"/>
  <c r="R14"/>
  <c r="R10"/>
  <c r="V14"/>
  <c r="V9"/>
  <c r="R6"/>
  <c r="T12"/>
  <c r="U12" s="1"/>
  <c r="V12" s="1"/>
  <c r="S3"/>
  <c r="T4"/>
  <c r="R5"/>
  <c r="V7"/>
  <c r="T8"/>
  <c r="U8" s="1"/>
  <c r="V8" s="1"/>
  <c r="R9"/>
  <c r="V11"/>
  <c r="V15"/>
  <c r="T3" l="1"/>
  <c r="U4"/>
  <c r="V4" l="1"/>
  <c r="V3" s="1"/>
  <c r="U3"/>
</calcChain>
</file>

<file path=xl/sharedStrings.xml><?xml version="1.0" encoding="utf-8"?>
<sst xmlns="http://schemas.openxmlformats.org/spreadsheetml/2006/main" count="37" uniqueCount="28">
  <si>
    <t>№</t>
  </si>
  <si>
    <t>Наименование</t>
  </si>
  <si>
    <t>Цена  закупа</t>
  </si>
  <si>
    <t>Доставка</t>
  </si>
  <si>
    <t>Упаковка</t>
  </si>
  <si>
    <t>Себестоимость</t>
  </si>
  <si>
    <t>Цена продажи</t>
  </si>
  <si>
    <t>Комиссия</t>
  </si>
  <si>
    <t>Месяц</t>
  </si>
  <si>
    <t>Итого продано</t>
  </si>
  <si>
    <t>Остаток товаров</t>
  </si>
  <si>
    <t>Дебет</t>
  </si>
  <si>
    <t>Выручка</t>
  </si>
  <si>
    <t>Прибыль грязная</t>
  </si>
  <si>
    <t>Прибыль чистая</t>
  </si>
  <si>
    <t>Прим.</t>
  </si>
  <si>
    <t>сентябрь</t>
  </si>
  <si>
    <t>октябрь</t>
  </si>
  <si>
    <t>ноябрь</t>
  </si>
  <si>
    <t>декабрь</t>
  </si>
  <si>
    <t>Итого:</t>
  </si>
  <si>
    <t>поставлено</t>
  </si>
  <si>
    <t>продано</t>
  </si>
  <si>
    <t>Футболка синяя</t>
  </si>
  <si>
    <t>Футболка красная</t>
  </si>
  <si>
    <t>Футболка белая</t>
  </si>
  <si>
    <t>Футболка черная</t>
  </si>
  <si>
    <t>Футболка розовая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</si>
</sst>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_-* #,##0.00\ [$₽-419]_-;\-* #,##0.00\ [$₽-419]_-;_-* &quot;-&quot;??\ [$₽-419]_-;_-@_-"/>
    <numFmt numFmtId="165" formatCode="_-* #,##0.00[$р.-419]_-;\-* #,##0.00[$р.-419]_-;_-* &quot;-&quot;??[$р.-419]_-;_-@_-"/>
  </numFmts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Arial"/>
    </font>
    <font>
      <b/>
      <sz val="10"/>
      <color theme="1"/>
      <name val="Calibri"/>
      <scheme val="minor"/>
    </font>
    <font>
      <b/>
      <sz val="9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9" fontId="6" fillId="2" borderId="0" applyFont="0" applyFill="0" applyBorder="0"/>
    <xf numFmtId="44" fontId="6" fillId="2" borderId="0" applyFont="0" applyFill="0" applyBorder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2" applyNumberFormat="1" applyFill="1"/>
    <xf numFmtId="164" fontId="0" fillId="0" borderId="0" xfId="0" applyNumberFormat="1"/>
    <xf numFmtId="9" fontId="0" fillId="0" borderId="0" xfId="1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0" fillId="0" borderId="2" xfId="1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5" xfId="1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2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2" applyNumberFormat="1" applyFont="1" applyFill="1" applyBorder="1"/>
    <xf numFmtId="165" fontId="0" fillId="0" borderId="2" xfId="0" applyNumberFormat="1" applyBorder="1"/>
    <xf numFmtId="165" fontId="0" fillId="0" borderId="5" xfId="2" applyNumberFormat="1" applyFont="1" applyFill="1" applyBorder="1"/>
    <xf numFmtId="165" fontId="0" fillId="0" borderId="5" xfId="0" applyNumberFormat="1" applyBorder="1"/>
    <xf numFmtId="165" fontId="0" fillId="0" borderId="0" xfId="2" applyNumberFormat="1" applyFont="1" applyFill="1"/>
    <xf numFmtId="165" fontId="0" fillId="0" borderId="0" xfId="0" applyNumberFormat="1"/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3" xfId="0" applyNumberFormat="1" applyBorder="1"/>
    <xf numFmtId="165" fontId="0" fillId="0" borderId="6" xfId="0" applyNumberFormat="1" applyBorder="1"/>
    <xf numFmtId="165" fontId="0" fillId="0" borderId="8" xfId="0" applyNumberFormat="1" applyBorder="1"/>
    <xf numFmtId="0" fontId="1" fillId="0" borderId="0" xfId="0" applyFont="1" applyBorder="1" applyAlignment="1">
      <alignment vertical="center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3"/>
  <sheetViews>
    <sheetView tabSelected="1" workbookViewId="0">
      <selection activeCell="G13" sqref="G13"/>
    </sheetView>
  </sheetViews>
  <sheetFormatPr defaultRowHeight="15"/>
  <cols>
    <col min="1" max="1" width="4" style="1" bestFit="1" customWidth="1"/>
    <col min="2" max="2" width="20" customWidth="1"/>
    <col min="3" max="3" width="9.85546875" style="3" bestFit="1" customWidth="1"/>
    <col min="4" max="4" width="10" style="4" bestFit="1" customWidth="1"/>
    <col min="5" max="5" width="10.28515625" style="5" bestFit="1" customWidth="1"/>
    <col min="6" max="6" width="11.140625" style="5" bestFit="1" customWidth="1"/>
    <col min="7" max="7" width="9.85546875" style="3" bestFit="1" customWidth="1"/>
    <col min="8" max="8" width="9.85546875" style="6" bestFit="1" customWidth="1"/>
    <col min="9" max="9" width="6.85546875" style="2" bestFit="1" customWidth="1"/>
    <col min="10" max="10" width="6.140625" style="2" bestFit="1" customWidth="1"/>
    <col min="11" max="11" width="6.85546875" style="2" bestFit="1" customWidth="1"/>
    <col min="12" max="12" width="6.140625" style="2" bestFit="1" customWidth="1"/>
    <col min="13" max="13" width="6.5703125" style="2" bestFit="1" customWidth="1"/>
    <col min="14" max="14" width="6.140625" style="2" bestFit="1" customWidth="1"/>
    <col min="15" max="15" width="6.28515625" style="2" bestFit="1" customWidth="1"/>
    <col min="16" max="16" width="6.140625" style="2" bestFit="1" customWidth="1"/>
    <col min="17" max="17" width="6.7109375" style="2" bestFit="1" customWidth="1"/>
    <col min="18" max="18" width="6.5703125" style="2" bestFit="1" customWidth="1"/>
    <col min="19" max="19" width="11.85546875" style="3" bestFit="1" customWidth="1"/>
    <col min="20" max="20" width="12.140625" style="3" bestFit="1" customWidth="1"/>
    <col min="21" max="21" width="11.85546875" style="2" bestFit="1" customWidth="1"/>
    <col min="22" max="22" width="10.5703125" bestFit="1" customWidth="1"/>
  </cols>
  <sheetData>
    <row r="1" spans="1:23" s="7" customFormat="1" ht="25.5" customHeight="1">
      <c r="A1" s="21" t="s">
        <v>0</v>
      </c>
      <c r="B1" s="22" t="s">
        <v>1</v>
      </c>
      <c r="C1" s="23" t="s">
        <v>2</v>
      </c>
      <c r="D1" s="24" t="s">
        <v>3</v>
      </c>
      <c r="E1" s="25" t="s">
        <v>4</v>
      </c>
      <c r="F1" s="23" t="s">
        <v>5</v>
      </c>
      <c r="G1" s="23" t="s">
        <v>6</v>
      </c>
      <c r="H1" s="27" t="s">
        <v>7</v>
      </c>
      <c r="J1" s="28" t="s">
        <v>8</v>
      </c>
      <c r="K1" s="28"/>
      <c r="L1" s="28"/>
      <c r="M1" s="28"/>
      <c r="N1" s="28"/>
      <c r="O1" s="28"/>
      <c r="P1" s="28"/>
      <c r="Q1" s="29" t="s">
        <v>9</v>
      </c>
      <c r="R1" s="26" t="s">
        <v>10</v>
      </c>
      <c r="S1" s="8" t="s">
        <v>11</v>
      </c>
      <c r="T1" s="9" t="s">
        <v>12</v>
      </c>
      <c r="U1" s="10" t="s">
        <v>13</v>
      </c>
      <c r="V1" s="10" t="s">
        <v>14</v>
      </c>
      <c r="W1" s="22" t="s">
        <v>15</v>
      </c>
    </row>
    <row r="2" spans="1:23">
      <c r="A2" s="21"/>
      <c r="B2" s="22"/>
      <c r="C2" s="23"/>
      <c r="D2" s="24"/>
      <c r="E2" s="25"/>
      <c r="F2" s="23"/>
      <c r="G2" s="23"/>
      <c r="H2" s="27"/>
      <c r="I2" s="30" t="s">
        <v>16</v>
      </c>
      <c r="J2" s="30"/>
      <c r="K2" s="30" t="s">
        <v>17</v>
      </c>
      <c r="L2" s="30"/>
      <c r="M2" s="30" t="s">
        <v>18</v>
      </c>
      <c r="N2" s="30"/>
      <c r="O2" s="30" t="s">
        <v>19</v>
      </c>
      <c r="P2" s="30"/>
      <c r="Q2" s="29"/>
      <c r="R2" s="26"/>
      <c r="S2" s="11" t="s">
        <v>20</v>
      </c>
      <c r="T2" s="11" t="s">
        <v>20</v>
      </c>
      <c r="U2" s="12" t="s">
        <v>20</v>
      </c>
      <c r="V2" s="12" t="s">
        <v>20</v>
      </c>
      <c r="W2" s="22"/>
    </row>
    <row r="3" spans="1:23" ht="28.5" customHeight="1">
      <c r="A3" s="21"/>
      <c r="B3" s="22"/>
      <c r="C3" s="23"/>
      <c r="D3" s="24"/>
      <c r="E3" s="25"/>
      <c r="F3" s="23"/>
      <c r="G3" s="23"/>
      <c r="H3" s="27"/>
      <c r="I3" s="12" t="s">
        <v>21</v>
      </c>
      <c r="J3" s="12" t="s">
        <v>22</v>
      </c>
      <c r="K3" s="12" t="s">
        <v>21</v>
      </c>
      <c r="L3" s="12" t="s">
        <v>22</v>
      </c>
      <c r="M3" s="12" t="s">
        <v>21</v>
      </c>
      <c r="N3" s="12" t="s">
        <v>22</v>
      </c>
      <c r="O3" s="12" t="s">
        <v>21</v>
      </c>
      <c r="P3" s="12" t="s">
        <v>22</v>
      </c>
      <c r="Q3" s="29"/>
      <c r="R3" s="26"/>
      <c r="S3" s="46">
        <f>SUM(S4:S115)</f>
        <v>7916</v>
      </c>
      <c r="T3" s="47">
        <f>SUM(T4:T115)</f>
        <v>5675</v>
      </c>
      <c r="U3" s="47">
        <f>SUM(U4:U115)</f>
        <v>4624</v>
      </c>
      <c r="V3" s="47">
        <f>SUM(V4:V115)</f>
        <v>-214.5</v>
      </c>
      <c r="W3" s="22"/>
    </row>
    <row r="4" spans="1:23">
      <c r="A4" s="31">
        <v>1</v>
      </c>
      <c r="B4" s="33" t="s">
        <v>23</v>
      </c>
      <c r="C4" s="37">
        <v>150</v>
      </c>
      <c r="D4" s="40">
        <v>3</v>
      </c>
      <c r="E4" s="41">
        <v>3.5</v>
      </c>
      <c r="F4" s="41">
        <f t="shared" ref="F4:F15" si="0">SUM(C4:E4)</f>
        <v>156.5</v>
      </c>
      <c r="G4" s="37">
        <v>190</v>
      </c>
      <c r="H4" s="13">
        <v>0.2</v>
      </c>
      <c r="I4" s="14">
        <v>0</v>
      </c>
      <c r="J4" s="14">
        <v>0</v>
      </c>
      <c r="K4" s="14">
        <v>5</v>
      </c>
      <c r="L4" s="14">
        <v>5</v>
      </c>
      <c r="M4" s="14"/>
      <c r="N4" s="14"/>
      <c r="O4" s="14"/>
      <c r="P4" s="14"/>
      <c r="Q4" s="14">
        <f t="shared" ref="Q4:Q15" si="1">J4+L4+N4+P4</f>
        <v>5</v>
      </c>
      <c r="R4" s="14">
        <f t="shared" ref="R4:R15" si="2">I4+K4+M4+O4-Q4</f>
        <v>0</v>
      </c>
      <c r="S4" s="37">
        <f>(I4+K4+M4+O4)*F4</f>
        <v>782.5</v>
      </c>
      <c r="T4" s="37">
        <f t="shared" ref="T4:T15" si="3">Q4*G4</f>
        <v>950</v>
      </c>
      <c r="U4" s="37">
        <f t="shared" ref="U4:U15" si="4">T4-(H4/1)*T4</f>
        <v>760</v>
      </c>
      <c r="V4" s="48">
        <f>U4-F4*Q4</f>
        <v>-22.5</v>
      </c>
    </row>
    <row r="5" spans="1:23">
      <c r="A5" s="32"/>
      <c r="B5" s="34"/>
      <c r="C5" s="38">
        <v>150</v>
      </c>
      <c r="D5" s="42">
        <v>3</v>
      </c>
      <c r="E5" s="43">
        <v>3.5</v>
      </c>
      <c r="F5" s="43">
        <f t="shared" si="0"/>
        <v>156.5</v>
      </c>
      <c r="G5" s="38">
        <v>205</v>
      </c>
      <c r="H5" s="15">
        <v>0.2</v>
      </c>
      <c r="I5" s="16">
        <v>0</v>
      </c>
      <c r="J5" s="16">
        <v>0</v>
      </c>
      <c r="K5" s="16">
        <v>5</v>
      </c>
      <c r="L5" s="16">
        <v>1</v>
      </c>
      <c r="M5" s="16"/>
      <c r="N5" s="16"/>
      <c r="O5" s="16"/>
      <c r="P5" s="16"/>
      <c r="Q5" s="2">
        <f t="shared" si="1"/>
        <v>1</v>
      </c>
      <c r="R5" s="2">
        <f t="shared" si="2"/>
        <v>4</v>
      </c>
      <c r="S5" s="39">
        <f>(I5+K5+M5+O5)*F5</f>
        <v>782.5</v>
      </c>
      <c r="T5" s="39">
        <f t="shared" si="3"/>
        <v>205</v>
      </c>
      <c r="U5" s="39">
        <f t="shared" si="4"/>
        <v>164</v>
      </c>
      <c r="V5" s="49">
        <f>U5-F5*Q5</f>
        <v>7.5</v>
      </c>
    </row>
    <row r="6" spans="1:23">
      <c r="A6" s="31">
        <v>2</v>
      </c>
      <c r="B6" s="33" t="s">
        <v>24</v>
      </c>
      <c r="C6" s="37">
        <v>120</v>
      </c>
      <c r="D6" s="40">
        <v>0</v>
      </c>
      <c r="E6" s="41">
        <v>3.5</v>
      </c>
      <c r="F6" s="41">
        <f t="shared" si="0"/>
        <v>123.5</v>
      </c>
      <c r="G6" s="37">
        <v>140</v>
      </c>
      <c r="H6" s="13">
        <v>0.1</v>
      </c>
      <c r="I6" s="14">
        <v>4</v>
      </c>
      <c r="J6" s="14">
        <v>4</v>
      </c>
      <c r="K6" s="14">
        <v>0</v>
      </c>
      <c r="L6" s="14">
        <v>0</v>
      </c>
      <c r="M6" s="14"/>
      <c r="N6" s="14"/>
      <c r="O6" s="14"/>
      <c r="P6" s="14"/>
      <c r="Q6" s="14">
        <f t="shared" si="1"/>
        <v>4</v>
      </c>
      <c r="R6" s="14">
        <f t="shared" si="2"/>
        <v>0</v>
      </c>
      <c r="S6" s="37">
        <f>(I6+K6+M6+O6)*F6</f>
        <v>494</v>
      </c>
      <c r="T6" s="37">
        <f t="shared" si="3"/>
        <v>560</v>
      </c>
      <c r="U6" s="37">
        <f t="shared" si="4"/>
        <v>504</v>
      </c>
      <c r="V6" s="48">
        <f>U6-F6*Q6</f>
        <v>10</v>
      </c>
    </row>
    <row r="7" spans="1:23">
      <c r="A7" s="35"/>
      <c r="B7" s="36"/>
      <c r="C7" s="39">
        <v>120</v>
      </c>
      <c r="D7" s="44">
        <v>0</v>
      </c>
      <c r="E7" s="45">
        <v>3.5</v>
      </c>
      <c r="F7" s="45">
        <f t="shared" si="0"/>
        <v>123.5</v>
      </c>
      <c r="G7" s="39">
        <v>150</v>
      </c>
      <c r="H7" s="6">
        <v>0.2</v>
      </c>
      <c r="I7" s="2">
        <v>0</v>
      </c>
      <c r="J7" s="2">
        <v>0</v>
      </c>
      <c r="K7" s="2">
        <v>6</v>
      </c>
      <c r="L7" s="2">
        <v>6</v>
      </c>
      <c r="Q7" s="2">
        <f t="shared" si="1"/>
        <v>6</v>
      </c>
      <c r="R7" s="2">
        <f t="shared" si="2"/>
        <v>0</v>
      </c>
      <c r="S7" s="39">
        <f>(I7+K7+M7+O7)*F7</f>
        <v>741</v>
      </c>
      <c r="T7" s="39">
        <f t="shared" si="3"/>
        <v>900</v>
      </c>
      <c r="U7" s="39">
        <f t="shared" si="4"/>
        <v>720</v>
      </c>
      <c r="V7" s="49">
        <f>U7-F7*Q7</f>
        <v>-21</v>
      </c>
      <c r="W7" s="17"/>
    </row>
    <row r="8" spans="1:23">
      <c r="A8" s="35"/>
      <c r="B8" s="36"/>
      <c r="C8" s="39">
        <v>120</v>
      </c>
      <c r="D8" s="44">
        <v>0</v>
      </c>
      <c r="E8" s="45">
        <v>3.5</v>
      </c>
      <c r="F8" s="45">
        <f t="shared" si="0"/>
        <v>123.5</v>
      </c>
      <c r="G8" s="39">
        <v>185</v>
      </c>
      <c r="H8" s="6">
        <v>0.2</v>
      </c>
      <c r="I8" s="2">
        <v>0</v>
      </c>
      <c r="J8" s="2">
        <v>0</v>
      </c>
      <c r="K8" s="2">
        <v>1</v>
      </c>
      <c r="L8" s="2">
        <v>1</v>
      </c>
      <c r="Q8" s="2">
        <f t="shared" si="1"/>
        <v>1</v>
      </c>
      <c r="R8" s="2">
        <f t="shared" si="2"/>
        <v>0</v>
      </c>
      <c r="S8" s="39">
        <f>(I8+K8+M8+O8)*F8</f>
        <v>123.5</v>
      </c>
      <c r="T8" s="39">
        <f t="shared" si="3"/>
        <v>185</v>
      </c>
      <c r="U8" s="39">
        <f t="shared" si="4"/>
        <v>148</v>
      </c>
      <c r="V8" s="49">
        <f>U8-F8*Q8</f>
        <v>24.5</v>
      </c>
      <c r="W8" s="17"/>
    </row>
    <row r="9" spans="1:23">
      <c r="A9" s="32"/>
      <c r="B9" s="34"/>
      <c r="C9" s="38">
        <v>120</v>
      </c>
      <c r="D9" s="42">
        <v>0</v>
      </c>
      <c r="E9" s="43">
        <v>3.5</v>
      </c>
      <c r="F9" s="43">
        <f t="shared" si="0"/>
        <v>123.5</v>
      </c>
      <c r="G9" s="38">
        <v>175</v>
      </c>
      <c r="H9" s="15">
        <v>0.2</v>
      </c>
      <c r="I9" s="16">
        <v>1</v>
      </c>
      <c r="J9" s="16">
        <v>0</v>
      </c>
      <c r="K9" s="16">
        <v>1</v>
      </c>
      <c r="L9" s="16">
        <v>1</v>
      </c>
      <c r="M9" s="16"/>
      <c r="N9" s="16"/>
      <c r="O9" s="16"/>
      <c r="P9" s="16"/>
      <c r="Q9" s="2">
        <f t="shared" si="1"/>
        <v>1</v>
      </c>
      <c r="R9" s="2">
        <f t="shared" si="2"/>
        <v>1</v>
      </c>
      <c r="S9" s="39">
        <f>(I9+K9+M9+O9)*F9</f>
        <v>247</v>
      </c>
      <c r="T9" s="39">
        <f t="shared" si="3"/>
        <v>175</v>
      </c>
      <c r="U9" s="39">
        <f t="shared" si="4"/>
        <v>140</v>
      </c>
      <c r="V9" s="49">
        <f>U9-F9*Q9</f>
        <v>16.5</v>
      </c>
      <c r="W9" s="17"/>
    </row>
    <row r="10" spans="1:23">
      <c r="A10" s="31">
        <v>3</v>
      </c>
      <c r="B10" s="33" t="s">
        <v>25</v>
      </c>
      <c r="C10" s="37">
        <v>135</v>
      </c>
      <c r="D10" s="40">
        <v>0</v>
      </c>
      <c r="E10" s="41">
        <v>3.5</v>
      </c>
      <c r="F10" s="41">
        <f t="shared" si="0"/>
        <v>138.5</v>
      </c>
      <c r="G10" s="37">
        <v>140</v>
      </c>
      <c r="H10" s="13">
        <v>0.1</v>
      </c>
      <c r="I10" s="14">
        <v>2</v>
      </c>
      <c r="J10" s="14">
        <v>2</v>
      </c>
      <c r="K10" s="14">
        <v>0</v>
      </c>
      <c r="L10" s="14">
        <v>0</v>
      </c>
      <c r="M10" s="14"/>
      <c r="N10" s="14"/>
      <c r="O10" s="14"/>
      <c r="P10" s="14"/>
      <c r="Q10" s="14">
        <f t="shared" si="1"/>
        <v>2</v>
      </c>
      <c r="R10" s="14">
        <f t="shared" si="2"/>
        <v>0</v>
      </c>
      <c r="S10" s="37">
        <f>(I10+K10+M10+O10)*F10</f>
        <v>277</v>
      </c>
      <c r="T10" s="37">
        <f t="shared" si="3"/>
        <v>280</v>
      </c>
      <c r="U10" s="37">
        <f t="shared" si="4"/>
        <v>252</v>
      </c>
      <c r="V10" s="48">
        <f>U10-F10*Q10</f>
        <v>-25</v>
      </c>
    </row>
    <row r="11" spans="1:23">
      <c r="A11" s="35"/>
      <c r="B11" s="36"/>
      <c r="C11" s="39">
        <v>135</v>
      </c>
      <c r="D11" s="44">
        <v>0</v>
      </c>
      <c r="E11" s="45">
        <v>3.5</v>
      </c>
      <c r="F11" s="45">
        <f t="shared" ref="F11:F13" si="5">SUM(C11:E11)</f>
        <v>138.5</v>
      </c>
      <c r="G11" s="39">
        <v>150</v>
      </c>
      <c r="H11" s="6">
        <v>0.2</v>
      </c>
      <c r="I11" s="2">
        <v>0</v>
      </c>
      <c r="J11" s="2">
        <v>0</v>
      </c>
      <c r="K11" s="2">
        <v>4</v>
      </c>
      <c r="L11" s="2">
        <v>4</v>
      </c>
      <c r="Q11" s="2">
        <f t="shared" ref="Q11:Q13" si="6">J11+L11+N11+P11</f>
        <v>4</v>
      </c>
      <c r="R11" s="2">
        <f t="shared" ref="R11:R13" si="7">I11+K11+M11+O11-Q11</f>
        <v>0</v>
      </c>
      <c r="S11" s="39">
        <f>(I11+K11+M11+O11)*F11</f>
        <v>554</v>
      </c>
      <c r="T11" s="39">
        <f t="shared" ref="T11:T13" si="8">Q11*G11</f>
        <v>600</v>
      </c>
      <c r="U11" s="39">
        <f t="shared" ref="U11:U13" si="9">T11-(H11/1)*T11</f>
        <v>480</v>
      </c>
      <c r="V11" s="49">
        <f>U11-F11*Q11</f>
        <v>-74</v>
      </c>
    </row>
    <row r="12" spans="1:23">
      <c r="A12" s="35"/>
      <c r="B12" s="36"/>
      <c r="C12" s="39">
        <v>135</v>
      </c>
      <c r="D12" s="44">
        <v>0</v>
      </c>
      <c r="E12" s="45">
        <v>3.5</v>
      </c>
      <c r="F12" s="45">
        <f t="shared" si="5"/>
        <v>138.5</v>
      </c>
      <c r="G12" s="39">
        <v>190</v>
      </c>
      <c r="H12" s="6">
        <v>0.2</v>
      </c>
      <c r="I12" s="2">
        <v>1</v>
      </c>
      <c r="J12" s="2">
        <v>0</v>
      </c>
      <c r="K12" s="2">
        <v>0</v>
      </c>
      <c r="L12" s="2">
        <v>1</v>
      </c>
      <c r="Q12" s="2">
        <f t="shared" si="6"/>
        <v>1</v>
      </c>
      <c r="R12" s="2">
        <f t="shared" si="7"/>
        <v>0</v>
      </c>
      <c r="S12" s="39">
        <f>(I12+K12+M12+O12)*F12</f>
        <v>138.5</v>
      </c>
      <c r="T12" s="39">
        <f t="shared" si="8"/>
        <v>190</v>
      </c>
      <c r="U12" s="39">
        <f t="shared" si="9"/>
        <v>152</v>
      </c>
      <c r="V12" s="49">
        <f>U12-F12*Q12</f>
        <v>13.5</v>
      </c>
    </row>
    <row r="13" spans="1:23">
      <c r="A13" s="32"/>
      <c r="B13" s="34"/>
      <c r="C13" s="38">
        <v>135</v>
      </c>
      <c r="D13" s="42">
        <v>0</v>
      </c>
      <c r="E13" s="43">
        <v>3.5</v>
      </c>
      <c r="F13" s="43">
        <f t="shared" si="5"/>
        <v>138.5</v>
      </c>
      <c r="G13" s="38">
        <v>130</v>
      </c>
      <c r="H13" s="15">
        <v>0.2</v>
      </c>
      <c r="I13" s="16">
        <v>1</v>
      </c>
      <c r="J13" s="16">
        <v>0</v>
      </c>
      <c r="K13" s="16">
        <v>0</v>
      </c>
      <c r="L13" s="16">
        <v>1</v>
      </c>
      <c r="M13" s="16"/>
      <c r="N13" s="16"/>
      <c r="O13" s="16"/>
      <c r="P13" s="16"/>
      <c r="Q13" s="16">
        <f t="shared" si="6"/>
        <v>1</v>
      </c>
      <c r="R13" s="16">
        <f t="shared" si="7"/>
        <v>0</v>
      </c>
      <c r="S13" s="38">
        <f>(I13+K13+M13+O13)*F13</f>
        <v>138.5</v>
      </c>
      <c r="T13" s="38">
        <f t="shared" si="8"/>
        <v>130</v>
      </c>
      <c r="U13" s="38">
        <f t="shared" si="9"/>
        <v>104</v>
      </c>
      <c r="V13" s="50">
        <f>U13-F13*Q13</f>
        <v>-34.5</v>
      </c>
    </row>
    <row r="14" spans="1:23">
      <c r="A14" s="1">
        <v>4</v>
      </c>
      <c r="B14" s="18" t="s">
        <v>26</v>
      </c>
      <c r="C14" s="39">
        <v>142</v>
      </c>
      <c r="D14" s="44">
        <v>0</v>
      </c>
      <c r="E14" s="45">
        <v>3.5</v>
      </c>
      <c r="F14" s="45">
        <f t="shared" si="0"/>
        <v>145.5</v>
      </c>
      <c r="G14" s="39">
        <v>150</v>
      </c>
      <c r="H14" s="6">
        <v>0.2</v>
      </c>
      <c r="I14" s="2">
        <v>0</v>
      </c>
      <c r="J14" s="2">
        <v>0</v>
      </c>
      <c r="K14" s="2">
        <v>18</v>
      </c>
      <c r="L14" s="2">
        <v>4</v>
      </c>
      <c r="Q14" s="2">
        <f t="shared" si="1"/>
        <v>4</v>
      </c>
      <c r="R14" s="2">
        <f t="shared" si="2"/>
        <v>14</v>
      </c>
      <c r="S14" s="39">
        <f>(I14+K14+M14+O14)*F14</f>
        <v>2619</v>
      </c>
      <c r="T14" s="39">
        <f t="shared" si="3"/>
        <v>600</v>
      </c>
      <c r="U14" s="39">
        <f t="shared" si="4"/>
        <v>480</v>
      </c>
      <c r="V14" s="45">
        <f>U14-F14*Q14</f>
        <v>-102</v>
      </c>
    </row>
    <row r="15" spans="1:23">
      <c r="A15" s="1">
        <v>5</v>
      </c>
      <c r="B15" s="18" t="s">
        <v>27</v>
      </c>
      <c r="C15" s="39">
        <v>142</v>
      </c>
      <c r="D15" s="44">
        <v>0</v>
      </c>
      <c r="E15" s="45">
        <v>3.5</v>
      </c>
      <c r="F15" s="45">
        <f t="shared" si="0"/>
        <v>145.5</v>
      </c>
      <c r="G15" s="39">
        <v>180</v>
      </c>
      <c r="H15" s="6">
        <v>0.2</v>
      </c>
      <c r="I15" s="2">
        <v>0</v>
      </c>
      <c r="J15" s="2">
        <v>0</v>
      </c>
      <c r="K15" s="2">
        <v>7</v>
      </c>
      <c r="L15" s="2">
        <v>5</v>
      </c>
      <c r="Q15" s="2">
        <f t="shared" si="1"/>
        <v>5</v>
      </c>
      <c r="R15" s="2">
        <f t="shared" si="2"/>
        <v>2</v>
      </c>
      <c r="S15" s="39">
        <f>(I15+K15+M15+O15)*F15</f>
        <v>1018.5</v>
      </c>
      <c r="T15" s="39">
        <f t="shared" si="3"/>
        <v>900</v>
      </c>
      <c r="U15" s="39">
        <f t="shared" si="4"/>
        <v>720</v>
      </c>
      <c r="V15" s="45">
        <f>U15-F15*Q15</f>
        <v>-7.5</v>
      </c>
    </row>
    <row r="16" spans="1:2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2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1:2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1:2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spans="1:2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spans="1:2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1:2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1:2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1:2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1:2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1:2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1:2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1:2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spans="1:2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1:2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1:2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1:2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1:2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spans="1:2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</row>
    <row r="59" spans="1:2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</row>
    <row r="60" spans="1:2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</row>
    <row r="6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spans="1:2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1:2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1:2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spans="1:2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spans="1:2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</row>
    <row r="76" spans="1:2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</row>
    <row r="77" spans="1:2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</row>
    <row r="78" spans="1:2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</row>
    <row r="79" spans="1:23">
      <c r="B79" s="17"/>
      <c r="U79" s="3"/>
      <c r="V79" s="5"/>
    </row>
    <row r="80" spans="1:23">
      <c r="A80" s="19"/>
      <c r="B80" s="17"/>
      <c r="U80" s="3"/>
      <c r="V80" s="5"/>
    </row>
    <row r="81" spans="1:22">
      <c r="U81" s="3"/>
      <c r="V81" s="5"/>
    </row>
    <row r="82" spans="1:22">
      <c r="A82" s="19"/>
      <c r="U82" s="3"/>
      <c r="V82" s="5"/>
    </row>
    <row r="83" spans="1:22">
      <c r="U83" s="3"/>
      <c r="V83" s="5"/>
    </row>
    <row r="84" spans="1:22">
      <c r="A84" s="19"/>
      <c r="U84" s="3"/>
      <c r="V84" s="5"/>
    </row>
    <row r="85" spans="1:22">
      <c r="B85" s="17"/>
      <c r="U85" s="3"/>
      <c r="V85" s="5"/>
    </row>
    <row r="86" spans="1:22">
      <c r="A86" s="19"/>
      <c r="B86" s="20"/>
      <c r="U86" s="3"/>
      <c r="V86" s="5"/>
    </row>
    <row r="87" spans="1:22">
      <c r="B87" s="20"/>
      <c r="U87" s="3"/>
      <c r="V87" s="5"/>
    </row>
    <row r="88" spans="1:22">
      <c r="A88" s="19"/>
      <c r="B88" s="20"/>
      <c r="U88" s="3"/>
      <c r="V88" s="5"/>
    </row>
    <row r="89" spans="1:22">
      <c r="B89" s="20"/>
      <c r="U89" s="3"/>
      <c r="V89" s="5"/>
    </row>
    <row r="90" spans="1:22">
      <c r="A90" s="19"/>
      <c r="B90" s="20"/>
      <c r="U90" s="3"/>
      <c r="V90" s="5"/>
    </row>
    <row r="91" spans="1:22">
      <c r="B91" s="20"/>
      <c r="U91" s="3"/>
      <c r="V91" s="5"/>
    </row>
    <row r="92" spans="1:22">
      <c r="A92" s="19"/>
      <c r="B92" s="20"/>
      <c r="U92" s="3"/>
      <c r="V92" s="5"/>
    </row>
    <row r="93" spans="1:22">
      <c r="B93" s="20"/>
      <c r="U93" s="3"/>
      <c r="V93" s="5"/>
    </row>
    <row r="94" spans="1:22">
      <c r="B94" s="18"/>
      <c r="U94" s="3"/>
      <c r="V94" s="5"/>
    </row>
    <row r="95" spans="1:22">
      <c r="B95" s="18"/>
      <c r="U95" s="3"/>
      <c r="V95" s="5"/>
    </row>
    <row r="96" spans="1:22">
      <c r="B96" s="18"/>
      <c r="U96" s="3"/>
      <c r="V96" s="5"/>
    </row>
    <row r="97" spans="2:22">
      <c r="B97" s="18"/>
      <c r="U97" s="3"/>
      <c r="V97" s="5"/>
    </row>
    <row r="98" spans="2:22">
      <c r="B98" s="18"/>
      <c r="U98" s="3"/>
      <c r="V98" s="5"/>
    </row>
    <row r="99" spans="2:22">
      <c r="B99" s="18"/>
      <c r="U99" s="3"/>
      <c r="V99" s="5"/>
    </row>
    <row r="100" spans="2:22">
      <c r="B100" s="18"/>
      <c r="U100" s="3"/>
      <c r="V100" s="5"/>
    </row>
    <row r="101" spans="2:22">
      <c r="B101" s="18"/>
      <c r="U101" s="3"/>
      <c r="V101" s="5"/>
    </row>
    <row r="102" spans="2:22">
      <c r="B102" s="18"/>
      <c r="U102" s="3"/>
      <c r="V102" s="5"/>
    </row>
    <row r="103" spans="2:22">
      <c r="B103" s="18"/>
      <c r="U103" s="3"/>
      <c r="V103" s="5"/>
    </row>
  </sheetData>
  <mergeCells count="22">
    <mergeCell ref="A10:A13"/>
    <mergeCell ref="B10:B13"/>
    <mergeCell ref="A6:A9"/>
    <mergeCell ref="B6:B9"/>
    <mergeCell ref="A4:A5"/>
    <mergeCell ref="B4:B5"/>
    <mergeCell ref="H1:H3"/>
    <mergeCell ref="J1:P1"/>
    <mergeCell ref="Q1:Q3"/>
    <mergeCell ref="R1:R3"/>
    <mergeCell ref="W1:W3"/>
    <mergeCell ref="I2:J2"/>
    <mergeCell ref="K2:L2"/>
    <mergeCell ref="M2:N2"/>
    <mergeCell ref="O2:P2"/>
    <mergeCell ref="D1:D3"/>
    <mergeCell ref="E1:E3"/>
    <mergeCell ref="F1:F3"/>
    <mergeCell ref="G1:G3"/>
    <mergeCell ref="A1:A3"/>
    <mergeCell ref="B1:B3"/>
    <mergeCell ref="C1:C3"/>
  </mergeCell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13</cp:revision>
  <dcterms:modified xsi:type="dcterms:W3CDTF">2021-11-17T08:29:53Z</dcterms:modified>
</cp:coreProperties>
</file>