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ура с форумов\"/>
    </mc:Choice>
  </mc:AlternateContent>
  <xr:revisionPtr revIDLastSave="0" documentId="13_ncr:1_{46D0045C-ECE0-409C-B5AB-A4787AFD2332}" xr6:coauthVersionLast="47" xr6:coauthVersionMax="47" xr10:uidLastSave="{00000000-0000-0000-0000-000000000000}"/>
  <bookViews>
    <workbookView xWindow="-120" yWindow="-120" windowWidth="20730" windowHeight="11160" xr2:uid="{F8065715-C619-4C74-A2E6-496AFEB47C03}"/>
  </bookViews>
  <sheets>
    <sheet name="исходные" sheetId="1" r:id="rId1"/>
    <sheet name="предобработка" sheetId="3" r:id="rId2"/>
    <sheet name="сводная" sheetId="9" r:id="rId3"/>
    <sheet name="табл_для_свод" sheetId="8" r:id="rId4"/>
  </sheets>
  <definedNames>
    <definedName name="_xlnm._FilterDatabase" localSheetId="1" hidden="1">предобработка!$A$4:$J$22</definedName>
    <definedName name="_xlnm._FilterDatabase" localSheetId="3" hidden="1">табл_для_свод!$A$4:$H$18</definedName>
    <definedName name="_xlnm.Extract" localSheetId="1">предобработка!#REF!</definedName>
    <definedName name="_xlnm.Extract" localSheetId="3">табл_для_свод!#REF!</definedName>
    <definedName name="_xlnm.Criteria" localSheetId="1">предобработка!#REF!</definedName>
    <definedName name="_xlnm.Criteria" localSheetId="3">табл_для_свод!#REF!</definedName>
    <definedName name="Срез_фрукт">#N/A</definedName>
  </definedNames>
  <calcPr calcId="191029"/>
  <pivotCaches>
    <pivotCache cacheId="22" r:id="rId5"/>
  </pivotCaches>
  <extLst>
    <ext xmlns:x14="http://schemas.microsoft.com/office/spreadsheetml/2009/9/main" uri="{BBE1A952-AA13-448e-AADC-164F8A28A991}">
      <x14:slicerCaches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3" l="1"/>
  <c r="E10" i="3" s="1"/>
  <c r="E11" i="3" s="1"/>
  <c r="E12" i="3" s="1"/>
  <c r="E13" i="3"/>
  <c r="E14" i="3" s="1"/>
  <c r="E15" i="3" s="1"/>
  <c r="E16" i="3" s="1"/>
  <c r="E17" i="3" s="1"/>
  <c r="E18" i="3"/>
  <c r="E19" i="3" s="1"/>
  <c r="E20" i="3" s="1"/>
  <c r="E21" i="3" s="1"/>
  <c r="E22" i="3" s="1"/>
  <c r="E5" i="3"/>
  <c r="E6" i="3" s="1"/>
  <c r="E7" i="3" s="1"/>
  <c r="E8" i="3" s="1"/>
  <c r="D9" i="3"/>
  <c r="D10" i="3" s="1"/>
  <c r="D11" i="3" s="1"/>
  <c r="D12" i="3" s="1"/>
  <c r="D13" i="3"/>
  <c r="D14" i="3" s="1"/>
  <c r="D15" i="3" s="1"/>
  <c r="D16" i="3" s="1"/>
  <c r="D17" i="3" s="1"/>
  <c r="D18" i="3"/>
  <c r="D19" i="3" s="1"/>
  <c r="D20" i="3" s="1"/>
  <c r="D21" i="3" s="1"/>
  <c r="D22" i="3" s="1"/>
  <c r="D5" i="3"/>
  <c r="D6" i="3" s="1"/>
  <c r="D7" i="3" s="1"/>
  <c r="D8" i="3" s="1"/>
  <c r="C5" i="3"/>
  <c r="C6" i="3" s="1"/>
  <c r="C7" i="3" s="1"/>
  <c r="C8" i="3" s="1"/>
  <c r="C9" i="3"/>
  <c r="C10" i="3" s="1"/>
  <c r="C11" i="3" s="1"/>
  <c r="C12" i="3" s="1"/>
  <c r="C13" i="3"/>
  <c r="C14" i="3" s="1"/>
  <c r="C15" i="3" s="1"/>
  <c r="C16" i="3" s="1"/>
  <c r="C17" i="3" s="1"/>
  <c r="C18" i="3"/>
  <c r="C19" i="3" s="1"/>
  <c r="C20" i="3" s="1"/>
  <c r="C21" i="3" s="1"/>
  <c r="C22" i="3" s="1"/>
  <c r="B5" i="3"/>
  <c r="B6" i="3" s="1"/>
  <c r="B7" i="3" s="1"/>
  <c r="B8" i="3" s="1"/>
  <c r="B9" i="3"/>
  <c r="B10" i="3" s="1"/>
  <c r="B11" i="3" s="1"/>
  <c r="B12" i="3" s="1"/>
  <c r="B13" i="3"/>
  <c r="B14" i="3" s="1"/>
  <c r="B15" i="3" s="1"/>
  <c r="B16" i="3" s="1"/>
  <c r="B17" i="3" s="1"/>
  <c r="B18" i="3"/>
  <c r="B19" i="3" s="1"/>
  <c r="B20" i="3" s="1"/>
  <c r="B21" i="3" s="1"/>
  <c r="B22" i="3" s="1"/>
  <c r="A5" i="3"/>
  <c r="A6" i="3" s="1"/>
  <c r="A7" i="3" s="1"/>
  <c r="A8" i="3" s="1"/>
  <c r="A9" i="3"/>
  <c r="A10" i="3" s="1"/>
  <c r="A11" i="3" s="1"/>
  <c r="A12" i="3" s="1"/>
  <c r="A13" i="3"/>
  <c r="A14" i="3" s="1"/>
  <c r="A15" i="3" s="1"/>
  <c r="A16" i="3" s="1"/>
  <c r="A17" i="3" s="1"/>
  <c r="A18" i="3"/>
  <c r="A19" i="3" s="1"/>
  <c r="A20" i="3" s="1"/>
  <c r="A21" i="3" s="1"/>
  <c r="A22" i="3" s="1"/>
  <c r="A7" i="1"/>
  <c r="A8" i="1"/>
  <c r="A16" i="1"/>
  <c r="A20" i="1"/>
  <c r="B7" i="1"/>
  <c r="B8" i="1"/>
  <c r="B9" i="1" s="1"/>
  <c r="B10" i="1" s="1"/>
  <c r="A10" i="1" s="1"/>
  <c r="B11" i="1"/>
  <c r="B12" i="1" s="1"/>
  <c r="B16" i="1"/>
  <c r="B17" i="1" s="1"/>
  <c r="B18" i="1" s="1"/>
  <c r="B19" i="1" s="1"/>
  <c r="B20" i="1" s="1"/>
  <c r="B3" i="1"/>
  <c r="A3" i="1" s="1"/>
  <c r="L2" i="1"/>
  <c r="K2" i="1"/>
  <c r="J2" i="1"/>
  <c r="I2" i="1"/>
  <c r="B13" i="1" l="1"/>
  <c r="A12" i="1"/>
  <c r="B4" i="1"/>
  <c r="A19" i="1"/>
  <c r="A11" i="1"/>
  <c r="A18" i="1"/>
  <c r="A17" i="1"/>
  <c r="A9" i="1"/>
  <c r="B5" i="1" l="1"/>
  <c r="A4" i="1"/>
  <c r="B14" i="1"/>
  <c r="A13" i="1"/>
  <c r="B15" i="1" l="1"/>
  <c r="A15" i="1" s="1"/>
  <c r="A14" i="1"/>
  <c r="J3" i="1"/>
  <c r="I3" i="1"/>
  <c r="K3" i="1"/>
  <c r="L3" i="1"/>
  <c r="B6" i="1"/>
  <c r="A6" i="1" s="1"/>
  <c r="A5" i="1"/>
</calcChain>
</file>

<file path=xl/sharedStrings.xml><?xml version="1.0" encoding="utf-8"?>
<sst xmlns="http://schemas.openxmlformats.org/spreadsheetml/2006/main" count="271" uniqueCount="44">
  <si>
    <t>Столбец1</t>
  </si>
  <si>
    <t>Столбец2</t>
  </si>
  <si>
    <t>Столбец3</t>
  </si>
  <si>
    <t>Столбец4</t>
  </si>
  <si>
    <t>дата поступления 11.11</t>
  </si>
  <si>
    <t>примечание</t>
  </si>
  <si>
    <t>р 1</t>
  </si>
  <si>
    <t>р 2</t>
  </si>
  <si>
    <t>р 3</t>
  </si>
  <si>
    <t>удовл.</t>
  </si>
  <si>
    <t>п 2</t>
  </si>
  <si>
    <t>время: 12</t>
  </si>
  <si>
    <t>желтое</t>
  </si>
  <si>
    <t>Яблоко 1</t>
  </si>
  <si>
    <t>Яблоко 2</t>
  </si>
  <si>
    <t>неуд.</t>
  </si>
  <si>
    <t>п 3</t>
  </si>
  <si>
    <t>Яблоко 3</t>
  </si>
  <si>
    <t>р 4</t>
  </si>
  <si>
    <t>время: 10</t>
  </si>
  <si>
    <t>Яблоко 4</t>
  </si>
  <si>
    <t>п3</t>
  </si>
  <si>
    <t>Столбец5</t>
  </si>
  <si>
    <t>дата 23</t>
  </si>
  <si>
    <t>дата 14</t>
  </si>
  <si>
    <t>дата 11</t>
  </si>
  <si>
    <t>дата 5</t>
  </si>
  <si>
    <t>дата 7</t>
  </si>
  <si>
    <t>дата 15</t>
  </si>
  <si>
    <t>р 5</t>
  </si>
  <si>
    <t>р 6</t>
  </si>
  <si>
    <t>фрукт</t>
  </si>
  <si>
    <t>категория</t>
  </si>
  <si>
    <t>Столбец0</t>
  </si>
  <si>
    <t>описание_цвет</t>
  </si>
  <si>
    <t>дата_поступления</t>
  </si>
  <si>
    <t>Партия</t>
  </si>
  <si>
    <t>состояние</t>
  </si>
  <si>
    <t>П</t>
  </si>
  <si>
    <t>время</t>
  </si>
  <si>
    <t>дата</t>
  </si>
  <si>
    <t>избыток1?</t>
  </si>
  <si>
    <t>Избыток2?</t>
  </si>
  <si>
    <t>Пачка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</si>
</sst>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ont="1" applyFill="1" applyBorder="1"/>
    <xf numFmtId="0" fontId="0" fillId="0" borderId="1" xfId="0" applyFont="1" applyBorder="1"/>
    <xf numFmtId="14" fontId="0" fillId="0" borderId="0" xfId="0" applyNumberFormat="1"/>
    <xf numFmtId="0" fontId="0" fillId="0" borderId="2" xfId="0" applyFont="1" applyBorder="1"/>
    <xf numFmtId="0" fontId="0" fillId="0" borderId="3" xfId="0" applyFont="1" applyBorder="1"/>
    <xf numFmtId="0" fontId="0" fillId="2" borderId="4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0" fillId="2" borderId="5" xfId="0" applyFont="1" applyFill="1" applyBorder="1"/>
    <xf numFmtId="14" fontId="0" fillId="2" borderId="5" xfId="0" applyNumberFormat="1" applyFont="1" applyFill="1" applyBorder="1"/>
    <xf numFmtId="0" fontId="0" fillId="2" borderId="6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14" fontId="0" fillId="0" borderId="5" xfId="0" applyNumberFormat="1" applyFont="1" applyBorder="1"/>
    <xf numFmtId="0" fontId="0" fillId="0" borderId="0" xfId="0" pivotButton="1"/>
  </cellXfs>
  <cellStyles count="1">
    <cellStyle name="Обычный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361950</xdr:colOff>
      <xdr:row>1</xdr:row>
      <xdr:rowOff>85726</xdr:rowOff>
    </xdr:from>
    <xdr:to>
      <xdr:col>11</xdr:col>
      <xdr:colOff>342900</xdr:colOff>
      <xdr:row>8</xdr:row>
      <xdr:rowOff>161926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фрукт">
              <a:extLst>
                <a:ext uri="{FF2B5EF4-FFF2-40B4-BE49-F238E27FC236}">
                  <a16:creationId xmlns:a16="http://schemas.microsoft.com/office/drawing/2014/main" id="{C5F04ABF-076E-4C8E-AF9C-3E6F01484D0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фрукт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381875" y="276226"/>
              <a:ext cx="1809750" cy="14097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521.915360416664" createdVersion="7" refreshedVersion="7" minRefreshableVersion="3" recordCount="14" xr:uid="{215B5E85-4A15-4D4F-8BA3-0D442DDC4E49}">
  <cacheSource type="worksheet">
    <worksheetSource ref="A4:H18" sheet="табл_для_свод"/>
  </cacheSource>
  <cacheFields count="8">
    <cacheField name="фрукт" numFmtId="0">
      <sharedItems count="4">
        <s v="Яблоко 1"/>
        <s v="Яблоко 2"/>
        <s v="Яблоко 3"/>
        <s v="Яблоко 4"/>
      </sharedItems>
    </cacheField>
    <cacheField name="описание_цвет" numFmtId="0">
      <sharedItems count="1">
        <s v="желтое"/>
      </sharedItems>
    </cacheField>
    <cacheField name="дата_поступления" numFmtId="0">
      <sharedItems count="1">
        <s v="дата поступления 11.11"/>
      </sharedItems>
    </cacheField>
    <cacheField name="Партия" numFmtId="0">
      <sharedItems count="4">
        <s v="р 1"/>
        <s v="р 2"/>
        <s v="р 3"/>
        <s v="р 4"/>
      </sharedItems>
    </cacheField>
    <cacheField name="состояние" numFmtId="0">
      <sharedItems containsBlank="1" count="3">
        <s v="удовл."/>
        <m/>
        <s v="неуд."/>
      </sharedItems>
    </cacheField>
    <cacheField name="Пачка" numFmtId="0">
      <sharedItems containsBlank="1" count="4">
        <s v="п 2"/>
        <m/>
        <s v="п 3"/>
        <s v="п3"/>
      </sharedItems>
    </cacheField>
    <cacheField name="время" numFmtId="0">
      <sharedItems containsBlank="1" count="3">
        <s v="время: 12"/>
        <m/>
        <s v="время: 10"/>
      </sharedItems>
    </cacheField>
    <cacheField name="дата" numFmtId="0">
      <sharedItems containsBlank="1" containsMixedTypes="1" containsNumber="1" containsInteger="1" minValue="16" maxValue="16" count="8">
        <s v="дата 5"/>
        <m/>
        <s v="дата 14"/>
        <s v="дата 23"/>
        <s v="дата 11"/>
        <s v="дата 7"/>
        <n v="16"/>
        <s v="дата 15"/>
      </sharedItems>
    </cacheField>
  </cacheFields>
  <extLst>
    <ext xmlns:x14="http://schemas.microsoft.com/office/spreadsheetml/2009/9/main" uri="{725AE2AE-9491-48be-B2B4-4EB974FC3084}">
      <x14:pivotCacheDefinition pivotCacheId="58052841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  <x v="0"/>
    <x v="0"/>
    <x v="0"/>
    <x v="0"/>
    <x v="0"/>
    <x v="0"/>
    <x v="0"/>
  </r>
  <r>
    <x v="0"/>
    <x v="0"/>
    <x v="0"/>
    <x v="1"/>
    <x v="1"/>
    <x v="1"/>
    <x v="1"/>
    <x v="1"/>
  </r>
  <r>
    <x v="0"/>
    <x v="0"/>
    <x v="0"/>
    <x v="2"/>
    <x v="1"/>
    <x v="1"/>
    <x v="1"/>
    <x v="1"/>
  </r>
  <r>
    <x v="1"/>
    <x v="0"/>
    <x v="0"/>
    <x v="0"/>
    <x v="0"/>
    <x v="0"/>
    <x v="0"/>
    <x v="2"/>
  </r>
  <r>
    <x v="1"/>
    <x v="0"/>
    <x v="0"/>
    <x v="1"/>
    <x v="2"/>
    <x v="0"/>
    <x v="0"/>
    <x v="2"/>
  </r>
  <r>
    <x v="1"/>
    <x v="0"/>
    <x v="0"/>
    <x v="2"/>
    <x v="1"/>
    <x v="1"/>
    <x v="1"/>
    <x v="1"/>
  </r>
  <r>
    <x v="2"/>
    <x v="0"/>
    <x v="0"/>
    <x v="0"/>
    <x v="0"/>
    <x v="0"/>
    <x v="0"/>
    <x v="3"/>
  </r>
  <r>
    <x v="2"/>
    <x v="0"/>
    <x v="0"/>
    <x v="1"/>
    <x v="2"/>
    <x v="2"/>
    <x v="0"/>
    <x v="4"/>
  </r>
  <r>
    <x v="2"/>
    <x v="0"/>
    <x v="0"/>
    <x v="2"/>
    <x v="1"/>
    <x v="1"/>
    <x v="1"/>
    <x v="1"/>
  </r>
  <r>
    <x v="2"/>
    <x v="0"/>
    <x v="0"/>
    <x v="3"/>
    <x v="0"/>
    <x v="0"/>
    <x v="2"/>
    <x v="5"/>
  </r>
  <r>
    <x v="3"/>
    <x v="0"/>
    <x v="0"/>
    <x v="0"/>
    <x v="0"/>
    <x v="0"/>
    <x v="0"/>
    <x v="6"/>
  </r>
  <r>
    <x v="3"/>
    <x v="0"/>
    <x v="0"/>
    <x v="1"/>
    <x v="1"/>
    <x v="1"/>
    <x v="1"/>
    <x v="1"/>
  </r>
  <r>
    <x v="3"/>
    <x v="0"/>
    <x v="0"/>
    <x v="2"/>
    <x v="1"/>
    <x v="1"/>
    <x v="1"/>
    <x v="1"/>
  </r>
  <r>
    <x v="3"/>
    <x v="0"/>
    <x v="0"/>
    <x v="3"/>
    <x v="2"/>
    <x v="3"/>
    <x v="2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D3BA7A-E36B-4E0C-8B52-0F6444E8480C}" name="Сводная таблица5" cacheId="22" applyNumberFormats="0" applyBorderFormats="0" applyFontFormats="0" applyPatternFormats="0" applyAlignmentFormats="0" applyWidthHeightFormats="1" dataCaption="Значения" updatedVersion="7" minRefreshableVersion="3" useAutoFormatting="1" rowGrandTotals="0" colGrandTotals="0" itemPrintTitles="1" createdVersion="7" indent="0" compact="0" compactData="0" multipleFieldFilters="0">
  <location ref="A3:H5" firstHeaderRow="1" firstDataRow="1" firstDataCol="8"/>
  <pivotFields count="8">
    <pivotField axis="axisRow" compact="0" outline="0" showAll="0" defaultSubtotal="0">
      <items count="4">
        <item h="1" x="0"/>
        <item x="1"/>
        <item h="1" x="2"/>
        <item h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0"/>
        <item x="2"/>
        <item x="3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">
        <item x="6"/>
        <item x="4"/>
        <item x="2"/>
        <item x="7"/>
        <item x="3"/>
        <item x="0"/>
        <item x="5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0"/>
    <field x="1"/>
    <field x="2"/>
    <field x="3"/>
    <field x="4"/>
    <field x="5"/>
    <field x="6"/>
    <field x="7"/>
  </rowFields>
  <rowItems count="2">
    <i>
      <x v="1"/>
      <x/>
      <x/>
      <x/>
      <x v="1"/>
      <x/>
      <x v="1"/>
      <x v="2"/>
    </i>
    <i r="3">
      <x v="1"/>
      <x/>
      <x/>
      <x v="1"/>
      <x v="2"/>
    </i>
  </rowItems>
  <colItems count="1">
    <i/>
  </colItems>
  <pivotTableStyleInfo name="PivotStyleLight16" showRowHeaders="1" showColHeaders="1" showRowStripes="0" showColStripes="0" showLastColumn="1"/>
  <filters count="1">
    <filter fld="7" type="captionGreaterThan" evalOrder="-1" id="1" stringValue1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фрукт" xr10:uid="{46FFBDD6-C144-43BE-AA19-EE9E2AC9FB2B}" sourceName="фрукт">
  <pivotTables>
    <pivotTable tabId="9" name="Сводная таблица5"/>
  </pivotTables>
  <data>
    <tabular pivotCacheId="580528416">
      <items count="4">
        <i x="0"/>
        <i x="1" s="1"/>
        <i x="2"/>
        <i x="3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фрукт" xr10:uid="{13904B7C-412B-41CB-A4FA-F854509728C9}" cache="Срез_фрукт" caption="фрукт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4662D3-126A-46DA-99B7-D819AC0458D1}" name="Таблица1" displayName="Таблица1" ref="C2:G20" totalsRowShown="0">
  <autoFilter ref="C2:G20" xr:uid="{92B2C52C-B09C-466F-8105-D6AAB7D928D3}"/>
  <tableColumns count="5">
    <tableColumn id="1" xr3:uid="{07AC7125-5438-48AB-966D-A981872B85A0}" name="Столбец1"/>
    <tableColumn id="2" xr3:uid="{BEBA0D17-588A-497D-976F-C04E22BCD25A}" name="Столбец2"/>
    <tableColumn id="3" xr3:uid="{965BF48E-14DA-494B-B2A1-BB1E651F066F}" name="Столбец3"/>
    <tableColumn id="4" xr3:uid="{B1BBB4FF-5B9D-4C16-B26F-D6B06F6F85F0}" name="Столбец4"/>
    <tableColumn id="5" xr3:uid="{34009EDC-D7F7-4B9F-B6A7-CE76656015D5}" name="Столбец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CB7B91A-2C96-444A-9E9F-200E1F9203E6}" name="фрукты" displayName="фрукты" ref="O1:O5" totalsRowShown="0" dataDxfId="3" tableBorderDxfId="5">
  <autoFilter ref="O1:O5" xr:uid="{7CB7B91A-2C96-444A-9E9F-200E1F9203E6}"/>
  <tableColumns count="1">
    <tableColumn id="1" xr3:uid="{71A8956A-0160-4F0D-B8F5-8C91629F6518}" name="фрукт" dataDxf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9EF2082-C464-4FD0-AF58-F9693ABED9EA}" name="категория" displayName="категория" ref="P1:P7" totalsRowShown="0" dataDxfId="0" tableBorderDxfId="2">
  <autoFilter ref="P1:P7" xr:uid="{69EF2082-C464-4FD0-AF58-F9693ABED9EA}"/>
  <tableColumns count="1">
    <tableColumn id="1" xr3:uid="{659CB506-A5D5-4210-B5A7-7D6EED4B8EBC}" name="категория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48BF2-B435-451C-91E4-29BC32CC95F6}">
  <dimension ref="A1:P20"/>
  <sheetViews>
    <sheetView tabSelected="1" workbookViewId="0">
      <selection activeCell="L3" sqref="L3"/>
    </sheetView>
  </sheetViews>
  <sheetFormatPr defaultRowHeight="15" x14ac:dyDescent="0.25"/>
  <cols>
    <col min="1" max="1" width="17" customWidth="1"/>
    <col min="2" max="2" width="16.85546875" customWidth="1"/>
    <col min="3" max="3" width="11.85546875" customWidth="1"/>
    <col min="5" max="5" width="22.5703125" bestFit="1" customWidth="1"/>
    <col min="6" max="6" width="12.42578125" bestFit="1" customWidth="1"/>
    <col min="9" max="9" width="7.85546875" bestFit="1" customWidth="1"/>
    <col min="10" max="10" width="22.5703125" bestFit="1" customWidth="1"/>
    <col min="12" max="12" width="6.42578125" bestFit="1" customWidth="1"/>
    <col min="16" max="16" width="12.28515625" customWidth="1"/>
  </cols>
  <sheetData>
    <row r="1" spans="1:16" x14ac:dyDescent="0.25">
      <c r="O1" t="s">
        <v>31</v>
      </c>
      <c r="P1" t="s">
        <v>32</v>
      </c>
    </row>
    <row r="2" spans="1:16" x14ac:dyDescent="0.25">
      <c r="B2" t="s">
        <v>33</v>
      </c>
      <c r="C2" t="s">
        <v>0</v>
      </c>
      <c r="D2" t="s">
        <v>1</v>
      </c>
      <c r="E2" t="s">
        <v>2</v>
      </c>
      <c r="F2" t="s">
        <v>3</v>
      </c>
      <c r="G2" t="s">
        <v>22</v>
      </c>
      <c r="H2" t="s">
        <v>13</v>
      </c>
      <c r="I2" t="str">
        <f>VLOOKUP($H$2,$C$2:$G$20,2,0)</f>
        <v>желтое</v>
      </c>
      <c r="J2" t="str">
        <f>VLOOKUP($H$2,$C$2:$G$20,3,0)</f>
        <v>дата поступления 11.11</v>
      </c>
      <c r="K2" t="str">
        <f>VLOOKUP($H$2,$C$2:$G$20,4,0)</f>
        <v>примечание</v>
      </c>
      <c r="L2" t="str">
        <f>IF(VLOOKUP($H$2,$C$2:$G$20,5,0)=0,"")</f>
        <v/>
      </c>
      <c r="O2" s="1" t="s">
        <v>13</v>
      </c>
      <c r="P2" s="2" t="s">
        <v>6</v>
      </c>
    </row>
    <row r="3" spans="1:16" x14ac:dyDescent="0.25">
      <c r="A3" t="str">
        <f>B3&amp;C3</f>
        <v>Яблоко 1Яблоко 1</v>
      </c>
      <c r="B3" t="str">
        <f>IFERROR(IF(SEARCH("ябл*",C3,1)&gt;0,C3),B2)</f>
        <v>Яблоко 1</v>
      </c>
      <c r="C3" t="s">
        <v>13</v>
      </c>
      <c r="D3" t="s">
        <v>12</v>
      </c>
      <c r="E3" s="3" t="s">
        <v>4</v>
      </c>
      <c r="F3" t="s">
        <v>5</v>
      </c>
      <c r="H3" t="s">
        <v>6</v>
      </c>
      <c r="I3" t="str">
        <f>VLOOKUP($H$2&amp;$H$3,$A:$G,4,0)</f>
        <v>удовл.</v>
      </c>
      <c r="J3" t="str">
        <f>VLOOKUP($H$2&amp;$H$3,$A:$G,5,0)</f>
        <v>п 2</v>
      </c>
      <c r="K3" t="str">
        <f>VLOOKUP($H$2&amp;$H$3,$A:$G,6,0)</f>
        <v>время: 12</v>
      </c>
      <c r="L3" t="str">
        <f>VLOOKUP($H$2&amp;$H$3,$A:$G,7,0)</f>
        <v>дата 5</v>
      </c>
      <c r="O3" s="1" t="s">
        <v>14</v>
      </c>
      <c r="P3" s="1" t="s">
        <v>7</v>
      </c>
    </row>
    <row r="4" spans="1:16" x14ac:dyDescent="0.25">
      <c r="A4" t="str">
        <f t="shared" ref="A4:A20" si="0">B4&amp;C4</f>
        <v>Яблоко 1р 1</v>
      </c>
      <c r="B4" t="str">
        <f>IFERROR(IF(SEARCH("ябл*",C4,1)&gt;0,C4),B3)</f>
        <v>Яблоко 1</v>
      </c>
      <c r="C4" t="s">
        <v>6</v>
      </c>
      <c r="D4" t="s">
        <v>9</v>
      </c>
      <c r="E4" t="s">
        <v>10</v>
      </c>
      <c r="F4" t="s">
        <v>11</v>
      </c>
      <c r="G4" t="s">
        <v>26</v>
      </c>
      <c r="O4" s="1" t="s">
        <v>17</v>
      </c>
      <c r="P4" s="2" t="s">
        <v>8</v>
      </c>
    </row>
    <row r="5" spans="1:16" x14ac:dyDescent="0.25">
      <c r="A5" t="str">
        <f t="shared" si="0"/>
        <v>Яблоко 1р 2</v>
      </c>
      <c r="B5" t="str">
        <f t="shared" ref="B5:B20" si="1">IFERROR(IF(SEARCH("ябл*",C5,1)&gt;0,C5),B4)</f>
        <v>Яблоко 1</v>
      </c>
      <c r="C5" t="s">
        <v>7</v>
      </c>
      <c r="O5" s="6" t="s">
        <v>20</v>
      </c>
      <c r="P5" s="1" t="s">
        <v>18</v>
      </c>
    </row>
    <row r="6" spans="1:16" x14ac:dyDescent="0.25">
      <c r="A6" t="str">
        <f t="shared" si="0"/>
        <v>Яблоко 1р 3</v>
      </c>
      <c r="B6" t="str">
        <f t="shared" si="1"/>
        <v>Яблоко 1</v>
      </c>
      <c r="C6" t="s">
        <v>8</v>
      </c>
      <c r="P6" s="1" t="s">
        <v>29</v>
      </c>
    </row>
    <row r="7" spans="1:16" x14ac:dyDescent="0.25">
      <c r="A7" t="str">
        <f t="shared" si="0"/>
        <v>Яблоко 2Яблоко 2</v>
      </c>
      <c r="B7" t="str">
        <f t="shared" si="1"/>
        <v>Яблоко 2</v>
      </c>
      <c r="C7" t="s">
        <v>14</v>
      </c>
      <c r="D7" t="s">
        <v>12</v>
      </c>
      <c r="E7" s="3" t="s">
        <v>4</v>
      </c>
      <c r="F7" t="s">
        <v>5</v>
      </c>
      <c r="P7" s="6" t="s">
        <v>30</v>
      </c>
    </row>
    <row r="8" spans="1:16" x14ac:dyDescent="0.25">
      <c r="A8" t="str">
        <f t="shared" si="0"/>
        <v>Яблоко 2р 1</v>
      </c>
      <c r="B8" t="str">
        <f t="shared" si="1"/>
        <v>Яблоко 2</v>
      </c>
      <c r="C8" t="s">
        <v>6</v>
      </c>
      <c r="D8" t="s">
        <v>9</v>
      </c>
      <c r="E8" t="s">
        <v>10</v>
      </c>
      <c r="F8" t="s">
        <v>11</v>
      </c>
      <c r="G8" t="s">
        <v>24</v>
      </c>
    </row>
    <row r="9" spans="1:16" x14ac:dyDescent="0.25">
      <c r="A9" t="str">
        <f t="shared" si="0"/>
        <v>Яблоко 2р 2</v>
      </c>
      <c r="B9" t="str">
        <f t="shared" si="1"/>
        <v>Яблоко 2</v>
      </c>
      <c r="C9" t="s">
        <v>7</v>
      </c>
      <c r="D9" t="s">
        <v>15</v>
      </c>
      <c r="E9" t="s">
        <v>10</v>
      </c>
      <c r="F9" t="s">
        <v>11</v>
      </c>
      <c r="G9" t="s">
        <v>24</v>
      </c>
    </row>
    <row r="10" spans="1:16" x14ac:dyDescent="0.25">
      <c r="A10" t="str">
        <f t="shared" si="0"/>
        <v>Яблоко 2р 3</v>
      </c>
      <c r="B10" t="str">
        <f t="shared" si="1"/>
        <v>Яблоко 2</v>
      </c>
      <c r="C10" t="s">
        <v>8</v>
      </c>
    </row>
    <row r="11" spans="1:16" x14ac:dyDescent="0.25">
      <c r="A11" t="str">
        <f t="shared" si="0"/>
        <v>Яблоко 3Яблоко 3</v>
      </c>
      <c r="B11" t="str">
        <f t="shared" si="1"/>
        <v>Яблоко 3</v>
      </c>
      <c r="C11" t="s">
        <v>17</v>
      </c>
      <c r="D11" t="s">
        <v>12</v>
      </c>
      <c r="E11" s="3" t="s">
        <v>4</v>
      </c>
      <c r="F11" t="s">
        <v>5</v>
      </c>
    </row>
    <row r="12" spans="1:16" x14ac:dyDescent="0.25">
      <c r="A12" t="str">
        <f t="shared" si="0"/>
        <v>Яблоко 3р 1</v>
      </c>
      <c r="B12" t="str">
        <f t="shared" si="1"/>
        <v>Яблоко 3</v>
      </c>
      <c r="C12" t="s">
        <v>6</v>
      </c>
      <c r="D12" t="s">
        <v>9</v>
      </c>
      <c r="E12" t="s">
        <v>10</v>
      </c>
      <c r="F12" t="s">
        <v>11</v>
      </c>
      <c r="G12" t="s">
        <v>23</v>
      </c>
    </row>
    <row r="13" spans="1:16" x14ac:dyDescent="0.25">
      <c r="A13" t="str">
        <f t="shared" si="0"/>
        <v>Яблоко 3р 2</v>
      </c>
      <c r="B13" t="str">
        <f t="shared" si="1"/>
        <v>Яблоко 3</v>
      </c>
      <c r="C13" t="s">
        <v>7</v>
      </c>
      <c r="D13" t="s">
        <v>15</v>
      </c>
      <c r="E13" t="s">
        <v>16</v>
      </c>
      <c r="F13" t="s">
        <v>11</v>
      </c>
      <c r="G13" t="s">
        <v>25</v>
      </c>
    </row>
    <row r="14" spans="1:16" x14ac:dyDescent="0.25">
      <c r="A14" t="str">
        <f t="shared" si="0"/>
        <v>Яблоко 3р 3</v>
      </c>
      <c r="B14" t="str">
        <f t="shared" si="1"/>
        <v>Яблоко 3</v>
      </c>
      <c r="C14" t="s">
        <v>8</v>
      </c>
    </row>
    <row r="15" spans="1:16" x14ac:dyDescent="0.25">
      <c r="A15" t="str">
        <f t="shared" si="0"/>
        <v>Яблоко 3р 4</v>
      </c>
      <c r="B15" t="str">
        <f t="shared" si="1"/>
        <v>Яблоко 3</v>
      </c>
      <c r="C15" t="s">
        <v>18</v>
      </c>
      <c r="D15" t="s">
        <v>9</v>
      </c>
      <c r="E15" t="s">
        <v>10</v>
      </c>
      <c r="F15" t="s">
        <v>19</v>
      </c>
      <c r="G15" t="s">
        <v>27</v>
      </c>
    </row>
    <row r="16" spans="1:16" x14ac:dyDescent="0.25">
      <c r="A16" t="str">
        <f t="shared" si="0"/>
        <v>Яблоко 4Яблоко 4</v>
      </c>
      <c r="B16" t="str">
        <f t="shared" si="1"/>
        <v>Яблоко 4</v>
      </c>
      <c r="C16" t="s">
        <v>20</v>
      </c>
      <c r="D16" t="s">
        <v>12</v>
      </c>
      <c r="E16" s="3" t="s">
        <v>4</v>
      </c>
      <c r="F16" t="s">
        <v>5</v>
      </c>
    </row>
    <row r="17" spans="1:7" x14ac:dyDescent="0.25">
      <c r="A17" t="str">
        <f t="shared" si="0"/>
        <v>Яблоко 4р 1</v>
      </c>
      <c r="B17" t="str">
        <f t="shared" si="1"/>
        <v>Яблоко 4</v>
      </c>
      <c r="C17" t="s">
        <v>6</v>
      </c>
      <c r="D17" t="s">
        <v>9</v>
      </c>
      <c r="E17" t="s">
        <v>10</v>
      </c>
      <c r="F17" t="s">
        <v>11</v>
      </c>
      <c r="G17">
        <v>16</v>
      </c>
    </row>
    <row r="18" spans="1:7" x14ac:dyDescent="0.25">
      <c r="A18" t="str">
        <f t="shared" si="0"/>
        <v>Яблоко 4р 2</v>
      </c>
      <c r="B18" t="str">
        <f t="shared" si="1"/>
        <v>Яблоко 4</v>
      </c>
      <c r="C18" t="s">
        <v>7</v>
      </c>
    </row>
    <row r="19" spans="1:7" x14ac:dyDescent="0.25">
      <c r="A19" t="str">
        <f t="shared" si="0"/>
        <v>Яблоко 4р 3</v>
      </c>
      <c r="B19" t="str">
        <f t="shared" si="1"/>
        <v>Яблоко 4</v>
      </c>
      <c r="C19" t="s">
        <v>8</v>
      </c>
    </row>
    <row r="20" spans="1:7" x14ac:dyDescent="0.25">
      <c r="A20" t="str">
        <f t="shared" si="0"/>
        <v>Яблоко 4р 4</v>
      </c>
      <c r="B20" t="str">
        <f t="shared" si="1"/>
        <v>Яблоко 4</v>
      </c>
      <c r="C20" t="s">
        <v>18</v>
      </c>
      <c r="D20" t="s">
        <v>15</v>
      </c>
      <c r="E20" t="s">
        <v>21</v>
      </c>
      <c r="F20" t="s">
        <v>19</v>
      </c>
      <c r="G20" t="s">
        <v>28</v>
      </c>
    </row>
  </sheetData>
  <phoneticPr fontId="1" type="noConversion"/>
  <dataValidations count="2">
    <dataValidation type="list" allowBlank="1" showInputMessage="1" showErrorMessage="1" sqref="H2" xr:uid="{3346D5E5-3F0A-412B-BEB6-E1CF2AE7695B}">
      <formula1>$O$2:$O$5</formula1>
    </dataValidation>
    <dataValidation type="list" allowBlank="1" showInputMessage="1" showErrorMessage="1" sqref="H3" xr:uid="{FBFDBFA6-DE5E-44AC-A49B-7B4C5348A829}">
      <formula1>$P$2:$P$7</formula1>
    </dataValidation>
  </dataValidations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AC05A-F303-4CB6-89E6-0FA8BBB3E922}">
  <dimension ref="A4:J22"/>
  <sheetViews>
    <sheetView workbookViewId="0">
      <selection activeCell="E7" sqref="E7"/>
    </sheetView>
  </sheetViews>
  <sheetFormatPr defaultRowHeight="15" x14ac:dyDescent="0.25"/>
  <cols>
    <col min="1" max="2" width="11.85546875" customWidth="1"/>
    <col min="3" max="5" width="27.28515625" customWidth="1"/>
    <col min="6" max="7" width="11.85546875" customWidth="1"/>
    <col min="8" max="8" width="18.140625" customWidth="1"/>
    <col min="9" max="9" width="23.42578125" customWidth="1"/>
    <col min="10" max="10" width="22" customWidth="1"/>
  </cols>
  <sheetData>
    <row r="4" spans="1:10" x14ac:dyDescent="0.25">
      <c r="A4" s="7" t="s">
        <v>31</v>
      </c>
      <c r="B4" s="8" t="s">
        <v>34</v>
      </c>
      <c r="C4" s="8" t="s">
        <v>35</v>
      </c>
      <c r="D4" s="8" t="s">
        <v>41</v>
      </c>
      <c r="E4" s="8" t="s">
        <v>42</v>
      </c>
      <c r="F4" s="7" t="s">
        <v>36</v>
      </c>
      <c r="G4" s="8" t="s">
        <v>37</v>
      </c>
      <c r="H4" s="8" t="s">
        <v>38</v>
      </c>
      <c r="I4" s="8" t="s">
        <v>39</v>
      </c>
      <c r="J4" s="9" t="s">
        <v>40</v>
      </c>
    </row>
    <row r="5" spans="1:10" x14ac:dyDescent="0.25">
      <c r="A5" s="6" t="str">
        <f>IFERROR(IF(SEARCH("ябл*",F5,1)&gt;0,F5),A4)</f>
        <v>Яблоко 1</v>
      </c>
      <c r="B5" s="10" t="str">
        <f>IFERROR(IF(SEARCH("ябл*",F5,1)&gt;0,G5),B4)</f>
        <v>желтое</v>
      </c>
      <c r="C5" s="10" t="str">
        <f>IFERROR(IF(SEARCH("ябл*",$F$5,1)&gt;0,H5),C4)</f>
        <v>дата поступления 11.11</v>
      </c>
      <c r="D5" s="10" t="str">
        <f>IFERROR(IF(SEARCH("ябл*",F5,1)&gt;0,I5),D4)</f>
        <v>примечание</v>
      </c>
      <c r="E5" s="10">
        <f>IFERROR(IF(SEARCH("ябл*",F5,1)&gt;0,J5),E4)</f>
        <v>0</v>
      </c>
      <c r="F5" s="6" t="s">
        <v>13</v>
      </c>
      <c r="G5" s="10" t="s">
        <v>12</v>
      </c>
      <c r="H5" s="11" t="s">
        <v>4</v>
      </c>
      <c r="I5" s="10" t="s">
        <v>5</v>
      </c>
      <c r="J5" s="12"/>
    </row>
    <row r="6" spans="1:10" x14ac:dyDescent="0.25">
      <c r="A6" s="13" t="str">
        <f>IFERROR(IF(SEARCH("ябл*",F6,1)&gt;0,F6),A5)</f>
        <v>Яблоко 1</v>
      </c>
      <c r="B6" s="14" t="str">
        <f>IFERROR(IF(SEARCH("ябл*",F6,1)&gt;0,G6),B5)</f>
        <v>желтое</v>
      </c>
      <c r="C6" s="14" t="str">
        <f>IFERROR(IF(SEARCH("ябл*",F6,1)&gt;0,H6),C5)</f>
        <v>дата поступления 11.11</v>
      </c>
      <c r="D6" s="10" t="str">
        <f t="shared" ref="D6:D22" si="0">IFERROR(IF(SEARCH("ябл*",F6,1)&gt;0,I6),D5)</f>
        <v>примечание</v>
      </c>
      <c r="E6" s="10">
        <f t="shared" ref="E6:E22" si="1">IFERROR(IF(SEARCH("ябл*",F6,1)&gt;0,J6),E5)</f>
        <v>0</v>
      </c>
      <c r="F6" s="13" t="s">
        <v>6</v>
      </c>
      <c r="G6" s="14" t="s">
        <v>9</v>
      </c>
      <c r="H6" s="14" t="s">
        <v>10</v>
      </c>
      <c r="I6" s="14" t="s">
        <v>11</v>
      </c>
      <c r="J6" s="15" t="s">
        <v>26</v>
      </c>
    </row>
    <row r="7" spans="1:10" x14ac:dyDescent="0.25">
      <c r="A7" s="6" t="str">
        <f>IFERROR(IF(SEARCH("ябл*",F7,1)&gt;0,F7),A6)</f>
        <v>Яблоко 1</v>
      </c>
      <c r="B7" s="10" t="str">
        <f>IFERROR(IF(SEARCH("ябл*",F7,1)&gt;0,G7),B6)</f>
        <v>желтое</v>
      </c>
      <c r="C7" s="10" t="str">
        <f>IFERROR(IF(SEARCH("ябл*",F7,1)&gt;0,H7),C6)</f>
        <v>дата поступления 11.11</v>
      </c>
      <c r="D7" s="10" t="str">
        <f t="shared" si="0"/>
        <v>примечание</v>
      </c>
      <c r="E7" s="10">
        <f t="shared" si="1"/>
        <v>0</v>
      </c>
      <c r="F7" s="6" t="s">
        <v>7</v>
      </c>
      <c r="G7" s="10"/>
      <c r="H7" s="10"/>
      <c r="I7" s="10"/>
      <c r="J7" s="12"/>
    </row>
    <row r="8" spans="1:10" x14ac:dyDescent="0.25">
      <c r="A8" s="13" t="str">
        <f>IFERROR(IF(SEARCH("ябл*",F8,1)&gt;0,F8),A7)</f>
        <v>Яблоко 1</v>
      </c>
      <c r="B8" s="14" t="str">
        <f>IFERROR(IF(SEARCH("ябл*",F8,1)&gt;0,G8),B7)</f>
        <v>желтое</v>
      </c>
      <c r="C8" s="14" t="str">
        <f>IFERROR(IF(SEARCH("ябл*",F8,1)&gt;0,H8),C7)</f>
        <v>дата поступления 11.11</v>
      </c>
      <c r="D8" s="10" t="str">
        <f t="shared" si="0"/>
        <v>примечание</v>
      </c>
      <c r="E8" s="10">
        <f t="shared" si="1"/>
        <v>0</v>
      </c>
      <c r="F8" s="13" t="s">
        <v>8</v>
      </c>
      <c r="G8" s="14"/>
      <c r="H8" s="14"/>
      <c r="I8" s="14"/>
      <c r="J8" s="15"/>
    </row>
    <row r="9" spans="1:10" x14ac:dyDescent="0.25">
      <c r="A9" s="6" t="str">
        <f>IFERROR(IF(SEARCH("ябл*",F9,1)&gt;0,F9),A8)</f>
        <v>Яблоко 2</v>
      </c>
      <c r="B9" s="10" t="str">
        <f>IFERROR(IF(SEARCH("ябл*",F9,1)&gt;0,G9),B8)</f>
        <v>желтое</v>
      </c>
      <c r="C9" s="10" t="str">
        <f>IFERROR(IF(SEARCH("ябл*",F9,1)&gt;0,H9),C8)</f>
        <v>дата поступления 11.11</v>
      </c>
      <c r="D9" s="10" t="str">
        <f t="shared" si="0"/>
        <v>примечание</v>
      </c>
      <c r="E9" s="10">
        <f t="shared" si="1"/>
        <v>0</v>
      </c>
      <c r="F9" s="6" t="s">
        <v>14</v>
      </c>
      <c r="G9" s="10" t="s">
        <v>12</v>
      </c>
      <c r="H9" s="11" t="s">
        <v>4</v>
      </c>
      <c r="I9" s="10" t="s">
        <v>5</v>
      </c>
      <c r="J9" s="12"/>
    </row>
    <row r="10" spans="1:10" x14ac:dyDescent="0.25">
      <c r="A10" s="13" t="str">
        <f>IFERROR(IF(SEARCH("ябл*",F10,1)&gt;0,F10),A9)</f>
        <v>Яблоко 2</v>
      </c>
      <c r="B10" s="14" t="str">
        <f>IFERROR(IF(SEARCH("ябл*",F10,1)&gt;0,G10),B9)</f>
        <v>желтое</v>
      </c>
      <c r="C10" s="14" t="str">
        <f>IFERROR(IF(SEARCH("ябл*",F10,1)&gt;0,H10),C9)</f>
        <v>дата поступления 11.11</v>
      </c>
      <c r="D10" s="10" t="str">
        <f t="shared" si="0"/>
        <v>примечание</v>
      </c>
      <c r="E10" s="10">
        <f t="shared" si="1"/>
        <v>0</v>
      </c>
      <c r="F10" s="13" t="s">
        <v>6</v>
      </c>
      <c r="G10" s="14" t="s">
        <v>9</v>
      </c>
      <c r="H10" s="14" t="s">
        <v>10</v>
      </c>
      <c r="I10" s="14" t="s">
        <v>11</v>
      </c>
      <c r="J10" s="15" t="s">
        <v>24</v>
      </c>
    </row>
    <row r="11" spans="1:10" x14ac:dyDescent="0.25">
      <c r="A11" s="6" t="str">
        <f>IFERROR(IF(SEARCH("ябл*",F11,1)&gt;0,F11),A10)</f>
        <v>Яблоко 2</v>
      </c>
      <c r="B11" s="10" t="str">
        <f>IFERROR(IF(SEARCH("ябл*",F11,1)&gt;0,G11),B10)</f>
        <v>желтое</v>
      </c>
      <c r="C11" s="10" t="str">
        <f>IFERROR(IF(SEARCH("ябл*",F11,1)&gt;0,H11),C10)</f>
        <v>дата поступления 11.11</v>
      </c>
      <c r="D11" s="10" t="str">
        <f t="shared" si="0"/>
        <v>примечание</v>
      </c>
      <c r="E11" s="10">
        <f t="shared" si="1"/>
        <v>0</v>
      </c>
      <c r="F11" s="6" t="s">
        <v>7</v>
      </c>
      <c r="G11" s="10" t="s">
        <v>15</v>
      </c>
      <c r="H11" s="10" t="s">
        <v>10</v>
      </c>
      <c r="I11" s="10" t="s">
        <v>11</v>
      </c>
      <c r="J11" s="12" t="s">
        <v>24</v>
      </c>
    </row>
    <row r="12" spans="1:10" x14ac:dyDescent="0.25">
      <c r="A12" s="13" t="str">
        <f>IFERROR(IF(SEARCH("ябл*",F12,1)&gt;0,F12),A11)</f>
        <v>Яблоко 2</v>
      </c>
      <c r="B12" s="14" t="str">
        <f>IFERROR(IF(SEARCH("ябл*",F12,1)&gt;0,G12),B11)</f>
        <v>желтое</v>
      </c>
      <c r="C12" s="14" t="str">
        <f>IFERROR(IF(SEARCH("ябл*",F12,1)&gt;0,H12),C11)</f>
        <v>дата поступления 11.11</v>
      </c>
      <c r="D12" s="10" t="str">
        <f t="shared" si="0"/>
        <v>примечание</v>
      </c>
      <c r="E12" s="10">
        <f t="shared" si="1"/>
        <v>0</v>
      </c>
      <c r="F12" s="13" t="s">
        <v>8</v>
      </c>
      <c r="G12" s="14"/>
      <c r="H12" s="14"/>
      <c r="I12" s="14"/>
      <c r="J12" s="15"/>
    </row>
    <row r="13" spans="1:10" x14ac:dyDescent="0.25">
      <c r="A13" s="6" t="str">
        <f>IFERROR(IF(SEARCH("ябл*",F13,1)&gt;0,F13),A12)</f>
        <v>Яблоко 3</v>
      </c>
      <c r="B13" s="10" t="str">
        <f>IFERROR(IF(SEARCH("ябл*",F13,1)&gt;0,G13),B12)</f>
        <v>желтое</v>
      </c>
      <c r="C13" s="10" t="str">
        <f>IFERROR(IF(SEARCH("ябл*",F13,1)&gt;0,H13),C12)</f>
        <v>дата поступления 11.11</v>
      </c>
      <c r="D13" s="10" t="str">
        <f t="shared" si="0"/>
        <v>примечание</v>
      </c>
      <c r="E13" s="10">
        <f t="shared" si="1"/>
        <v>0</v>
      </c>
      <c r="F13" s="6" t="s">
        <v>17</v>
      </c>
      <c r="G13" s="10" t="s">
        <v>12</v>
      </c>
      <c r="H13" s="11" t="s">
        <v>4</v>
      </c>
      <c r="I13" s="10" t="s">
        <v>5</v>
      </c>
      <c r="J13" s="12"/>
    </row>
    <row r="14" spans="1:10" x14ac:dyDescent="0.25">
      <c r="A14" s="13" t="str">
        <f>IFERROR(IF(SEARCH("ябл*",F14,1)&gt;0,F14),A13)</f>
        <v>Яблоко 3</v>
      </c>
      <c r="B14" s="14" t="str">
        <f>IFERROR(IF(SEARCH("ябл*",F14,1)&gt;0,G14),B13)</f>
        <v>желтое</v>
      </c>
      <c r="C14" s="14" t="str">
        <f>IFERROR(IF(SEARCH("ябл*",F14,1)&gt;0,H14),C13)</f>
        <v>дата поступления 11.11</v>
      </c>
      <c r="D14" s="10" t="str">
        <f t="shared" si="0"/>
        <v>примечание</v>
      </c>
      <c r="E14" s="10">
        <f t="shared" si="1"/>
        <v>0</v>
      </c>
      <c r="F14" s="13" t="s">
        <v>6</v>
      </c>
      <c r="G14" s="14" t="s">
        <v>9</v>
      </c>
      <c r="H14" s="14" t="s">
        <v>10</v>
      </c>
      <c r="I14" s="14" t="s">
        <v>11</v>
      </c>
      <c r="J14" s="15" t="s">
        <v>23</v>
      </c>
    </row>
    <row r="15" spans="1:10" x14ac:dyDescent="0.25">
      <c r="A15" s="6" t="str">
        <f>IFERROR(IF(SEARCH("ябл*",F15,1)&gt;0,F15),A14)</f>
        <v>Яблоко 3</v>
      </c>
      <c r="B15" s="10" t="str">
        <f>IFERROR(IF(SEARCH("ябл*",F15,1)&gt;0,G15),B14)</f>
        <v>желтое</v>
      </c>
      <c r="C15" s="10" t="str">
        <f>IFERROR(IF(SEARCH("ябл*",F15,1)&gt;0,H15),C14)</f>
        <v>дата поступления 11.11</v>
      </c>
      <c r="D15" s="10" t="str">
        <f t="shared" si="0"/>
        <v>примечание</v>
      </c>
      <c r="E15" s="10">
        <f t="shared" si="1"/>
        <v>0</v>
      </c>
      <c r="F15" s="6" t="s">
        <v>7</v>
      </c>
      <c r="G15" s="10" t="s">
        <v>15</v>
      </c>
      <c r="H15" s="10" t="s">
        <v>16</v>
      </c>
      <c r="I15" s="10" t="s">
        <v>11</v>
      </c>
      <c r="J15" s="12" t="s">
        <v>25</v>
      </c>
    </row>
    <row r="16" spans="1:10" x14ac:dyDescent="0.25">
      <c r="A16" s="13" t="str">
        <f>IFERROR(IF(SEARCH("ябл*",F16,1)&gt;0,F16),A15)</f>
        <v>Яблоко 3</v>
      </c>
      <c r="B16" s="14" t="str">
        <f>IFERROR(IF(SEARCH("ябл*",F16,1)&gt;0,G16),B15)</f>
        <v>желтое</v>
      </c>
      <c r="C16" s="14" t="str">
        <f>IFERROR(IF(SEARCH("ябл*",F16,1)&gt;0,H16),C15)</f>
        <v>дата поступления 11.11</v>
      </c>
      <c r="D16" s="10" t="str">
        <f t="shared" si="0"/>
        <v>примечание</v>
      </c>
      <c r="E16" s="10">
        <f t="shared" si="1"/>
        <v>0</v>
      </c>
      <c r="F16" s="13" t="s">
        <v>8</v>
      </c>
      <c r="G16" s="14"/>
      <c r="H16" s="14"/>
      <c r="I16" s="14"/>
      <c r="J16" s="15"/>
    </row>
    <row r="17" spans="1:10" x14ac:dyDescent="0.25">
      <c r="A17" s="6" t="str">
        <f>IFERROR(IF(SEARCH("ябл*",F17,1)&gt;0,F17),A16)</f>
        <v>Яблоко 3</v>
      </c>
      <c r="B17" s="10" t="str">
        <f>IFERROR(IF(SEARCH("ябл*",F17,1)&gt;0,G17),B16)</f>
        <v>желтое</v>
      </c>
      <c r="C17" s="10" t="str">
        <f>IFERROR(IF(SEARCH("ябл*",F17,1)&gt;0,H17),C16)</f>
        <v>дата поступления 11.11</v>
      </c>
      <c r="D17" s="10" t="str">
        <f t="shared" si="0"/>
        <v>примечание</v>
      </c>
      <c r="E17" s="10">
        <f t="shared" si="1"/>
        <v>0</v>
      </c>
      <c r="F17" s="6" t="s">
        <v>18</v>
      </c>
      <c r="G17" s="10" t="s">
        <v>9</v>
      </c>
      <c r="H17" s="10" t="s">
        <v>10</v>
      </c>
      <c r="I17" s="10" t="s">
        <v>19</v>
      </c>
      <c r="J17" s="12" t="s">
        <v>27</v>
      </c>
    </row>
    <row r="18" spans="1:10" x14ac:dyDescent="0.25">
      <c r="A18" s="13" t="str">
        <f>IFERROR(IF(SEARCH("ябл*",F18,1)&gt;0,F18),A17)</f>
        <v>Яблоко 4</v>
      </c>
      <c r="B18" s="14" t="str">
        <f>IFERROR(IF(SEARCH("ябл*",F18,1)&gt;0,G18),B17)</f>
        <v>желтое</v>
      </c>
      <c r="C18" s="14" t="str">
        <f>IFERROR(IF(SEARCH("ябл*",F18,1)&gt;0,H18),C17)</f>
        <v>дата поступления 11.11</v>
      </c>
      <c r="D18" s="10" t="str">
        <f t="shared" si="0"/>
        <v>примечание</v>
      </c>
      <c r="E18" s="10">
        <f t="shared" si="1"/>
        <v>0</v>
      </c>
      <c r="F18" s="13" t="s">
        <v>20</v>
      </c>
      <c r="G18" s="14" t="s">
        <v>12</v>
      </c>
      <c r="H18" s="16" t="s">
        <v>4</v>
      </c>
      <c r="I18" s="14" t="s">
        <v>5</v>
      </c>
      <c r="J18" s="15"/>
    </row>
    <row r="19" spans="1:10" x14ac:dyDescent="0.25">
      <c r="A19" s="6" t="str">
        <f>IFERROR(IF(SEARCH("ябл*",F19,1)&gt;0,F19),A18)</f>
        <v>Яблоко 4</v>
      </c>
      <c r="B19" s="10" t="str">
        <f>IFERROR(IF(SEARCH("ябл*",F19,1)&gt;0,G19),B18)</f>
        <v>желтое</v>
      </c>
      <c r="C19" s="10" t="str">
        <f>IFERROR(IF(SEARCH("ябл*",F19,1)&gt;0,H19),C18)</f>
        <v>дата поступления 11.11</v>
      </c>
      <c r="D19" s="10" t="str">
        <f t="shared" si="0"/>
        <v>примечание</v>
      </c>
      <c r="E19" s="10">
        <f t="shared" si="1"/>
        <v>0</v>
      </c>
      <c r="F19" s="6" t="s">
        <v>6</v>
      </c>
      <c r="G19" s="10" t="s">
        <v>9</v>
      </c>
      <c r="H19" s="10" t="s">
        <v>10</v>
      </c>
      <c r="I19" s="10" t="s">
        <v>11</v>
      </c>
      <c r="J19" s="12">
        <v>16</v>
      </c>
    </row>
    <row r="20" spans="1:10" x14ac:dyDescent="0.25">
      <c r="A20" s="13" t="str">
        <f>IFERROR(IF(SEARCH("ябл*",F20,1)&gt;0,F20),A19)</f>
        <v>Яблоко 4</v>
      </c>
      <c r="B20" s="14" t="str">
        <f>IFERROR(IF(SEARCH("ябл*",F20,1)&gt;0,G20),B19)</f>
        <v>желтое</v>
      </c>
      <c r="C20" s="14" t="str">
        <f>IFERROR(IF(SEARCH("ябл*",F20,1)&gt;0,H20),C19)</f>
        <v>дата поступления 11.11</v>
      </c>
      <c r="D20" s="10" t="str">
        <f t="shared" si="0"/>
        <v>примечание</v>
      </c>
      <c r="E20" s="10">
        <f t="shared" si="1"/>
        <v>0</v>
      </c>
      <c r="F20" s="13" t="s">
        <v>7</v>
      </c>
      <c r="G20" s="14"/>
      <c r="H20" s="14"/>
      <c r="I20" s="14"/>
      <c r="J20" s="15"/>
    </row>
    <row r="21" spans="1:10" x14ac:dyDescent="0.25">
      <c r="A21" s="6" t="str">
        <f>IFERROR(IF(SEARCH("ябл*",F21,1)&gt;0,F21),A20)</f>
        <v>Яблоко 4</v>
      </c>
      <c r="B21" s="10" t="str">
        <f>IFERROR(IF(SEARCH("ябл*",F21,1)&gt;0,G21),B20)</f>
        <v>желтое</v>
      </c>
      <c r="C21" s="10" t="str">
        <f>IFERROR(IF(SEARCH("ябл*",F21,1)&gt;0,H21),C20)</f>
        <v>дата поступления 11.11</v>
      </c>
      <c r="D21" s="10" t="str">
        <f t="shared" si="0"/>
        <v>примечание</v>
      </c>
      <c r="E21" s="10">
        <f t="shared" si="1"/>
        <v>0</v>
      </c>
      <c r="F21" s="6" t="s">
        <v>8</v>
      </c>
      <c r="G21" s="10"/>
      <c r="H21" s="10"/>
      <c r="I21" s="10"/>
      <c r="J21" s="12"/>
    </row>
    <row r="22" spans="1:10" x14ac:dyDescent="0.25">
      <c r="A22" s="2" t="str">
        <f>IFERROR(IF(SEARCH("ябл*",F22,1)&gt;0,F22),A21)</f>
        <v>Яблоко 4</v>
      </c>
      <c r="B22" s="5" t="str">
        <f>IFERROR(IF(SEARCH("ябл*",F22,1)&gt;0,G22),B21)</f>
        <v>желтое</v>
      </c>
      <c r="C22" s="5" t="str">
        <f>IFERROR(IF(SEARCH("ябл*",F22,1)&gt;0,H22),C21)</f>
        <v>дата поступления 11.11</v>
      </c>
      <c r="D22" s="10" t="str">
        <f t="shared" si="0"/>
        <v>примечание</v>
      </c>
      <c r="E22" s="10">
        <f t="shared" si="1"/>
        <v>0</v>
      </c>
      <c r="F22" s="2" t="s">
        <v>18</v>
      </c>
      <c r="G22" s="5" t="s">
        <v>15</v>
      </c>
      <c r="H22" s="5" t="s">
        <v>21</v>
      </c>
      <c r="I22" s="5" t="s">
        <v>19</v>
      </c>
      <c r="J22" s="4" t="s">
        <v>28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08BBA-C033-4873-9C51-63AC4BACC289}">
  <dimension ref="A3:H5"/>
  <sheetViews>
    <sheetView workbookViewId="0">
      <selection activeCell="A3" sqref="A3"/>
    </sheetView>
  </sheetViews>
  <sheetFormatPr defaultRowHeight="15" x14ac:dyDescent="0.25"/>
  <cols>
    <col min="1" max="1" width="18.42578125" customWidth="1"/>
    <col min="3" max="3" width="28.28515625" customWidth="1"/>
    <col min="7" max="7" width="14.5703125" customWidth="1"/>
    <col min="8" max="8" width="7.42578125" bestFit="1" customWidth="1"/>
  </cols>
  <sheetData>
    <row r="3" spans="1:8" x14ac:dyDescent="0.25">
      <c r="A3" s="17" t="s">
        <v>31</v>
      </c>
      <c r="B3" s="17" t="s">
        <v>34</v>
      </c>
      <c r="C3" s="17" t="s">
        <v>35</v>
      </c>
      <c r="D3" s="17" t="s">
        <v>36</v>
      </c>
      <c r="E3" s="17" t="s">
        <v>37</v>
      </c>
      <c r="F3" s="17" t="s">
        <v>43</v>
      </c>
      <c r="G3" s="17" t="s">
        <v>39</v>
      </c>
      <c r="H3" s="17" t="s">
        <v>40</v>
      </c>
    </row>
    <row r="4" spans="1:8" x14ac:dyDescent="0.25">
      <c r="A4" t="s">
        <v>14</v>
      </c>
      <c r="B4" t="s">
        <v>12</v>
      </c>
      <c r="C4" t="s">
        <v>4</v>
      </c>
      <c r="D4" t="s">
        <v>6</v>
      </c>
      <c r="E4" t="s">
        <v>9</v>
      </c>
      <c r="F4" t="s">
        <v>10</v>
      </c>
      <c r="G4" t="s">
        <v>11</v>
      </c>
      <c r="H4" t="s">
        <v>24</v>
      </c>
    </row>
    <row r="5" spans="1:8" x14ac:dyDescent="0.25">
      <c r="A5" t="s">
        <v>14</v>
      </c>
      <c r="B5" t="s">
        <v>12</v>
      </c>
      <c r="C5" t="s">
        <v>4</v>
      </c>
      <c r="D5" t="s">
        <v>7</v>
      </c>
      <c r="E5" t="s">
        <v>15</v>
      </c>
      <c r="F5" t="s">
        <v>10</v>
      </c>
      <c r="G5" t="s">
        <v>11</v>
      </c>
      <c r="H5" t="s">
        <v>24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AC857-06FE-4EB0-8256-0A33C0B5037F}">
  <dimension ref="A4:H18"/>
  <sheetViews>
    <sheetView workbookViewId="0">
      <selection activeCell="D18" sqref="A4:H18"/>
    </sheetView>
  </sheetViews>
  <sheetFormatPr defaultRowHeight="15" x14ac:dyDescent="0.25"/>
  <cols>
    <col min="1" max="2" width="11.85546875" customWidth="1"/>
    <col min="3" max="3" width="27.28515625" customWidth="1"/>
    <col min="4" max="5" width="11.85546875" customWidth="1"/>
    <col min="6" max="6" width="18.140625" customWidth="1"/>
    <col min="7" max="7" width="23.42578125" customWidth="1"/>
    <col min="8" max="8" width="22" customWidth="1"/>
  </cols>
  <sheetData>
    <row r="4" spans="1:8" x14ac:dyDescent="0.25">
      <c r="A4" s="7" t="s">
        <v>31</v>
      </c>
      <c r="B4" s="8" t="s">
        <v>34</v>
      </c>
      <c r="C4" s="8" t="s">
        <v>35</v>
      </c>
      <c r="D4" s="7" t="s">
        <v>36</v>
      </c>
      <c r="E4" s="8" t="s">
        <v>37</v>
      </c>
      <c r="F4" s="8" t="s">
        <v>43</v>
      </c>
      <c r="G4" s="8" t="s">
        <v>39</v>
      </c>
      <c r="H4" s="9" t="s">
        <v>40</v>
      </c>
    </row>
    <row r="5" spans="1:8" x14ac:dyDescent="0.25">
      <c r="A5" s="13" t="s">
        <v>13</v>
      </c>
      <c r="B5" s="14" t="s">
        <v>12</v>
      </c>
      <c r="C5" s="14" t="s">
        <v>4</v>
      </c>
      <c r="D5" s="13" t="s">
        <v>6</v>
      </c>
      <c r="E5" s="14" t="s">
        <v>9</v>
      </c>
      <c r="F5" s="14" t="s">
        <v>10</v>
      </c>
      <c r="G5" s="14" t="s">
        <v>11</v>
      </c>
      <c r="H5" s="15" t="s">
        <v>26</v>
      </c>
    </row>
    <row r="6" spans="1:8" x14ac:dyDescent="0.25">
      <c r="A6" s="6" t="s">
        <v>13</v>
      </c>
      <c r="B6" s="10" t="s">
        <v>12</v>
      </c>
      <c r="C6" s="10" t="s">
        <v>4</v>
      </c>
      <c r="D6" s="6" t="s">
        <v>7</v>
      </c>
      <c r="E6" s="10"/>
      <c r="F6" s="10"/>
      <c r="G6" s="10"/>
      <c r="H6" s="12"/>
    </row>
    <row r="7" spans="1:8" x14ac:dyDescent="0.25">
      <c r="A7" s="13" t="s">
        <v>13</v>
      </c>
      <c r="B7" s="14" t="s">
        <v>12</v>
      </c>
      <c r="C7" s="14" t="s">
        <v>4</v>
      </c>
      <c r="D7" s="13" t="s">
        <v>8</v>
      </c>
      <c r="E7" s="14"/>
      <c r="F7" s="14"/>
      <c r="G7" s="14"/>
      <c r="H7" s="15"/>
    </row>
    <row r="8" spans="1:8" x14ac:dyDescent="0.25">
      <c r="A8" s="13" t="s">
        <v>14</v>
      </c>
      <c r="B8" s="14" t="s">
        <v>12</v>
      </c>
      <c r="C8" s="14" t="s">
        <v>4</v>
      </c>
      <c r="D8" s="13" t="s">
        <v>6</v>
      </c>
      <c r="E8" s="14" t="s">
        <v>9</v>
      </c>
      <c r="F8" s="14" t="s">
        <v>10</v>
      </c>
      <c r="G8" s="14" t="s">
        <v>11</v>
      </c>
      <c r="H8" s="15" t="s">
        <v>24</v>
      </c>
    </row>
    <row r="9" spans="1:8" x14ac:dyDescent="0.25">
      <c r="A9" s="6" t="s">
        <v>14</v>
      </c>
      <c r="B9" s="10" t="s">
        <v>12</v>
      </c>
      <c r="C9" s="10" t="s">
        <v>4</v>
      </c>
      <c r="D9" s="6" t="s">
        <v>7</v>
      </c>
      <c r="E9" s="10" t="s">
        <v>15</v>
      </c>
      <c r="F9" s="10" t="s">
        <v>10</v>
      </c>
      <c r="G9" s="10" t="s">
        <v>11</v>
      </c>
      <c r="H9" s="12" t="s">
        <v>24</v>
      </c>
    </row>
    <row r="10" spans="1:8" x14ac:dyDescent="0.25">
      <c r="A10" s="13" t="s">
        <v>14</v>
      </c>
      <c r="B10" s="14" t="s">
        <v>12</v>
      </c>
      <c r="C10" s="14" t="s">
        <v>4</v>
      </c>
      <c r="D10" s="13" t="s">
        <v>8</v>
      </c>
      <c r="E10" s="14"/>
      <c r="F10" s="14"/>
      <c r="G10" s="14"/>
      <c r="H10" s="15"/>
    </row>
    <row r="11" spans="1:8" x14ac:dyDescent="0.25">
      <c r="A11" s="13" t="s">
        <v>17</v>
      </c>
      <c r="B11" s="14" t="s">
        <v>12</v>
      </c>
      <c r="C11" s="14" t="s">
        <v>4</v>
      </c>
      <c r="D11" s="13" t="s">
        <v>6</v>
      </c>
      <c r="E11" s="14" t="s">
        <v>9</v>
      </c>
      <c r="F11" s="14" t="s">
        <v>10</v>
      </c>
      <c r="G11" s="14" t="s">
        <v>11</v>
      </c>
      <c r="H11" s="15" t="s">
        <v>23</v>
      </c>
    </row>
    <row r="12" spans="1:8" x14ac:dyDescent="0.25">
      <c r="A12" s="6" t="s">
        <v>17</v>
      </c>
      <c r="B12" s="10" t="s">
        <v>12</v>
      </c>
      <c r="C12" s="10" t="s">
        <v>4</v>
      </c>
      <c r="D12" s="6" t="s">
        <v>7</v>
      </c>
      <c r="E12" s="10" t="s">
        <v>15</v>
      </c>
      <c r="F12" s="10" t="s">
        <v>16</v>
      </c>
      <c r="G12" s="10" t="s">
        <v>11</v>
      </c>
      <c r="H12" s="12" t="s">
        <v>25</v>
      </c>
    </row>
    <row r="13" spans="1:8" x14ac:dyDescent="0.25">
      <c r="A13" s="13" t="s">
        <v>17</v>
      </c>
      <c r="B13" s="14" t="s">
        <v>12</v>
      </c>
      <c r="C13" s="14" t="s">
        <v>4</v>
      </c>
      <c r="D13" s="13" t="s">
        <v>8</v>
      </c>
      <c r="E13" s="14"/>
      <c r="F13" s="14"/>
      <c r="G13" s="14"/>
      <c r="H13" s="15"/>
    </row>
    <row r="14" spans="1:8" x14ac:dyDescent="0.25">
      <c r="A14" s="6" t="s">
        <v>17</v>
      </c>
      <c r="B14" s="10" t="s">
        <v>12</v>
      </c>
      <c r="C14" s="10" t="s">
        <v>4</v>
      </c>
      <c r="D14" s="6" t="s">
        <v>18</v>
      </c>
      <c r="E14" s="10" t="s">
        <v>9</v>
      </c>
      <c r="F14" s="10" t="s">
        <v>10</v>
      </c>
      <c r="G14" s="10" t="s">
        <v>19</v>
      </c>
      <c r="H14" s="12" t="s">
        <v>27</v>
      </c>
    </row>
    <row r="15" spans="1:8" x14ac:dyDescent="0.25">
      <c r="A15" s="6" t="s">
        <v>20</v>
      </c>
      <c r="B15" s="10" t="s">
        <v>12</v>
      </c>
      <c r="C15" s="10" t="s">
        <v>4</v>
      </c>
      <c r="D15" s="6" t="s">
        <v>6</v>
      </c>
      <c r="E15" s="10" t="s">
        <v>9</v>
      </c>
      <c r="F15" s="10" t="s">
        <v>10</v>
      </c>
      <c r="G15" s="10" t="s">
        <v>11</v>
      </c>
      <c r="H15" s="12">
        <v>16</v>
      </c>
    </row>
    <row r="16" spans="1:8" x14ac:dyDescent="0.25">
      <c r="A16" s="13" t="s">
        <v>20</v>
      </c>
      <c r="B16" s="14" t="s">
        <v>12</v>
      </c>
      <c r="C16" s="14" t="s">
        <v>4</v>
      </c>
      <c r="D16" s="13" t="s">
        <v>7</v>
      </c>
      <c r="E16" s="14"/>
      <c r="F16" s="14"/>
      <c r="G16" s="14"/>
      <c r="H16" s="15"/>
    </row>
    <row r="17" spans="1:8" x14ac:dyDescent="0.25">
      <c r="A17" s="6" t="s">
        <v>20</v>
      </c>
      <c r="B17" s="10" t="s">
        <v>12</v>
      </c>
      <c r="C17" s="10" t="s">
        <v>4</v>
      </c>
      <c r="D17" s="6" t="s">
        <v>8</v>
      </c>
      <c r="E17" s="10"/>
      <c r="F17" s="10"/>
      <c r="G17" s="10"/>
      <c r="H17" s="12"/>
    </row>
    <row r="18" spans="1:8" x14ac:dyDescent="0.25">
      <c r="A18" s="2" t="s">
        <v>20</v>
      </c>
      <c r="B18" s="5" t="s">
        <v>12</v>
      </c>
      <c r="C18" s="5" t="s">
        <v>4</v>
      </c>
      <c r="D18" s="2" t="s">
        <v>18</v>
      </c>
      <c r="E18" s="5" t="s">
        <v>15</v>
      </c>
      <c r="F18" s="5" t="s">
        <v>21</v>
      </c>
      <c r="G18" s="5" t="s">
        <v>19</v>
      </c>
      <c r="H18" s="4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R Z 9 1 U 1 O x x z a k A A A A 9 Q A A A B I A H A B D b 2 5 m a W c v U G F j a 2 F n Z S 5 4 b W w g o h g A K K A U A A A A A A A A A A A A A A A A A A A A A A A A A A A A h Y 9 L D o I w G I S v Q r q n R Y w G y U 9 Z u J X E a D R u m 1 K h E Y r p w 3 I 3 F x 7 J K 4 h R 1 J 3 L m W 8 m m b l f b 5 D 3 b R N c h D a y U x m a 4 A g F Q v G u l K r K k L P H M E E 5 h T X j J 1 a J Y A g r k / Z G Z q i 2 9 p w S 4 r 3 H f o o 7 X Z E 4 i i b k U K y 2 v B Y t C 6 U y l i k u 0 K d V / m 8 h C v v X G B r j R Y J n 8 2 E S k N G D Q q o v j w f 2 p D 8 m L F 1 j n R Z U u 3 C z A z J K I O 8 L 9 A F Q S w M E F A A C A A g A R Z 9 1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W f d V M o i k e 4 D g A A A B E A A A A T A B w A R m 9 y b X V s Y X M v U 2 V j d G l v b j E u b S C i G A A o o B Q A A A A A A A A A A A A A A A A A A A A A A A A A A A A r T k 0 u y c z P U w i G 0 I b W A F B L A Q I t A B Q A A g A I A E W f d V N T s c c 2 p A A A A P U A A A A S A A A A A A A A A A A A A A A A A A A A A A B D b 2 5 m a W c v U G F j a 2 F n Z S 5 4 b W x Q S w E C L Q A U A A I A C A B F n 3 V T D 8 r p q 6 Q A A A D p A A A A E w A A A A A A A A A A A A A A A A D w A A A A W 0 N v b n R l b n R f V H l w Z X N d L n h t b F B L A Q I t A B Q A A g A I A E W f d V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4 y y I c z l 4 I R 7 8 e d S r u A w z d A A A A A A I A A A A A A B B m A A A A A Q A A I A A A A A X W n e d K F a J j f 5 h n y r n f g n x t H o r t U f w N k H P c 2 g / 4 B N b 5 A A A A A A 6 A A A A A A g A A I A A A A I o m 1 4 x 7 H s 2 g J / d s P 8 d n U h h q S A E 4 9 3 i o W u r 3 P f 0 V W u H P U A A A A G H w 9 j B 2 6 1 k V C S l 2 y P M 5 K 7 + 2 I c 8 R p g H C B c B o U q P d 3 h 7 1 q q d + j 1 C x u s D R 9 j W 8 j C U b 0 o x 1 5 j E 1 G t C T o G 9 p v e 2 F N C a 4 v F f h s U r J 0 1 0 X v 4 7 M 2 T A p Q A A A A L k X t 3 k l V r P I U g J e 3 v z 0 p S y H 7 I 0 4 w Z r W C 8 / c i C 4 S x k k 1 J n P P A e r C 3 s V T 3 A F H b m s f S A t K c p T k 9 L 9 + b 0 l a K W b Q B I Q = < / D a t a M a s h u p > 
</file>

<file path=customXml/itemProps1.xml><?xml version="1.0" encoding="utf-8"?>
<ds:datastoreItem xmlns:ds="http://schemas.openxmlformats.org/officeDocument/2006/customXml" ds:itemID="{6C774654-578B-40CD-A222-BDB9670FA1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исходные</vt:lpstr>
      <vt:lpstr>предобработка</vt:lpstr>
      <vt:lpstr>сводная</vt:lpstr>
      <vt:lpstr>табл_для_свод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Yuriy</dc:creator>
  <cp:lastModifiedBy>User</cp:lastModifiedBy>
  <dcterms:created xsi:type="dcterms:W3CDTF">2021-11-21T15:09:54Z</dcterms:created>
  <dcterms:modified xsi:type="dcterms:W3CDTF">2021-11-21T19:06:52Z</dcterms:modified>
</cp:coreProperties>
</file>