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CBDCBE69-EB2E-4DE3-ABB1-191621062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афик отпусков 1 год" sheetId="3" r:id="rId1"/>
  </sheets>
  <definedNames>
    <definedName name="_xlnm._FilterDatabase" localSheetId="0" hidden="1">'График отпусков 1 год'!$A$7:$G$13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3" l="1"/>
  <c r="C15" i="3"/>
  <c r="C9" i="3"/>
  <c r="C10" i="3"/>
  <c r="C11" i="3"/>
  <c r="C12" i="3"/>
  <c r="C13" i="3"/>
  <c r="C14" i="3"/>
  <c r="C8" i="3"/>
  <c r="U15" i="3"/>
  <c r="V15" i="3" s="1"/>
  <c r="U14" i="3"/>
  <c r="V14" i="3" s="1"/>
  <c r="U13" i="3"/>
  <c r="V13" i="3" s="1"/>
  <c r="U12" i="3"/>
  <c r="V12" i="3" s="1"/>
  <c r="U11" i="3"/>
  <c r="V11" i="3" s="1"/>
  <c r="U10" i="3"/>
  <c r="V10" i="3" s="1"/>
  <c r="U9" i="3"/>
  <c r="V9" i="3" s="1"/>
  <c r="U8" i="3"/>
  <c r="V8" i="3" s="1"/>
  <c r="G15" i="3" l="1"/>
  <c r="D15" i="3"/>
  <c r="G14" i="3"/>
  <c r="D14" i="3"/>
  <c r="G12" i="3"/>
  <c r="D12" i="3"/>
  <c r="G10" i="3"/>
  <c r="D10" i="3"/>
  <c r="G9" i="3"/>
  <c r="D9" i="3"/>
  <c r="O8" i="3"/>
  <c r="K8" i="3"/>
  <c r="G8" i="3"/>
  <c r="D8" i="3"/>
  <c r="H8" i="3" s="1"/>
  <c r="K9" i="3" l="1"/>
  <c r="H15" i="3"/>
  <c r="L15" i="3" s="1"/>
  <c r="H9" i="3"/>
  <c r="L9" i="3" s="1"/>
  <c r="L8" i="3"/>
  <c r="H14" i="3"/>
  <c r="L14" i="3" s="1"/>
  <c r="H12" i="3"/>
  <c r="L12" i="3" s="1"/>
  <c r="H10" i="3"/>
  <c r="L10" i="3" s="1"/>
  <c r="O9" i="3"/>
  <c r="O10" i="3"/>
  <c r="G13" i="3"/>
  <c r="D13" i="3"/>
  <c r="O12" i="3"/>
  <c r="O15" i="3"/>
  <c r="G11" i="3"/>
  <c r="D11" i="3"/>
  <c r="O14" i="3"/>
  <c r="K12" i="3"/>
  <c r="K15" i="3"/>
  <c r="K10" i="3"/>
  <c r="K14" i="3"/>
  <c r="P14" i="3" l="1"/>
  <c r="H13" i="3"/>
  <c r="P10" i="3"/>
  <c r="P9" i="3"/>
  <c r="S8" i="3"/>
  <c r="P8" i="3"/>
  <c r="H11" i="3"/>
  <c r="P15" i="3"/>
  <c r="P12" i="3"/>
  <c r="S14" i="3"/>
  <c r="S15" i="3"/>
  <c r="L13" i="3"/>
  <c r="K13" i="3"/>
  <c r="S9" i="3"/>
  <c r="L11" i="3"/>
  <c r="K11" i="3"/>
  <c r="S12" i="3"/>
  <c r="S10" i="3"/>
  <c r="P13" i="3" l="1"/>
  <c r="O13" i="3"/>
  <c r="P11" i="3"/>
  <c r="O11" i="3"/>
  <c r="S13" i="3" l="1"/>
  <c r="S11" i="3"/>
</calcChain>
</file>

<file path=xl/sharedStrings.xml><?xml version="1.0" encoding="utf-8"?>
<sst xmlns="http://schemas.openxmlformats.org/spreadsheetml/2006/main" count="38" uniqueCount="38">
  <si>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</si>
  <si>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</si>
  <si>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</si>
  <si>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</si>
  <si>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</si>
  <si>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</si>
  <si>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</si>
  <si>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</si>
  <si>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</si>
  <si>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</si>
  <si>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</si>
  <si>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</si>
  <si>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</si>
  <si>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</si>
  <si>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>существующими строками таблицы и протяните все формулы из верхних ячеек.</t>
    </r>
  </si>
  <si>
    <t>Таблица и график отпусков. При изменении данных в таблице меняется график.</t>
  </si>
  <si>
    <t>Должность</t>
  </si>
  <si>
    <t>Всего дней</t>
  </si>
  <si>
    <t>Положе- но за год</t>
  </si>
  <si>
    <t>Израсхо- довано</t>
  </si>
  <si>
    <t>Оста- лось</t>
  </si>
  <si>
    <t>Столбец1</t>
  </si>
  <si>
    <t>Столбец2</t>
  </si>
  <si>
    <t>Дата начала3</t>
  </si>
  <si>
    <t>Столбец6</t>
  </si>
  <si>
    <t>Столбец10</t>
  </si>
  <si>
    <t>Дата начала2</t>
  </si>
  <si>
    <t>Дата оконча- ния2</t>
  </si>
  <si>
    <t>Продолжи- тельность3, дней</t>
  </si>
  <si>
    <t>Дата оконча- ния3</t>
  </si>
  <si>
    <t>Дата начала1</t>
  </si>
  <si>
    <t>Продолжи- тельность1, дней</t>
  </si>
  <si>
    <t>Дата оконча- ния1</t>
  </si>
  <si>
    <t>Продолжи- тельность2, дней</t>
  </si>
  <si>
    <t>Дата начала4</t>
  </si>
  <si>
    <t>Продолжи- тельность4, дней</t>
  </si>
  <si>
    <t>Дата оконча- ния4</t>
  </si>
  <si>
    <t>- Дата начала года, на который строится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</si>
</sst>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7030A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4" fontId="10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10" fillId="0" borderId="0" xfId="0" quotePrefix="1" applyFont="1" applyFill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23"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 1 год'!$D$7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год'!$D$8:$D$15</c:f>
              <c:numCache>
                <c:formatCode>General</c:formatCode>
                <c:ptCount val="8"/>
                <c:pt idx="0">
                  <c:v>32</c:v>
                </c:pt>
                <c:pt idx="1">
                  <c:v>-44561</c:v>
                </c:pt>
                <c:pt idx="2">
                  <c:v>-44561</c:v>
                </c:pt>
                <c:pt idx="3">
                  <c:v>-44561</c:v>
                </c:pt>
                <c:pt idx="4">
                  <c:v>-44561</c:v>
                </c:pt>
                <c:pt idx="5">
                  <c:v>-44561</c:v>
                </c:pt>
                <c:pt idx="6">
                  <c:v>-44561</c:v>
                </c:pt>
                <c:pt idx="7">
                  <c:v>-44561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9-49CE-A1C5-B2458FA3D273}"/>
            </c:ext>
          </c:extLst>
        </c:ser>
        <c:ser>
          <c:idx val="1"/>
          <c:order val="1"/>
          <c:tx>
            <c:strRef>
              <c:f>'График отпусков 1 год'!$F$7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год'!$F$8:$F$15</c:f>
              <c:numCache>
                <c:formatCode>General</c:formatCode>
                <c:ptCount val="8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9-49CE-A1C5-B2458FA3D273}"/>
            </c:ext>
          </c:extLst>
        </c:ser>
        <c:ser>
          <c:idx val="2"/>
          <c:order val="2"/>
          <c:tx>
            <c:strRef>
              <c:f>'График отпусков 1 год'!$H$7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год'!$H$8:$H$15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29-49CE-A1C5-B2458FA3D273}"/>
            </c:ext>
          </c:extLst>
        </c:ser>
        <c:ser>
          <c:idx val="3"/>
          <c:order val="3"/>
          <c:tx>
            <c:strRef>
              <c:f>'График отпусков 1 год'!$J$7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год'!$J$8:$J$15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3729-49CE-A1C5-B2458FA3D273}"/>
            </c:ext>
          </c:extLst>
        </c:ser>
        <c:ser>
          <c:idx val="4"/>
          <c:order val="4"/>
          <c:tx>
            <c:strRef>
              <c:f>'График отпусков 1 год'!$L$7</c:f>
              <c:strCache>
                <c:ptCount val="1"/>
                <c:pt idx="0">
                  <c:v>Столбец6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год'!$L$8:$L$15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29-49CE-A1C5-B2458FA3D273}"/>
            </c:ext>
          </c:extLst>
        </c:ser>
        <c:ser>
          <c:idx val="5"/>
          <c:order val="5"/>
          <c:tx>
            <c:strRef>
              <c:f>'График отпусков 1 год'!$N$7</c:f>
              <c:strCache>
                <c:ptCount val="1"/>
                <c:pt idx="0">
                  <c:v>Продолжи- тельность3, дней</c:v>
                </c:pt>
              </c:strCache>
            </c:strRef>
          </c:tx>
          <c:spPr>
            <a:solidFill>
              <a:srgbClr val="00B0F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год'!$N$8:$N$15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5-3729-49CE-A1C5-B2458FA3D273}"/>
            </c:ext>
          </c:extLst>
        </c:ser>
        <c:ser>
          <c:idx val="6"/>
          <c:order val="6"/>
          <c:tx>
            <c:strRef>
              <c:f>'График отпусков 1 год'!$P$7</c:f>
              <c:strCache>
                <c:ptCount val="1"/>
                <c:pt idx="0">
                  <c:v>Столбец10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год'!$P$8:$P$15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29-49CE-A1C5-B2458FA3D273}"/>
            </c:ext>
          </c:extLst>
        </c:ser>
        <c:ser>
          <c:idx val="7"/>
          <c:order val="7"/>
          <c:tx>
            <c:strRef>
              <c:f>'График отпусков 1 год'!$R$7</c:f>
              <c:strCache>
                <c:ptCount val="1"/>
                <c:pt idx="0">
                  <c:v>Продолжи- тельность4, дней</c:v>
                </c:pt>
              </c:strCache>
            </c:strRef>
          </c:tx>
          <c:spPr>
            <a:solidFill>
              <a:srgbClr val="00B050"/>
            </a:solidFill>
            <a:ln w="19050"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'График отпусков 1 год'!$A$8:$A$15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 1 год'!$R$8:$R$15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7-3729-49CE-A1C5-B2458FA3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45573632"/>
        <c:axId val="45575168"/>
      </c:barChart>
      <c:catAx>
        <c:axId val="45573632"/>
        <c:scaling>
          <c:orientation val="maxMin"/>
        </c:scaling>
        <c:delete val="0"/>
        <c:axPos val="l"/>
        <c:majorGridlines>
          <c:spPr>
            <a:ln w="6350"/>
          </c:spPr>
        </c:majorGridlines>
        <c:numFmt formatCode="General" sourceLinked="1"/>
        <c:majorTickMark val="out"/>
        <c:minorTickMark val="none"/>
        <c:tickLblPos val="nextTo"/>
        <c:spPr>
          <a:ln w="12700"/>
        </c:spPr>
        <c:crossAx val="45575168"/>
        <c:crosses val="autoZero"/>
        <c:auto val="1"/>
        <c:lblAlgn val="ctr"/>
        <c:lblOffset val="100"/>
        <c:noMultiLvlLbl val="0"/>
      </c:catAx>
      <c:valAx>
        <c:axId val="4557516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45573632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18</xdr:row>
      <xdr:rowOff>55615</xdr:rowOff>
    </xdr:from>
    <xdr:to>
      <xdr:col>22</xdr:col>
      <xdr:colOff>21166</xdr:colOff>
      <xdr:row>34</xdr:row>
      <xdr:rowOff>21166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V15" totalsRowShown="0" tableBorderDxfId="22">
  <autoFilter ref="A7:V15" xr:uid="{00000000-0009-0000-0100-000001000000}"/>
  <tableColumns count="22">
    <tableColumn id="1" xr3:uid="{00000000-0010-0000-0000-000001000000}" name="Сотрудник" dataDxfId="21"/>
    <tableColumn id="2" xr3:uid="{00000000-0010-0000-0000-000002000000}" name="Должность" dataDxfId="20"/>
    <tableColumn id="3" xr3:uid="{00000000-0010-0000-0000-000003000000}" name="Начало года" dataDxfId="19">
      <calculatedColumnFormula>$C$1</calculatedColumnFormula>
    </tableColumn>
    <tableColumn id="4" xr3:uid="{00000000-0010-0000-0000-000004000000}" name="Столбец1" dataDxfId="18">
      <calculatedColumnFormula>IF(MONTH(E8)&gt;2,E8-C8+2,E8-C8+1)</calculatedColumnFormula>
    </tableColumn>
    <tableColumn id="5" xr3:uid="{00000000-0010-0000-0000-000005000000}" name="Дата начала1" dataDxfId="17"/>
    <tableColumn id="6" xr3:uid="{00000000-0010-0000-0000-000006000000}" name="Продолжи- тельность1, дней" dataDxfId="16"/>
    <tableColumn id="7" xr3:uid="{00000000-0010-0000-0000-000007000000}" name="Дата оконча- ния1" dataDxfId="15">
      <calculatedColumnFormula>IF(E8&gt;0,E8+F8-1,"")</calculatedColumnFormula>
    </tableColumn>
    <tableColumn id="8" xr3:uid="{00000000-0010-0000-0000-000008000000}" name="Столбец2" dataDxfId="14">
      <calculatedColumnFormula>IF(I8-$C8&gt;0,I8-$C8-D8-F8,"")</calculatedColumnFormula>
    </tableColumn>
    <tableColumn id="9" xr3:uid="{00000000-0010-0000-0000-000009000000}" name="Дата начала2" dataDxfId="13"/>
    <tableColumn id="10" xr3:uid="{00000000-0010-0000-0000-00000A000000}" name="Продолжи- тельность2, дней" dataDxfId="12"/>
    <tableColumn id="11" xr3:uid="{00000000-0010-0000-0000-00000B000000}" name="Дата оконча- ния2" dataDxfId="11">
      <calculatedColumnFormula>IF(I8&gt;0,I8+J8-1,"")</calculatedColumnFormula>
    </tableColumn>
    <tableColumn id="12" xr3:uid="{00000000-0010-0000-0000-00000C000000}" name="Столбец6" dataDxfId="10">
      <calculatedColumnFormula>IF(M8-$C8&gt;0,M8-$C8-D8-F8-H8-J8,"")</calculatedColumnFormula>
    </tableColumn>
    <tableColumn id="13" xr3:uid="{00000000-0010-0000-0000-00000D000000}" name="Дата начала3" dataDxfId="9"/>
    <tableColumn id="14" xr3:uid="{00000000-0010-0000-0000-00000E000000}" name="Продолжи- тельность3, дней" dataDxfId="8"/>
    <tableColumn id="15" xr3:uid="{00000000-0010-0000-0000-00000F000000}" name="Дата оконча- ния3" dataDxfId="7">
      <calculatedColumnFormula>IF(M8&gt;0,M8+N8-1,"")</calculatedColumnFormula>
    </tableColumn>
    <tableColumn id="16" xr3:uid="{00000000-0010-0000-0000-000010000000}" name="Столбец10" dataDxfId="6">
      <calculatedColumnFormula>IF(Q8-$C8&gt;0,Q8-$C8-$D8-$F8-$H8-$J8-L8-N8,"")</calculatedColumnFormula>
    </tableColumn>
    <tableColumn id="17" xr3:uid="{00000000-0010-0000-0000-000011000000}" name="Дата начала4" dataDxfId="5"/>
    <tableColumn id="18" xr3:uid="{00000000-0010-0000-0000-000012000000}" name="Продолжи- тельность4, дней" dataDxfId="4"/>
    <tableColumn id="19" xr3:uid="{00000000-0010-0000-0000-000013000000}" name="Дата оконча- ния4" dataDxfId="3">
      <calculatedColumnFormula>IF(Q8&gt;0,Q8+R8-1,"")</calculatedColumnFormula>
    </tableColumn>
    <tableColumn id="20" xr3:uid="{00000000-0010-0000-0000-000014000000}" name="Положе- но за год" dataDxfId="2"/>
    <tableColumn id="21" xr3:uid="{00000000-0010-0000-0000-000015000000}" name="Израсхо- довано" dataDxfId="1">
      <calculatedColumnFormula>F8+J8+N8+R8</calculatedColumnFormula>
    </tableColumn>
    <tableColumn id="22" xr3:uid="{00000000-0010-0000-0000-000016000000}" name="Оста- лось" dataDxfId="0">
      <calculatedColumnFormula>T8-U8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V30"/>
  <sheetViews>
    <sheetView showGridLines="0" tabSelected="1" zoomScale="90" zoomScaleNormal="90" workbookViewId="0">
      <pane ySplit="1" topLeftCell="A2" activePane="bottomLeft" state="frozen"/>
      <selection pane="bottomLeft" activeCell="E9" sqref="E9"/>
    </sheetView>
  </sheetViews>
  <sheetFormatPr defaultRowHeight="12.75" outlineLevelCol="3" x14ac:dyDescent="0.2"/>
  <cols>
    <col min="1" max="1" width="25.7109375" customWidth="1"/>
    <col min="2" max="2" width="19.140625" style="16" customWidth="1"/>
    <col min="3" max="3" width="12.42578125" customWidth="1" outlineLevel="1"/>
    <col min="4" max="4" width="0.5703125" customWidth="1"/>
    <col min="5" max="5" width="14.85546875" customWidth="1"/>
    <col min="6" max="6" width="14" customWidth="1"/>
    <col min="7" max="7" width="13.42578125" customWidth="1"/>
    <col min="8" max="8" width="0.42578125" customWidth="1" outlineLevel="1"/>
    <col min="9" max="9" width="13.140625" customWidth="1" outlineLevel="1"/>
    <col min="10" max="10" width="15" customWidth="1" outlineLevel="1"/>
    <col min="11" max="11" width="12.28515625" customWidth="1" outlineLevel="1"/>
    <col min="12" max="12" width="0.42578125" customWidth="1" outlineLevel="2"/>
    <col min="13" max="13" width="13.28515625" customWidth="1" outlineLevel="2"/>
    <col min="14" max="14" width="13.42578125" customWidth="1" outlineLevel="2"/>
    <col min="15" max="15" width="12.28515625" customWidth="1" outlineLevel="2"/>
    <col min="16" max="16" width="0.42578125" customWidth="1" outlineLevel="3"/>
    <col min="17" max="17" width="13" customWidth="1" outlineLevel="3"/>
    <col min="18" max="18" width="13.7109375" customWidth="1" outlineLevel="3"/>
    <col min="19" max="19" width="14" customWidth="1" outlineLevel="3"/>
    <col min="20" max="20" width="14" customWidth="1"/>
    <col min="21" max="21" width="11.42578125" customWidth="1"/>
    <col min="22" max="22" width="9.85546875" customWidth="1"/>
  </cols>
  <sheetData>
    <row r="1" spans="1:22" ht="43.5" customHeight="1" x14ac:dyDescent="0.2">
      <c r="C1" s="50">
        <v>44562</v>
      </c>
      <c r="D1" s="51"/>
      <c r="E1" s="52" t="s">
        <v>37</v>
      </c>
    </row>
    <row r="2" spans="1:22" ht="9.75" customHeight="1" x14ac:dyDescent="0.2"/>
    <row r="3" spans="1:22" s="10" customFormat="1" ht="15" x14ac:dyDescent="0.25">
      <c r="A3" s="9" t="s">
        <v>15</v>
      </c>
      <c r="B3" s="17"/>
    </row>
    <row r="4" spans="1:22" s="10" customFormat="1" ht="14.25" x14ac:dyDescent="0.2">
      <c r="A4" s="11" t="s">
        <v>14</v>
      </c>
      <c r="B4" s="18"/>
    </row>
    <row r="5" spans="1:22" ht="10.5" customHeight="1" x14ac:dyDescent="0.25">
      <c r="A5" s="1"/>
      <c r="B5" s="19"/>
      <c r="C5" s="1"/>
      <c r="D5" s="1"/>
    </row>
    <row r="6" spans="1:22" ht="15" x14ac:dyDescent="0.25">
      <c r="A6" s="24"/>
      <c r="B6" s="14"/>
      <c r="C6" s="24"/>
      <c r="D6" s="55" t="s">
        <v>10</v>
      </c>
      <c r="E6" s="55"/>
      <c r="F6" s="55"/>
      <c r="G6" s="55"/>
      <c r="H6" s="55" t="s">
        <v>11</v>
      </c>
      <c r="I6" s="55"/>
      <c r="J6" s="55"/>
      <c r="K6" s="55"/>
      <c r="L6" s="55" t="s">
        <v>12</v>
      </c>
      <c r="M6" s="55"/>
      <c r="N6" s="55"/>
      <c r="O6" s="55"/>
      <c r="P6" s="55" t="s">
        <v>13</v>
      </c>
      <c r="Q6" s="55"/>
      <c r="R6" s="55"/>
      <c r="S6" s="56"/>
      <c r="T6" s="53" t="s">
        <v>17</v>
      </c>
      <c r="U6" s="53"/>
      <c r="V6" s="54"/>
    </row>
    <row r="7" spans="1:22" s="7" customFormat="1" ht="48.75" customHeight="1" x14ac:dyDescent="0.2">
      <c r="A7" s="26" t="s">
        <v>0</v>
      </c>
      <c r="B7" s="12" t="s">
        <v>16</v>
      </c>
      <c r="C7" s="25" t="s">
        <v>1</v>
      </c>
      <c r="D7" s="36" t="s">
        <v>21</v>
      </c>
      <c r="E7" s="6" t="s">
        <v>30</v>
      </c>
      <c r="F7" s="6" t="s">
        <v>31</v>
      </c>
      <c r="G7" s="6" t="s">
        <v>32</v>
      </c>
      <c r="H7" s="36" t="s">
        <v>22</v>
      </c>
      <c r="I7" s="6" t="s">
        <v>26</v>
      </c>
      <c r="J7" s="6" t="s">
        <v>33</v>
      </c>
      <c r="K7" s="6" t="s">
        <v>27</v>
      </c>
      <c r="L7" s="36" t="s">
        <v>24</v>
      </c>
      <c r="M7" s="6" t="s">
        <v>23</v>
      </c>
      <c r="N7" s="6" t="s">
        <v>28</v>
      </c>
      <c r="O7" s="6" t="s">
        <v>29</v>
      </c>
      <c r="P7" s="36" t="s">
        <v>25</v>
      </c>
      <c r="Q7" s="6" t="s">
        <v>34</v>
      </c>
      <c r="R7" s="6" t="s">
        <v>35</v>
      </c>
      <c r="S7" s="23" t="s">
        <v>36</v>
      </c>
      <c r="T7" s="37" t="s">
        <v>18</v>
      </c>
      <c r="U7" s="38" t="s">
        <v>19</v>
      </c>
      <c r="V7" s="39" t="s">
        <v>20</v>
      </c>
    </row>
    <row r="8" spans="1:22" x14ac:dyDescent="0.2">
      <c r="A8" s="27" t="s">
        <v>2</v>
      </c>
      <c r="B8" s="5"/>
      <c r="C8" s="8">
        <f>$C$1</f>
        <v>44562</v>
      </c>
      <c r="D8" s="2">
        <f>IF(MONTH(E8)&gt;2,E8-C8+2,E8-C8+1)</f>
        <v>32</v>
      </c>
      <c r="E8" s="48">
        <v>44593</v>
      </c>
      <c r="F8" s="3">
        <v>10</v>
      </c>
      <c r="G8" s="48">
        <f>IF(E8&gt;0,E8+F8-1,"")</f>
        <v>44602</v>
      </c>
      <c r="H8" s="3" t="str">
        <f>IF(I8-$C8&gt;0,I8-$C8-D8-F8,"")</f>
        <v/>
      </c>
      <c r="I8" s="48"/>
      <c r="J8" s="3"/>
      <c r="K8" s="48" t="str">
        <f>IF(I8&gt;0,I8+J8-1,"")</f>
        <v/>
      </c>
      <c r="L8" s="3" t="str">
        <f>IF(M8-$C8&gt;0,M8-$C8-$D8-$F8-$H8-$J8,"")</f>
        <v/>
      </c>
      <c r="M8" s="48"/>
      <c r="N8" s="3"/>
      <c r="O8" s="48" t="str">
        <f>IF(M8&gt;0,M8+N8-1,"")</f>
        <v/>
      </c>
      <c r="P8" s="3" t="str">
        <f>IF(Q8-$C8&gt;0,Q8-$C8-$D8-$F8-$H8-$J8-L8-N8,"")</f>
        <v/>
      </c>
      <c r="Q8" s="48"/>
      <c r="R8" s="3"/>
      <c r="S8" s="48" t="str">
        <f>IF(Q8&gt;0,Q8+R8-1,"")</f>
        <v/>
      </c>
      <c r="T8" s="22">
        <v>28</v>
      </c>
      <c r="U8" s="21">
        <f>F8+J8+N8+R8</f>
        <v>10</v>
      </c>
      <c r="V8" s="28">
        <f>T8-U8</f>
        <v>18</v>
      </c>
    </row>
    <row r="9" spans="1:22" x14ac:dyDescent="0.2">
      <c r="A9" s="27" t="s">
        <v>3</v>
      </c>
      <c r="B9" s="5"/>
      <c r="C9" s="8">
        <f t="shared" ref="C9:C14" si="0">$C$1</f>
        <v>44562</v>
      </c>
      <c r="D9" s="2">
        <f t="shared" ref="D9:D15" si="1">IF(MONTH(E9)&gt;2,E9-C9+2,E9-C9+1)</f>
        <v>-44561</v>
      </c>
      <c r="E9" s="48"/>
      <c r="F9" s="3"/>
      <c r="G9" s="48" t="str">
        <f t="shared" ref="G9:G15" si="2">IF(E9&gt;0,E9+F9-1,"")</f>
        <v/>
      </c>
      <c r="H9" s="3" t="str">
        <f t="shared" ref="H9:H15" si="3">IF(I9-$C9&gt;0,I9-$C9-D9-F9,"")</f>
        <v/>
      </c>
      <c r="I9" s="48"/>
      <c r="J9" s="3"/>
      <c r="K9" s="48" t="str">
        <f t="shared" ref="K9:K15" si="4">IF(I9&gt;0,I9+J9-1,"")</f>
        <v/>
      </c>
      <c r="L9" s="3" t="str">
        <f t="shared" ref="L9:L15" si="5">IF(M9-$C9&gt;0,M9-$C9-D9-F9-H9-J9,"")</f>
        <v/>
      </c>
      <c r="M9" s="48"/>
      <c r="N9" s="3"/>
      <c r="O9" s="48" t="str">
        <f t="shared" ref="O9:O15" si="6">IF(M9&gt;0,M9+N9-1,"")</f>
        <v/>
      </c>
      <c r="P9" s="3" t="str">
        <f t="shared" ref="P9:P15" si="7">IF(Q9-$C9&gt;0,Q9-$C9-$D9-$F9-$H9-$J9-L9-N9,"")</f>
        <v/>
      </c>
      <c r="Q9" s="48"/>
      <c r="R9" s="3"/>
      <c r="S9" s="48" t="str">
        <f t="shared" ref="S9:S15" si="8">IF(Q9&gt;0,Q9+R9-1,"")</f>
        <v/>
      </c>
      <c r="T9" s="22">
        <v>28</v>
      </c>
      <c r="U9" s="21">
        <f t="shared" ref="U9:U15" si="9">F9+J9+N9+R9</f>
        <v>0</v>
      </c>
      <c r="V9" s="28">
        <f t="shared" ref="V9:V15" si="10">T9-U9</f>
        <v>28</v>
      </c>
    </row>
    <row r="10" spans="1:22" x14ac:dyDescent="0.2">
      <c r="A10" s="27" t="s">
        <v>4</v>
      </c>
      <c r="B10" s="5"/>
      <c r="C10" s="8">
        <f t="shared" si="0"/>
        <v>44562</v>
      </c>
      <c r="D10" s="2">
        <f t="shared" si="1"/>
        <v>-44561</v>
      </c>
      <c r="E10" s="48"/>
      <c r="F10" s="3"/>
      <c r="G10" s="48" t="str">
        <f t="shared" si="2"/>
        <v/>
      </c>
      <c r="H10" s="3" t="str">
        <f t="shared" si="3"/>
        <v/>
      </c>
      <c r="I10" s="48"/>
      <c r="J10" s="3"/>
      <c r="K10" s="48" t="str">
        <f t="shared" si="4"/>
        <v/>
      </c>
      <c r="L10" s="3" t="str">
        <f t="shared" si="5"/>
        <v/>
      </c>
      <c r="M10" s="48"/>
      <c r="N10" s="3"/>
      <c r="O10" s="48" t="str">
        <f t="shared" si="6"/>
        <v/>
      </c>
      <c r="P10" s="3" t="str">
        <f t="shared" si="7"/>
        <v/>
      </c>
      <c r="Q10" s="48"/>
      <c r="R10" s="3"/>
      <c r="S10" s="48" t="str">
        <f t="shared" si="8"/>
        <v/>
      </c>
      <c r="T10" s="22">
        <v>28</v>
      </c>
      <c r="U10" s="21">
        <f t="shared" si="9"/>
        <v>0</v>
      </c>
      <c r="V10" s="28">
        <f t="shared" si="10"/>
        <v>28</v>
      </c>
    </row>
    <row r="11" spans="1:22" x14ac:dyDescent="0.2">
      <c r="A11" s="27" t="s">
        <v>5</v>
      </c>
      <c r="B11" s="5"/>
      <c r="C11" s="8">
        <f t="shared" si="0"/>
        <v>44562</v>
      </c>
      <c r="D11" s="2">
        <f t="shared" si="1"/>
        <v>-44561</v>
      </c>
      <c r="E11" s="48"/>
      <c r="F11" s="3"/>
      <c r="G11" s="48" t="str">
        <f t="shared" si="2"/>
        <v/>
      </c>
      <c r="H11" s="3" t="str">
        <f t="shared" si="3"/>
        <v/>
      </c>
      <c r="I11" s="48"/>
      <c r="J11" s="3"/>
      <c r="K11" s="48" t="str">
        <f t="shared" si="4"/>
        <v/>
      </c>
      <c r="L11" s="3" t="str">
        <f t="shared" si="5"/>
        <v/>
      </c>
      <c r="M11" s="48"/>
      <c r="N11" s="3"/>
      <c r="O11" s="48" t="str">
        <f t="shared" si="6"/>
        <v/>
      </c>
      <c r="P11" s="3" t="str">
        <f t="shared" si="7"/>
        <v/>
      </c>
      <c r="Q11" s="48"/>
      <c r="R11" s="3"/>
      <c r="S11" s="48" t="str">
        <f t="shared" si="8"/>
        <v/>
      </c>
      <c r="T11" s="22">
        <v>28</v>
      </c>
      <c r="U11" s="21">
        <f t="shared" si="9"/>
        <v>0</v>
      </c>
      <c r="V11" s="28">
        <f t="shared" si="10"/>
        <v>28</v>
      </c>
    </row>
    <row r="12" spans="1:22" x14ac:dyDescent="0.2">
      <c r="A12" s="27" t="s">
        <v>6</v>
      </c>
      <c r="B12" s="5"/>
      <c r="C12" s="8">
        <f t="shared" si="0"/>
        <v>44562</v>
      </c>
      <c r="D12" s="2">
        <f t="shared" si="1"/>
        <v>-44561</v>
      </c>
      <c r="E12" s="48"/>
      <c r="F12" s="3"/>
      <c r="G12" s="48" t="str">
        <f t="shared" si="2"/>
        <v/>
      </c>
      <c r="H12" s="3" t="str">
        <f t="shared" si="3"/>
        <v/>
      </c>
      <c r="I12" s="48"/>
      <c r="J12" s="3"/>
      <c r="K12" s="48" t="str">
        <f t="shared" si="4"/>
        <v/>
      </c>
      <c r="L12" s="3" t="str">
        <f t="shared" si="5"/>
        <v/>
      </c>
      <c r="M12" s="48"/>
      <c r="N12" s="3"/>
      <c r="O12" s="48" t="str">
        <f t="shared" si="6"/>
        <v/>
      </c>
      <c r="P12" s="3" t="str">
        <f t="shared" si="7"/>
        <v/>
      </c>
      <c r="Q12" s="48"/>
      <c r="R12" s="3"/>
      <c r="S12" s="48" t="str">
        <f t="shared" si="8"/>
        <v/>
      </c>
      <c r="T12" s="22">
        <v>28</v>
      </c>
      <c r="U12" s="21">
        <f t="shared" si="9"/>
        <v>0</v>
      </c>
      <c r="V12" s="28">
        <f t="shared" si="10"/>
        <v>28</v>
      </c>
    </row>
    <row r="13" spans="1:22" x14ac:dyDescent="0.2">
      <c r="A13" s="27" t="s">
        <v>7</v>
      </c>
      <c r="B13" s="5"/>
      <c r="C13" s="8">
        <f t="shared" si="0"/>
        <v>44562</v>
      </c>
      <c r="D13" s="2">
        <f t="shared" si="1"/>
        <v>-44561</v>
      </c>
      <c r="E13" s="48"/>
      <c r="F13" s="3"/>
      <c r="G13" s="48" t="str">
        <f t="shared" si="2"/>
        <v/>
      </c>
      <c r="H13" s="3" t="str">
        <f t="shared" si="3"/>
        <v/>
      </c>
      <c r="I13" s="48"/>
      <c r="J13" s="3"/>
      <c r="K13" s="48" t="str">
        <f t="shared" si="4"/>
        <v/>
      </c>
      <c r="L13" s="3" t="str">
        <f t="shared" si="5"/>
        <v/>
      </c>
      <c r="M13" s="48"/>
      <c r="N13" s="3"/>
      <c r="O13" s="48" t="str">
        <f t="shared" si="6"/>
        <v/>
      </c>
      <c r="P13" s="3" t="str">
        <f t="shared" si="7"/>
        <v/>
      </c>
      <c r="Q13" s="48"/>
      <c r="R13" s="3"/>
      <c r="S13" s="48" t="str">
        <f t="shared" si="8"/>
        <v/>
      </c>
      <c r="T13" s="22">
        <v>28</v>
      </c>
      <c r="U13" s="21">
        <f>F13+J13+N13+R13</f>
        <v>0</v>
      </c>
      <c r="V13" s="28">
        <f t="shared" si="10"/>
        <v>28</v>
      </c>
    </row>
    <row r="14" spans="1:22" x14ac:dyDescent="0.2">
      <c r="A14" s="27" t="s">
        <v>8</v>
      </c>
      <c r="B14" s="5"/>
      <c r="C14" s="8">
        <f t="shared" si="0"/>
        <v>44562</v>
      </c>
      <c r="D14" s="2">
        <f t="shared" si="1"/>
        <v>-44561</v>
      </c>
      <c r="E14" s="48"/>
      <c r="F14" s="3"/>
      <c r="G14" s="48" t="str">
        <f t="shared" si="2"/>
        <v/>
      </c>
      <c r="H14" s="3" t="str">
        <f t="shared" si="3"/>
        <v/>
      </c>
      <c r="I14" s="48"/>
      <c r="J14" s="3"/>
      <c r="K14" s="48" t="str">
        <f t="shared" si="4"/>
        <v/>
      </c>
      <c r="L14" s="3" t="str">
        <f t="shared" si="5"/>
        <v/>
      </c>
      <c r="M14" s="48"/>
      <c r="N14" s="3"/>
      <c r="O14" s="48" t="str">
        <f t="shared" si="6"/>
        <v/>
      </c>
      <c r="P14" s="3" t="str">
        <f t="shared" si="7"/>
        <v/>
      </c>
      <c r="Q14" s="48"/>
      <c r="R14" s="3"/>
      <c r="S14" s="48" t="str">
        <f t="shared" si="8"/>
        <v/>
      </c>
      <c r="T14" s="22">
        <v>28</v>
      </c>
      <c r="U14" s="21">
        <f t="shared" si="9"/>
        <v>0</v>
      </c>
      <c r="V14" s="28">
        <f t="shared" si="10"/>
        <v>28</v>
      </c>
    </row>
    <row r="15" spans="1:22" x14ac:dyDescent="0.2">
      <c r="A15" s="29" t="s">
        <v>9</v>
      </c>
      <c r="B15" s="30"/>
      <c r="C15" s="8">
        <f>$C$1</f>
        <v>44562</v>
      </c>
      <c r="D15" s="31">
        <f t="shared" si="1"/>
        <v>-44561</v>
      </c>
      <c r="E15" s="48"/>
      <c r="F15" s="32"/>
      <c r="G15" s="48" t="str">
        <f t="shared" si="2"/>
        <v/>
      </c>
      <c r="H15" s="32" t="str">
        <f t="shared" si="3"/>
        <v/>
      </c>
      <c r="I15" s="48"/>
      <c r="J15" s="32"/>
      <c r="K15" s="48" t="str">
        <f t="shared" si="4"/>
        <v/>
      </c>
      <c r="L15" s="32" t="str">
        <f t="shared" si="5"/>
        <v/>
      </c>
      <c r="M15" s="48"/>
      <c r="N15" s="32"/>
      <c r="O15" s="48" t="str">
        <f t="shared" si="6"/>
        <v/>
      </c>
      <c r="P15" s="32" t="str">
        <f t="shared" si="7"/>
        <v/>
      </c>
      <c r="Q15" s="48"/>
      <c r="R15" s="32"/>
      <c r="S15" s="48" t="str">
        <f t="shared" si="8"/>
        <v/>
      </c>
      <c r="T15" s="33">
        <v>28</v>
      </c>
      <c r="U15" s="34">
        <f t="shared" si="9"/>
        <v>0</v>
      </c>
      <c r="V15" s="35">
        <f t="shared" si="10"/>
        <v>28</v>
      </c>
    </row>
    <row r="16" spans="1:22" hidden="1" x14ac:dyDescent="0.2">
      <c r="A16" s="40"/>
      <c r="B16" s="41"/>
      <c r="C16" s="42"/>
      <c r="D16" s="43"/>
      <c r="E16" s="44"/>
      <c r="F16" s="45"/>
      <c r="G16" s="44"/>
      <c r="H16" s="45"/>
      <c r="I16" s="44"/>
      <c r="J16" s="45"/>
      <c r="K16" s="44"/>
      <c r="L16" s="45"/>
      <c r="M16" s="44"/>
      <c r="N16" s="45"/>
      <c r="O16" s="44"/>
      <c r="P16" s="45"/>
      <c r="Q16" s="44"/>
      <c r="R16" s="45"/>
      <c r="S16" s="44"/>
      <c r="T16" s="46"/>
      <c r="U16" s="47"/>
      <c r="V16" s="47"/>
    </row>
    <row r="17" spans="1:22" x14ac:dyDescent="0.2">
      <c r="A17" s="40"/>
      <c r="B17" s="41"/>
      <c r="C17" s="42"/>
      <c r="D17" s="43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6"/>
      <c r="U17" s="47"/>
      <c r="V17" s="47"/>
    </row>
    <row r="18" spans="1:22" s="13" customFormat="1" ht="24.75" customHeight="1" x14ac:dyDescent="0.2">
      <c r="A18" s="49" t="str">
        <f>"График отпусков на "&amp;YEAR(C1)&amp;" год"</f>
        <v>График отпусков на 2022 год</v>
      </c>
      <c r="B18" s="15"/>
    </row>
    <row r="30" spans="1:22" x14ac:dyDescent="0.2">
      <c r="A30" s="4"/>
      <c r="B30" s="20"/>
      <c r="C30" s="4"/>
      <c r="D30" s="4"/>
    </row>
  </sheetData>
  <mergeCells count="5">
    <mergeCell ref="T6:V6"/>
    <mergeCell ref="P6:S6"/>
    <mergeCell ref="D6:G6"/>
    <mergeCell ref="H6:K6"/>
    <mergeCell ref="L6:O6"/>
  </mergeCells>
  <pageMargins left="0.75" right="0.75" top="1" bottom="1" header="0.5" footer="0.5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 1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Темлякова Анна Владимировна</cp:lastModifiedBy>
  <dcterms:created xsi:type="dcterms:W3CDTF">2014-08-08T19:00:37Z</dcterms:created>
  <dcterms:modified xsi:type="dcterms:W3CDTF">2021-11-17T12:14:07Z</dcterms:modified>
</cp:coreProperties>
</file>