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.rakitin\Downloads\"/>
    </mc:Choice>
  </mc:AlternateContent>
  <bookViews>
    <workbookView xWindow="0" yWindow="0" windowWidth="28800" windowHeight="12300"/>
  </bookViews>
  <sheets>
    <sheet name="Лист3" sheetId="3" r:id="rId1"/>
    <sheet name="Лист1" sheetId="1" r:id="rId2"/>
    <sheet name="Лист2" sheetId="2" r:id="rId3"/>
  </sheets>
  <definedNames>
    <definedName name="ExternalData_1" localSheetId="2" hidden="1">Лист2!$A$1:$B$16</definedName>
  </definedNames>
  <calcPr calcId="162913"/>
  <pivotCaches>
    <pivotCache cacheId="3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</calcChain>
</file>

<file path=xl/connections.xml><?xml version="1.0" encoding="utf-8"?>
<connections xmlns="http://schemas.openxmlformats.org/spreadsheetml/2006/main">
  <connection id="1" keepAlive="1" name="Запрос — Таблица1" description="Соединение с запросом &quot;Таблица1&quot; в книге." type="5" refreshedVersion="6" background="1" saveData="1">
    <dbPr connection="Provider=Microsoft.Mashup.OleDb.1;Data Source=$Workbook$;Location=Таблица1;Extended Properties=&quot;&quot;" command="SELECT * FROM [Таблица1]"/>
  </connection>
</connections>
</file>

<file path=xl/sharedStrings.xml><?xml version="1.0" encoding="utf-8"?>
<sst xmlns="http://schemas.openxmlformats.org/spreadsheetml/2006/main" count="62" uniqueCount="27">
  <si>
    <t>Акция</t>
  </si>
  <si>
    <t>Дата</t>
  </si>
  <si>
    <t>За 1 акцию</t>
  </si>
  <si>
    <t>Кол-во акций</t>
  </si>
  <si>
    <t>Сумма дев-в</t>
  </si>
  <si>
    <t>Налог    /    %</t>
  </si>
  <si>
    <t>Итого</t>
  </si>
  <si>
    <t>МТС</t>
  </si>
  <si>
    <t>ПИК</t>
  </si>
  <si>
    <t>НЛМК</t>
  </si>
  <si>
    <t>РУСГИДРО</t>
  </si>
  <si>
    <t>ТМК</t>
  </si>
  <si>
    <t>Банк СПб</t>
  </si>
  <si>
    <t>Северсталь</t>
  </si>
  <si>
    <t>Эталон-др</t>
  </si>
  <si>
    <t>Юнипро</t>
  </si>
  <si>
    <t>ФосАгро</t>
  </si>
  <si>
    <t>Детский Мир</t>
  </si>
  <si>
    <t>ММК</t>
  </si>
  <si>
    <t>Русагро-др</t>
  </si>
  <si>
    <t>ЛСР</t>
  </si>
  <si>
    <t>МосБиржа</t>
  </si>
  <si>
    <t>Столбец1</t>
  </si>
  <si>
    <t>Количество</t>
  </si>
  <si>
    <t>Названия строк</t>
  </si>
  <si>
    <t>Общий итог</t>
  </si>
  <si>
    <t>Сумма по полю 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</si>
</sst>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₽&quot;"/>
    <numFmt numFmtId="165" formatCode="#,##0.0000\ &quot;₽&quot;"/>
    <numFmt numFmtId="166" formatCode="[$$-409]#,##0.00"/>
  </numFmts>
  <fonts count="3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1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indent="1"/>
    </xf>
    <xf numFmtId="164" fontId="2" fillId="0" borderId="3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14" fontId="1" fillId="0" borderId="5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indent="1"/>
    </xf>
    <xf numFmtId="14" fontId="2" fillId="0" borderId="8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Обычный" xfId="0" builtinId="0"/>
  </cellStyles>
  <dxfs count="13"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0.00\ &quot;₽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[1656202.xlsx]Лист3!Сводная таблица1</c:name>
    <c:fmtId val="2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Лист3!$B$3</c:f>
              <c:strCache>
                <c:ptCount val="1"/>
                <c:pt idx="0">
                  <c:v>Итог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Лист3!$A$4:$A$19</c:f>
              <c:strCache>
                <c:ptCount val="15"/>
                <c:pt idx="0">
                  <c:v>Банк СПб</c:v>
                </c:pt>
                <c:pt idx="1">
                  <c:v>Детский Мир</c:v>
                </c:pt>
                <c:pt idx="2">
                  <c:v>ЛСР</c:v>
                </c:pt>
                <c:pt idx="3">
                  <c:v>ММК</c:v>
                </c:pt>
                <c:pt idx="4">
                  <c:v>МосБиржа</c:v>
                </c:pt>
                <c:pt idx="5">
                  <c:v>МТС</c:v>
                </c:pt>
                <c:pt idx="6">
                  <c:v>НЛМК</c:v>
                </c:pt>
                <c:pt idx="7">
                  <c:v>ПИК</c:v>
                </c:pt>
                <c:pt idx="8">
                  <c:v>Русагро-др</c:v>
                </c:pt>
                <c:pt idx="9">
                  <c:v>РУСГИДРО</c:v>
                </c:pt>
                <c:pt idx="10">
                  <c:v>Северсталь</c:v>
                </c:pt>
                <c:pt idx="11">
                  <c:v>ТМК</c:v>
                </c:pt>
                <c:pt idx="12">
                  <c:v>ФосАгро</c:v>
                </c:pt>
                <c:pt idx="13">
                  <c:v>Эталон-др</c:v>
                </c:pt>
                <c:pt idx="14">
                  <c:v>Юнипро</c:v>
                </c:pt>
              </c:strCache>
            </c:strRef>
          </c:cat>
          <c:val>
            <c:numRef>
              <c:f>Лист3!$B$4:$B$19</c:f>
              <c:numCache>
                <c:formatCode>General</c:formatCode>
                <c:ptCount val="15"/>
                <c:pt idx="0">
                  <c:v>199.8</c:v>
                </c:pt>
                <c:pt idx="1">
                  <c:v>203.2</c:v>
                </c:pt>
                <c:pt idx="2">
                  <c:v>312</c:v>
                </c:pt>
                <c:pt idx="3">
                  <c:v>358.65</c:v>
                </c:pt>
                <c:pt idx="4">
                  <c:v>189</c:v>
                </c:pt>
                <c:pt idx="5">
                  <c:v>267.89999999999998</c:v>
                </c:pt>
                <c:pt idx="6">
                  <c:v>815.8</c:v>
                </c:pt>
                <c:pt idx="7">
                  <c:v>454.20000000000005</c:v>
                </c:pt>
                <c:pt idx="8">
                  <c:v>375.82099999999997</c:v>
                </c:pt>
                <c:pt idx="9">
                  <c:v>178.4</c:v>
                </c:pt>
                <c:pt idx="10">
                  <c:v>401.18000000000006</c:v>
                </c:pt>
                <c:pt idx="11">
                  <c:v>120</c:v>
                </c:pt>
                <c:pt idx="12">
                  <c:v>246</c:v>
                </c:pt>
                <c:pt idx="13">
                  <c:v>818.04</c:v>
                </c:pt>
                <c:pt idx="14">
                  <c:v>222.05059999999997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0A-4CDF-B821-193C069B2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40401808"/>
        <c:axId val="640401392"/>
        <c:axId val="0"/>
      </c:bar3DChart>
      <c:catAx>
        <c:axId val="640401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40401392"/>
        <c:crosses val="autoZero"/>
        <c:auto val="1"/>
        <c:lblAlgn val="ctr"/>
        <c:lblOffset val="100"/>
        <c:noMultiLvlLbl val="0"/>
      </c:catAx>
      <c:valAx>
        <c:axId val="64040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4040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Лист1!$B$5:$B$23</c:f>
              <c:strCache>
                <c:ptCount val="19"/>
                <c:pt idx="0">
                  <c:v>МТС</c:v>
                </c:pt>
                <c:pt idx="1">
                  <c:v>ПИК</c:v>
                </c:pt>
                <c:pt idx="2">
                  <c:v>НЛМК</c:v>
                </c:pt>
                <c:pt idx="3">
                  <c:v>РУСГИДРО</c:v>
                </c:pt>
                <c:pt idx="4">
                  <c:v>ТМК</c:v>
                </c:pt>
                <c:pt idx="5">
                  <c:v>Банк СПб</c:v>
                </c:pt>
                <c:pt idx="6">
                  <c:v>Северсталь</c:v>
                </c:pt>
                <c:pt idx="7">
                  <c:v>Эталон-др</c:v>
                </c:pt>
                <c:pt idx="8">
                  <c:v>Юнипро</c:v>
                </c:pt>
                <c:pt idx="9">
                  <c:v>ФосАгро</c:v>
                </c:pt>
                <c:pt idx="10">
                  <c:v>Детский Мир</c:v>
                </c:pt>
                <c:pt idx="11">
                  <c:v>НЛМК</c:v>
                </c:pt>
                <c:pt idx="12">
                  <c:v>ММК</c:v>
                </c:pt>
                <c:pt idx="13">
                  <c:v>Русагро-др</c:v>
                </c:pt>
                <c:pt idx="14">
                  <c:v>ЛСР</c:v>
                </c:pt>
                <c:pt idx="15">
                  <c:v>НЛМК</c:v>
                </c:pt>
                <c:pt idx="16">
                  <c:v>МосБиржа</c:v>
                </c:pt>
                <c:pt idx="17">
                  <c:v>Северсталь</c:v>
                </c:pt>
                <c:pt idx="18">
                  <c:v>Северсталь</c:v>
                </c:pt>
              </c:strCache>
            </c:strRef>
          </c:cat>
          <c:val>
            <c:numRef>
              <c:f>Лист1!$I$5:$I$23</c:f>
              <c:numCache>
                <c:formatCode>#\ ##0.00\ "₽"</c:formatCode>
                <c:ptCount val="19"/>
                <c:pt idx="0">
                  <c:v>267.89999999999998</c:v>
                </c:pt>
                <c:pt idx="1">
                  <c:v>454.20000000000005</c:v>
                </c:pt>
                <c:pt idx="2">
                  <c:v>285</c:v>
                </c:pt>
                <c:pt idx="3">
                  <c:v>178.4</c:v>
                </c:pt>
                <c:pt idx="4">
                  <c:v>120</c:v>
                </c:pt>
                <c:pt idx="5">
                  <c:v>199.8</c:v>
                </c:pt>
                <c:pt idx="6">
                  <c:v>112.02000000000001</c:v>
                </c:pt>
                <c:pt idx="7">
                  <c:v>818.04</c:v>
                </c:pt>
                <c:pt idx="8">
                  <c:v>222.05059999999997</c:v>
                </c:pt>
                <c:pt idx="9">
                  <c:v>246</c:v>
                </c:pt>
                <c:pt idx="10">
                  <c:v>203.2</c:v>
                </c:pt>
                <c:pt idx="11">
                  <c:v>385.79999999999995</c:v>
                </c:pt>
                <c:pt idx="12">
                  <c:v>358.65</c:v>
                </c:pt>
                <c:pt idx="13">
                  <c:v>375.82099999999997</c:v>
                </c:pt>
                <c:pt idx="14">
                  <c:v>312</c:v>
                </c:pt>
                <c:pt idx="15">
                  <c:v>145</c:v>
                </c:pt>
                <c:pt idx="16">
                  <c:v>189</c:v>
                </c:pt>
                <c:pt idx="17">
                  <c:v>163.08000000000001</c:v>
                </c:pt>
                <c:pt idx="18">
                  <c:v>126.08000000000001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91-4C98-96D7-9EB66EF13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787317040"/>
        <c:axId val="-1787319760"/>
      </c:barChart>
      <c:catAx>
        <c:axId val="-178731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787319760"/>
        <c:crosses val="autoZero"/>
        <c:auto val="1"/>
        <c:lblAlgn val="ctr"/>
        <c:lblOffset val="100"/>
        <c:noMultiLvlLbl val="0"/>
      </c:catAx>
      <c:valAx>
        <c:axId val="-178731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0\ &quot;₽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787317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Лист2!$B$1</c:f>
              <c:strCache>
                <c:ptCount val="1"/>
                <c:pt idx="0">
                  <c:v>Количество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Лист2!$A$2:$A$16</c:f>
              <c:strCache>
                <c:ptCount val="15"/>
                <c:pt idx="0">
                  <c:v>МТС</c:v>
                </c:pt>
                <c:pt idx="1">
                  <c:v>ПИК</c:v>
                </c:pt>
                <c:pt idx="2">
                  <c:v>НЛМК</c:v>
                </c:pt>
                <c:pt idx="3">
                  <c:v>РУСГИДРО</c:v>
                </c:pt>
                <c:pt idx="4">
                  <c:v>ТМК</c:v>
                </c:pt>
                <c:pt idx="5">
                  <c:v>Банк СПб</c:v>
                </c:pt>
                <c:pt idx="6">
                  <c:v>Северсталь</c:v>
                </c:pt>
                <c:pt idx="7">
                  <c:v>Эталон-др</c:v>
                </c:pt>
                <c:pt idx="8">
                  <c:v>Юнипро</c:v>
                </c:pt>
                <c:pt idx="9">
                  <c:v>ФосАгро</c:v>
                </c:pt>
                <c:pt idx="10">
                  <c:v>Детский Мир</c:v>
                </c:pt>
                <c:pt idx="11">
                  <c:v>ММК</c:v>
                </c:pt>
                <c:pt idx="12">
                  <c:v>Русагро-др</c:v>
                </c:pt>
                <c:pt idx="13">
                  <c:v>ЛСР</c:v>
                </c:pt>
                <c:pt idx="14">
                  <c:v>МосБиржа</c:v>
                </c:pt>
              </c:strCache>
            </c:strRef>
          </c:cat>
          <c:val>
            <c:numRef>
              <c:f>Лист2!$B$2:$B$16</c:f>
              <c:numCache>
                <c:formatCode>General</c:formatCode>
                <c:ptCount val="15"/>
                <c:pt idx="0">
                  <c:v>267.89999999999998</c:v>
                </c:pt>
                <c:pt idx="1">
                  <c:v>454.2</c:v>
                </c:pt>
                <c:pt idx="2">
                  <c:v>815.8</c:v>
                </c:pt>
                <c:pt idx="3">
                  <c:v>178.4</c:v>
                </c:pt>
                <c:pt idx="4">
                  <c:v>120</c:v>
                </c:pt>
                <c:pt idx="5">
                  <c:v>199.8</c:v>
                </c:pt>
                <c:pt idx="6">
                  <c:v>401.18</c:v>
                </c:pt>
                <c:pt idx="7">
                  <c:v>818.04</c:v>
                </c:pt>
                <c:pt idx="8">
                  <c:v>222.0506</c:v>
                </c:pt>
                <c:pt idx="9">
                  <c:v>246</c:v>
                </c:pt>
                <c:pt idx="10">
                  <c:v>203.2</c:v>
                </c:pt>
                <c:pt idx="11">
                  <c:v>358.65</c:v>
                </c:pt>
                <c:pt idx="12">
                  <c:v>375.82100000000003</c:v>
                </c:pt>
                <c:pt idx="13">
                  <c:v>312</c:v>
                </c:pt>
                <c:pt idx="14">
                  <c:v>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EB-4B95-861A-8FB2A7A78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7882384"/>
        <c:axId val="557889040"/>
        <c:axId val="0"/>
      </c:bar3DChart>
      <c:catAx>
        <c:axId val="55788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7889040"/>
        <c:crosses val="autoZero"/>
        <c:auto val="1"/>
        <c:lblAlgn val="ctr"/>
        <c:lblOffset val="100"/>
        <c:noMultiLvlLbl val="0"/>
      </c:catAx>
      <c:valAx>
        <c:axId val="557889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7882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12</xdr:row>
      <xdr:rowOff>114300</xdr:rowOff>
    </xdr:from>
    <xdr:to>
      <xdr:col>13</xdr:col>
      <xdr:colOff>285750</xdr:colOff>
      <xdr:row>27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19049</xdr:colOff>
      <xdr:row>3</xdr:row>
      <xdr:rowOff>0</xdr:rowOff>
    </xdr:from>
    <xdr:to>
      <xdr:col>22</xdr:col>
      <xdr:colOff>314324</xdr:colOff>
      <xdr:row>22</xdr:row>
      <xdr:rowOff>171450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1</xdr:row>
      <xdr:rowOff>0</xdr:rowOff>
    </xdr:from>
    <xdr:to>
      <xdr:col>11</xdr:col>
      <xdr:colOff>9525</xdr:colOff>
      <xdr:row>15</xdr:row>
      <xdr:rowOff>76200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Ракитин И.О." refreshedDate="44540.661464930556" createdVersion="6" refreshedVersion="6" minRefreshableVersion="3" recordCount="19">
  <cacheSource type="worksheet">
    <worksheetSource name="Таблица1"/>
  </cacheSource>
  <cacheFields count="10">
    <cacheField name="Акция" numFmtId="0">
      <sharedItems count="15">
        <s v="МТС"/>
        <s v="ПИК"/>
        <s v="НЛМК"/>
        <s v="РУСГИДРО"/>
        <s v="ТМК"/>
        <s v="Банк СПб"/>
        <s v="Северсталь"/>
        <s v="Эталон-др"/>
        <s v="Юнипро"/>
        <s v="ФосАгро"/>
        <s v="Детский Мир"/>
        <s v="ММК"/>
        <s v="Русагро-др"/>
        <s v="ЛСР"/>
        <s v="МосБиржа"/>
      </sharedItems>
    </cacheField>
    <cacheField name="Дата" numFmtId="14">
      <sharedItems containsSemiMixedTypes="0" containsNonDate="0" containsDate="1" containsString="0" minDate="2020-10-13T00:00:00" maxDate="2021-06-08T00:00:00" count="17">
        <d v="2020-10-22T00:00:00"/>
        <d v="2020-10-23T00:00:00"/>
        <d v="2020-10-27T00:00:00"/>
        <d v="2020-10-13T00:00:00"/>
        <d v="2020-12-16T00:00:00"/>
        <d v="2020-12-17T00:00:00"/>
        <d v="2020-12-22T00:00:00"/>
        <d v="2020-12-24T00:00:00"/>
        <d v="2020-12-30T00:00:00"/>
        <d v="2021-01-12T00:00:00"/>
        <d v="2021-01-14T00:00:00"/>
        <d v="2021-01-28T00:00:00"/>
        <d v="2021-04-28T00:00:00"/>
        <d v="2021-05-13T00:00:00"/>
        <d v="2021-05-20T00:00:00"/>
        <d v="2021-05-31T00:00:00"/>
        <d v="2021-06-07T00:00:00"/>
      </sharedItems>
      <fieldGroup par="9" base="1">
        <rangePr groupBy="months" startDate="2020-10-13T00:00:00" endDate="2021-06-08T00:00:00"/>
        <groupItems count="14">
          <s v="&lt;13.10.2020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8.06.2021"/>
        </groupItems>
      </fieldGroup>
    </cacheField>
    <cacheField name="За 1 акцию" numFmtId="0">
      <sharedItems containsSemiMixedTypes="0" containsString="0" containsNumber="1" minValue="3.5680000000000003E-2" maxValue="123"/>
    </cacheField>
    <cacheField name="Кол-во акций" numFmtId="0">
      <sharedItems containsSemiMixedTypes="0" containsString="0" containsNumber="1" containsInteger="1" minValue="2" maxValue="5000"/>
    </cacheField>
    <cacheField name="Сумма дев-в" numFmtId="0">
      <sharedItems containsNonDate="0" containsString="0" containsBlank="1"/>
    </cacheField>
    <cacheField name="Налог    /    %" numFmtId="0">
      <sharedItems containsNonDate="0" containsString="0" containsBlank="1"/>
    </cacheField>
    <cacheField name="Столбец1" numFmtId="0">
      <sharedItems containsString="0" containsBlank="1" containsNumber="1" containsInteger="1" minValue="19" maxValue="24"/>
    </cacheField>
    <cacheField name="Итого" numFmtId="164">
      <sharedItems containsSemiMixedTypes="0" containsString="0" containsNumber="1" minValue="112.02000000000001" maxValue="818.04"/>
    </cacheField>
    <cacheField name="Кварталы" numFmtId="0" databaseField="0">
      <fieldGroup base="1">
        <rangePr groupBy="quarters" startDate="2020-10-13T00:00:00" endDate="2021-06-08T00:00:00"/>
        <groupItems count="6">
          <s v="&lt;13.10.2020"/>
          <s v="Кв-л1"/>
          <s v="Кв-л2"/>
          <s v="Кв-л3"/>
          <s v="Кв-л4"/>
          <s v="&gt;08.06.2021"/>
        </groupItems>
      </fieldGroup>
    </cacheField>
    <cacheField name="Годы" numFmtId="0" databaseField="0">
      <fieldGroup base="1">
        <rangePr groupBy="years" startDate="2020-10-13T00:00:00" endDate="2021-06-08T00:00:00"/>
        <groupItems count="4">
          <s v="&lt;13.10.2020"/>
          <s v="2020"/>
          <s v="2021"/>
          <s v="&gt;08.06.202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x v="0"/>
    <x v="0"/>
    <n v="8.93"/>
    <n v="30"/>
    <m/>
    <m/>
    <m/>
    <n v="267.89999999999998"/>
  </r>
  <r>
    <x v="1"/>
    <x v="1"/>
    <n v="22.71"/>
    <n v="20"/>
    <m/>
    <m/>
    <m/>
    <n v="454.20000000000005"/>
  </r>
  <r>
    <x v="2"/>
    <x v="2"/>
    <n v="4.75"/>
    <n v="60"/>
    <m/>
    <m/>
    <m/>
    <n v="285"/>
  </r>
  <r>
    <x v="3"/>
    <x v="3"/>
    <n v="3.5680000000000003E-2"/>
    <n v="5000"/>
    <m/>
    <m/>
    <m/>
    <n v="178.4"/>
  </r>
  <r>
    <x v="4"/>
    <x v="4"/>
    <n v="3"/>
    <n v="40"/>
    <m/>
    <m/>
    <m/>
    <n v="120"/>
  </r>
  <r>
    <x v="5"/>
    <x v="5"/>
    <n v="3.33"/>
    <n v="60"/>
    <m/>
    <m/>
    <m/>
    <n v="199.8"/>
  </r>
  <r>
    <x v="6"/>
    <x v="6"/>
    <n v="37.340000000000003"/>
    <n v="3"/>
    <m/>
    <m/>
    <m/>
    <n v="112.02000000000001"/>
  </r>
  <r>
    <x v="7"/>
    <x v="7"/>
    <n v="12.03"/>
    <n v="68"/>
    <m/>
    <m/>
    <m/>
    <n v="818.04"/>
  </r>
  <r>
    <x v="8"/>
    <x v="8"/>
    <n v="0.11102529999999999"/>
    <n v="2000"/>
    <m/>
    <m/>
    <m/>
    <n v="222.05059999999997"/>
  </r>
  <r>
    <x v="9"/>
    <x v="8"/>
    <n v="123"/>
    <n v="2"/>
    <m/>
    <m/>
    <m/>
    <n v="246"/>
  </r>
  <r>
    <x v="10"/>
    <x v="9"/>
    <n v="5.08"/>
    <n v="40"/>
    <m/>
    <m/>
    <m/>
    <n v="203.2"/>
  </r>
  <r>
    <x v="2"/>
    <x v="10"/>
    <n v="6.43"/>
    <n v="60"/>
    <m/>
    <m/>
    <m/>
    <n v="385.79999999999995"/>
  </r>
  <r>
    <x v="11"/>
    <x v="11"/>
    <n v="2.391"/>
    <n v="150"/>
    <m/>
    <m/>
    <m/>
    <n v="358.65"/>
  </r>
  <r>
    <x v="12"/>
    <x v="12"/>
    <n v="1.01"/>
    <n v="5"/>
    <m/>
    <m/>
    <m/>
    <n v="375.82099999999997"/>
  </r>
  <r>
    <x v="13"/>
    <x v="13"/>
    <n v="39"/>
    <n v="8"/>
    <m/>
    <m/>
    <m/>
    <n v="312"/>
  </r>
  <r>
    <x v="2"/>
    <x v="14"/>
    <n v="7.25"/>
    <n v="20"/>
    <m/>
    <m/>
    <m/>
    <n v="145"/>
  </r>
  <r>
    <x v="14"/>
    <x v="15"/>
    <n v="9.4499999999999993"/>
    <n v="20"/>
    <m/>
    <m/>
    <m/>
    <n v="189"/>
  </r>
  <r>
    <x v="6"/>
    <x v="16"/>
    <n v="46.77"/>
    <n v="4"/>
    <m/>
    <m/>
    <n v="24"/>
    <n v="163.08000000000001"/>
  </r>
  <r>
    <x v="6"/>
    <x v="16"/>
    <n v="36.270000000000003"/>
    <n v="4"/>
    <m/>
    <m/>
    <n v="19"/>
    <n v="126.080000000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3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chartFormat="3">
  <location ref="A3:B19" firstHeaderRow="1" firstDataRow="1" firstDataCol="1"/>
  <pivotFields count="10">
    <pivotField axis="axisRow" showAll="0">
      <items count="16">
        <item x="5"/>
        <item x="10"/>
        <item x="13"/>
        <item x="11"/>
        <item x="14"/>
        <item x="0"/>
        <item x="2"/>
        <item x="1"/>
        <item x="12"/>
        <item x="3"/>
        <item x="6"/>
        <item x="4"/>
        <item x="9"/>
        <item x="7"/>
        <item x="8"/>
        <item t="default"/>
      </items>
    </pivotField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showAll="0"/>
    <pivotField showAll="0"/>
    <pivotField dataField="1" numFmtId="164" showAll="0"/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showAll="0" defaultSubtotal="0">
      <items count="4">
        <item sd="0" x="0"/>
        <item sd="0" x="1"/>
        <item sd="0" x="2"/>
        <item sd="0" x="3"/>
      </items>
    </pivotField>
  </pivotFields>
  <rowFields count="1">
    <field x="0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Сумма по полю Итого" fld="7" baseField="0" baseItem="0"/>
  </dataFields>
  <chartFormats count="1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preserveSortFilterLayout="0" nextId="3">
    <queryTableFields count="2">
      <queryTableField id="1" name="Акция" tableColumnId="5"/>
      <queryTableField id="2" name="Количество" tableColumnId="6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Таблица1" displayName="Таблица1" ref="B4:I23" totalsRowShown="0" dataDxfId="11" headerRowBorderDxfId="12" tableBorderDxfId="10" totalsRowBorderDxfId="9">
  <tableColumns count="8">
    <tableColumn id="1" name="Акция" dataDxfId="8"/>
    <tableColumn id="2" name="Дата" dataDxfId="7"/>
    <tableColumn id="3" name="За 1 акцию"/>
    <tableColumn id="4" name="Кол-во акций" dataDxfId="6"/>
    <tableColumn id="5" name="Сумма дев-в" dataDxfId="5"/>
    <tableColumn id="6" name="Налог    /    %" dataDxfId="4"/>
    <tableColumn id="7" name="Столбец1" dataDxfId="3"/>
    <tableColumn id="8" name="Итого" dataDxfId="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Таблица1_2" displayName="Таблица1_2" ref="A1:B16" tableType="queryTable" totalsRowShown="0">
  <autoFilter ref="A1:B16"/>
  <tableColumns count="2">
    <tableColumn id="5" uniqueName="5" name="Акция" queryTableFieldId="1" dataDxfId="1"/>
    <tableColumn id="6" uniqueName="6" name="Количество" queryTableFieldId="2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9"/>
  <sheetViews>
    <sheetView tabSelected="1" workbookViewId="0">
      <selection activeCell="E24" sqref="E24"/>
    </sheetView>
  </sheetViews>
  <sheetFormatPr defaultRowHeight="15" x14ac:dyDescent="0.25"/>
  <cols>
    <col min="1" max="1" width="17.28515625" bestFit="1" customWidth="1"/>
    <col min="2" max="2" width="21.5703125" bestFit="1" customWidth="1"/>
  </cols>
  <sheetData>
    <row r="3" spans="1:2" x14ac:dyDescent="0.25">
      <c r="A3" s="24" t="s">
        <v>24</v>
      </c>
      <c r="B3" t="s">
        <v>26</v>
      </c>
    </row>
    <row r="4" spans="1:2" x14ac:dyDescent="0.25">
      <c r="A4" s="25" t="s">
        <v>12</v>
      </c>
      <c r="B4" s="23">
        <v>199.8</v>
      </c>
    </row>
    <row r="5" spans="1:2" x14ac:dyDescent="0.25">
      <c r="A5" s="25" t="s">
        <v>17</v>
      </c>
      <c r="B5" s="23">
        <v>203.2</v>
      </c>
    </row>
    <row r="6" spans="1:2" x14ac:dyDescent="0.25">
      <c r="A6" s="25" t="s">
        <v>20</v>
      </c>
      <c r="B6" s="23">
        <v>312</v>
      </c>
    </row>
    <row r="7" spans="1:2" x14ac:dyDescent="0.25">
      <c r="A7" s="25" t="s">
        <v>18</v>
      </c>
      <c r="B7" s="23">
        <v>358.65</v>
      </c>
    </row>
    <row r="8" spans="1:2" x14ac:dyDescent="0.25">
      <c r="A8" s="25" t="s">
        <v>21</v>
      </c>
      <c r="B8" s="23">
        <v>189</v>
      </c>
    </row>
    <row r="9" spans="1:2" x14ac:dyDescent="0.25">
      <c r="A9" s="25" t="s">
        <v>7</v>
      </c>
      <c r="B9" s="23">
        <v>267.89999999999998</v>
      </c>
    </row>
    <row r="10" spans="1:2" x14ac:dyDescent="0.25">
      <c r="A10" s="25" t="s">
        <v>9</v>
      </c>
      <c r="B10" s="23">
        <v>815.8</v>
      </c>
    </row>
    <row r="11" spans="1:2" x14ac:dyDescent="0.25">
      <c r="A11" s="25" t="s">
        <v>8</v>
      </c>
      <c r="B11" s="23">
        <v>454.20000000000005</v>
      </c>
    </row>
    <row r="12" spans="1:2" x14ac:dyDescent="0.25">
      <c r="A12" s="25" t="s">
        <v>19</v>
      </c>
      <c r="B12" s="23">
        <v>375.82099999999997</v>
      </c>
    </row>
    <row r="13" spans="1:2" x14ac:dyDescent="0.25">
      <c r="A13" s="25" t="s">
        <v>10</v>
      </c>
      <c r="B13" s="23">
        <v>178.4</v>
      </c>
    </row>
    <row r="14" spans="1:2" x14ac:dyDescent="0.25">
      <c r="A14" s="25" t="s">
        <v>13</v>
      </c>
      <c r="B14" s="23">
        <v>401.18000000000006</v>
      </c>
    </row>
    <row r="15" spans="1:2" x14ac:dyDescent="0.25">
      <c r="A15" s="25" t="s">
        <v>11</v>
      </c>
      <c r="B15" s="23">
        <v>120</v>
      </c>
    </row>
    <row r="16" spans="1:2" x14ac:dyDescent="0.25">
      <c r="A16" s="25" t="s">
        <v>16</v>
      </c>
      <c r="B16" s="23">
        <v>246</v>
      </c>
    </row>
    <row r="17" spans="1:2" x14ac:dyDescent="0.25">
      <c r="A17" s="25" t="s">
        <v>14</v>
      </c>
      <c r="B17" s="23">
        <v>818.04</v>
      </c>
    </row>
    <row r="18" spans="1:2" x14ac:dyDescent="0.25">
      <c r="A18" s="25" t="s">
        <v>15</v>
      </c>
      <c r="B18" s="23">
        <v>222.05059999999997</v>
      </c>
    </row>
    <row r="19" spans="1:2" x14ac:dyDescent="0.25">
      <c r="A19" s="25" t="s">
        <v>25</v>
      </c>
      <c r="B19" s="23">
        <v>5162.0415999999996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23"/>
  <sheetViews>
    <sheetView workbookViewId="0">
      <selection activeCell="B4" sqref="B4:I23"/>
    </sheetView>
  </sheetViews>
  <sheetFormatPr defaultRowHeight="15" x14ac:dyDescent="0.25"/>
  <cols>
    <col min="2" max="2" width="12.7109375" bestFit="1" customWidth="1"/>
    <col min="3" max="3" width="9.85546875" bestFit="1" customWidth="1"/>
    <col min="4" max="4" width="11.85546875" customWidth="1"/>
    <col min="5" max="5" width="13.7109375" customWidth="1"/>
    <col min="6" max="6" width="13.28515625" customWidth="1"/>
    <col min="7" max="7" width="13.42578125" customWidth="1"/>
    <col min="8" max="8" width="10.85546875" customWidth="1"/>
    <col min="9" max="9" width="7.85546875" bestFit="1" customWidth="1"/>
  </cols>
  <sheetData>
    <row r="4" spans="2:9" x14ac:dyDescent="0.25">
      <c r="B4" s="13" t="s">
        <v>0</v>
      </c>
      <c r="C4" s="14" t="s">
        <v>1</v>
      </c>
      <c r="D4" s="15" t="s">
        <v>2</v>
      </c>
      <c r="E4" s="15" t="s">
        <v>3</v>
      </c>
      <c r="F4" s="15" t="s">
        <v>4</v>
      </c>
      <c r="G4" s="16" t="s">
        <v>5</v>
      </c>
      <c r="H4" s="16" t="s">
        <v>22</v>
      </c>
      <c r="I4" s="17" t="s">
        <v>6</v>
      </c>
    </row>
    <row r="5" spans="2:9" x14ac:dyDescent="0.25">
      <c r="B5" s="10" t="s">
        <v>7</v>
      </c>
      <c r="C5" s="1">
        <v>44126</v>
      </c>
      <c r="D5" s="2">
        <v>8.93</v>
      </c>
      <c r="E5" s="3">
        <v>30</v>
      </c>
      <c r="F5" s="4"/>
      <c r="G5" s="4"/>
      <c r="H5" s="4"/>
      <c r="I5" s="11">
        <f t="shared" ref="I5:I17" si="0">D5*E5</f>
        <v>267.89999999999998</v>
      </c>
    </row>
    <row r="6" spans="2:9" x14ac:dyDescent="0.25">
      <c r="B6" s="10" t="s">
        <v>8</v>
      </c>
      <c r="C6" s="1">
        <v>44127</v>
      </c>
      <c r="D6" s="2">
        <v>22.71</v>
      </c>
      <c r="E6" s="3">
        <v>20</v>
      </c>
      <c r="F6" s="4"/>
      <c r="G6" s="4"/>
      <c r="H6" s="4"/>
      <c r="I6" s="11">
        <f t="shared" si="0"/>
        <v>454.20000000000005</v>
      </c>
    </row>
    <row r="7" spans="2:9" x14ac:dyDescent="0.25">
      <c r="B7" s="10" t="s">
        <v>9</v>
      </c>
      <c r="C7" s="1">
        <v>44131</v>
      </c>
      <c r="D7" s="2">
        <v>4.75</v>
      </c>
      <c r="E7" s="3">
        <v>60</v>
      </c>
      <c r="F7" s="4"/>
      <c r="G7" s="4"/>
      <c r="H7" s="4"/>
      <c r="I7" s="11">
        <f t="shared" si="0"/>
        <v>285</v>
      </c>
    </row>
    <row r="8" spans="2:9" x14ac:dyDescent="0.25">
      <c r="B8" s="10" t="s">
        <v>10</v>
      </c>
      <c r="C8" s="1">
        <v>44117</v>
      </c>
      <c r="D8" s="2">
        <v>3.5680000000000003E-2</v>
      </c>
      <c r="E8" s="3">
        <v>5000</v>
      </c>
      <c r="F8" s="4"/>
      <c r="G8" s="4"/>
      <c r="H8" s="4"/>
      <c r="I8" s="11">
        <f t="shared" si="0"/>
        <v>178.4</v>
      </c>
    </row>
    <row r="9" spans="2:9" x14ac:dyDescent="0.25">
      <c r="B9" s="10" t="s">
        <v>11</v>
      </c>
      <c r="C9" s="1">
        <v>44181</v>
      </c>
      <c r="D9" s="2">
        <v>3</v>
      </c>
      <c r="E9" s="3">
        <v>40</v>
      </c>
      <c r="F9" s="4"/>
      <c r="G9" s="4"/>
      <c r="H9" s="4"/>
      <c r="I9" s="11">
        <f t="shared" si="0"/>
        <v>120</v>
      </c>
    </row>
    <row r="10" spans="2:9" x14ac:dyDescent="0.25">
      <c r="B10" s="10" t="s">
        <v>12</v>
      </c>
      <c r="C10" s="1">
        <v>44182</v>
      </c>
      <c r="D10" s="2">
        <v>3.33</v>
      </c>
      <c r="E10" s="3">
        <v>60</v>
      </c>
      <c r="F10" s="4"/>
      <c r="G10" s="4"/>
      <c r="H10" s="4"/>
      <c r="I10" s="11">
        <f t="shared" si="0"/>
        <v>199.8</v>
      </c>
    </row>
    <row r="11" spans="2:9" x14ac:dyDescent="0.25">
      <c r="B11" s="10" t="s">
        <v>13</v>
      </c>
      <c r="C11" s="1">
        <v>44187</v>
      </c>
      <c r="D11" s="2">
        <v>37.340000000000003</v>
      </c>
      <c r="E11" s="3">
        <v>3</v>
      </c>
      <c r="F11" s="4"/>
      <c r="G11" s="4"/>
      <c r="H11" s="4"/>
      <c r="I11" s="11">
        <f t="shared" si="0"/>
        <v>112.02000000000001</v>
      </c>
    </row>
    <row r="12" spans="2:9" x14ac:dyDescent="0.25">
      <c r="B12" s="10" t="s">
        <v>14</v>
      </c>
      <c r="C12" s="1">
        <v>44189</v>
      </c>
      <c r="D12" s="2">
        <v>12.03</v>
      </c>
      <c r="E12" s="3">
        <v>68</v>
      </c>
      <c r="F12" s="4"/>
      <c r="G12" s="4"/>
      <c r="H12" s="4"/>
      <c r="I12" s="11">
        <f t="shared" si="0"/>
        <v>818.04</v>
      </c>
    </row>
    <row r="13" spans="2:9" x14ac:dyDescent="0.25">
      <c r="B13" s="10" t="s">
        <v>15</v>
      </c>
      <c r="C13" s="1">
        <v>44195</v>
      </c>
      <c r="D13" s="5">
        <v>0.11102529999999999</v>
      </c>
      <c r="E13" s="3">
        <v>2000</v>
      </c>
      <c r="F13" s="4"/>
      <c r="G13" s="4"/>
      <c r="H13" s="4"/>
      <c r="I13" s="11">
        <f t="shared" si="0"/>
        <v>222.05059999999997</v>
      </c>
    </row>
    <row r="14" spans="2:9" x14ac:dyDescent="0.25">
      <c r="B14" s="10" t="s">
        <v>16</v>
      </c>
      <c r="C14" s="1">
        <v>44195</v>
      </c>
      <c r="D14" s="5">
        <v>123</v>
      </c>
      <c r="E14" s="3">
        <v>2</v>
      </c>
      <c r="F14" s="4"/>
      <c r="G14" s="4"/>
      <c r="H14" s="4"/>
      <c r="I14" s="11">
        <f t="shared" si="0"/>
        <v>246</v>
      </c>
    </row>
    <row r="15" spans="2:9" x14ac:dyDescent="0.25">
      <c r="B15" s="10" t="s">
        <v>17</v>
      </c>
      <c r="C15" s="6">
        <v>44208</v>
      </c>
      <c r="D15" s="7">
        <v>5.08</v>
      </c>
      <c r="E15" s="3">
        <v>40</v>
      </c>
      <c r="F15" s="3"/>
      <c r="G15" s="3"/>
      <c r="H15" s="3"/>
      <c r="I15" s="12">
        <f t="shared" si="0"/>
        <v>203.2</v>
      </c>
    </row>
    <row r="16" spans="2:9" x14ac:dyDescent="0.25">
      <c r="B16" s="10" t="s">
        <v>9</v>
      </c>
      <c r="C16" s="6">
        <v>44210</v>
      </c>
      <c r="D16" s="5">
        <v>6.43</v>
      </c>
      <c r="E16" s="3">
        <v>60</v>
      </c>
      <c r="F16" s="3"/>
      <c r="G16" s="3"/>
      <c r="H16" s="3"/>
      <c r="I16" s="12">
        <f t="shared" si="0"/>
        <v>385.79999999999995</v>
      </c>
    </row>
    <row r="17" spans="2:9" x14ac:dyDescent="0.25">
      <c r="B17" s="10" t="s">
        <v>18</v>
      </c>
      <c r="C17" s="6">
        <v>44224</v>
      </c>
      <c r="D17" s="8">
        <v>2.391</v>
      </c>
      <c r="E17" s="3">
        <v>150</v>
      </c>
      <c r="F17" s="3"/>
      <c r="G17" s="3"/>
      <c r="H17" s="3"/>
      <c r="I17" s="12">
        <f t="shared" si="0"/>
        <v>358.65</v>
      </c>
    </row>
    <row r="18" spans="2:9" x14ac:dyDescent="0.25">
      <c r="B18" s="10" t="s">
        <v>19</v>
      </c>
      <c r="C18" s="6">
        <v>44314</v>
      </c>
      <c r="D18" s="9">
        <v>1.01</v>
      </c>
      <c r="E18" s="3">
        <v>5</v>
      </c>
      <c r="F18" s="3"/>
      <c r="G18" s="3"/>
      <c r="H18" s="3"/>
      <c r="I18" s="12">
        <f>D18*E18*74.42</f>
        <v>375.82099999999997</v>
      </c>
    </row>
    <row r="19" spans="2:9" x14ac:dyDescent="0.25">
      <c r="B19" s="10" t="s">
        <v>20</v>
      </c>
      <c r="C19" s="6">
        <v>44329</v>
      </c>
      <c r="D19" s="9">
        <v>39</v>
      </c>
      <c r="E19" s="3">
        <v>8</v>
      </c>
      <c r="F19" s="3"/>
      <c r="G19" s="3"/>
      <c r="H19" s="3"/>
      <c r="I19" s="12">
        <f>D19*E19</f>
        <v>312</v>
      </c>
    </row>
    <row r="20" spans="2:9" x14ac:dyDescent="0.25">
      <c r="B20" s="10" t="s">
        <v>9</v>
      </c>
      <c r="C20" s="6">
        <v>44336</v>
      </c>
      <c r="D20" s="5">
        <v>7.25</v>
      </c>
      <c r="E20" s="3">
        <v>20</v>
      </c>
      <c r="F20" s="3"/>
      <c r="G20" s="3"/>
      <c r="H20" s="3"/>
      <c r="I20" s="12">
        <f>D20*E20</f>
        <v>145</v>
      </c>
    </row>
    <row r="21" spans="2:9" x14ac:dyDescent="0.25">
      <c r="B21" s="10" t="s">
        <v>21</v>
      </c>
      <c r="C21" s="6">
        <v>44347</v>
      </c>
      <c r="D21" s="8">
        <v>9.4499999999999993</v>
      </c>
      <c r="E21" s="3">
        <v>20</v>
      </c>
      <c r="F21" s="3"/>
      <c r="G21" s="3"/>
      <c r="H21" s="3"/>
      <c r="I21" s="12">
        <f>D21*E21</f>
        <v>189</v>
      </c>
    </row>
    <row r="22" spans="2:9" x14ac:dyDescent="0.25">
      <c r="B22" s="10" t="s">
        <v>13</v>
      </c>
      <c r="C22" s="6">
        <v>44354</v>
      </c>
      <c r="D22" s="7">
        <v>46.77</v>
      </c>
      <c r="E22" s="3">
        <v>4</v>
      </c>
      <c r="F22" s="3"/>
      <c r="G22" s="3"/>
      <c r="H22" s="7">
        <v>24</v>
      </c>
      <c r="I22" s="12">
        <f>D22*E22-H22</f>
        <v>163.08000000000001</v>
      </c>
    </row>
    <row r="23" spans="2:9" x14ac:dyDescent="0.25">
      <c r="B23" s="18" t="s">
        <v>13</v>
      </c>
      <c r="C23" s="19">
        <v>44354</v>
      </c>
      <c r="D23" s="20">
        <v>36.270000000000003</v>
      </c>
      <c r="E23" s="21">
        <v>4</v>
      </c>
      <c r="F23" s="21"/>
      <c r="G23" s="21"/>
      <c r="H23" s="20">
        <v>19</v>
      </c>
      <c r="I23" s="22">
        <f>D23*E23-H23</f>
        <v>126.08000000000001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G21" sqref="G21"/>
    </sheetView>
  </sheetViews>
  <sheetFormatPr defaultRowHeight="15" x14ac:dyDescent="0.25"/>
  <cols>
    <col min="1" max="1" width="13.140625" bestFit="1" customWidth="1"/>
    <col min="2" max="2" width="13.85546875" bestFit="1" customWidth="1"/>
  </cols>
  <sheetData>
    <row r="1" spans="1:2" x14ac:dyDescent="0.25">
      <c r="A1" s="23" t="s">
        <v>0</v>
      </c>
      <c r="B1" s="23" t="s">
        <v>23</v>
      </c>
    </row>
    <row r="2" spans="1:2" x14ac:dyDescent="0.25">
      <c r="A2" s="23" t="s">
        <v>7</v>
      </c>
      <c r="B2" s="23">
        <v>267.89999999999998</v>
      </c>
    </row>
    <row r="3" spans="1:2" x14ac:dyDescent="0.25">
      <c r="A3" s="23" t="s">
        <v>8</v>
      </c>
      <c r="B3" s="23">
        <v>454.2</v>
      </c>
    </row>
    <row r="4" spans="1:2" x14ac:dyDescent="0.25">
      <c r="A4" s="23" t="s">
        <v>9</v>
      </c>
      <c r="B4" s="23">
        <v>815.8</v>
      </c>
    </row>
    <row r="5" spans="1:2" x14ac:dyDescent="0.25">
      <c r="A5" s="23" t="s">
        <v>10</v>
      </c>
      <c r="B5" s="23">
        <v>178.4</v>
      </c>
    </row>
    <row r="6" spans="1:2" x14ac:dyDescent="0.25">
      <c r="A6" s="23" t="s">
        <v>11</v>
      </c>
      <c r="B6" s="23">
        <v>120</v>
      </c>
    </row>
    <row r="7" spans="1:2" x14ac:dyDescent="0.25">
      <c r="A7" s="23" t="s">
        <v>12</v>
      </c>
      <c r="B7" s="23">
        <v>199.8</v>
      </c>
    </row>
    <row r="8" spans="1:2" x14ac:dyDescent="0.25">
      <c r="A8" s="23" t="s">
        <v>13</v>
      </c>
      <c r="B8" s="23">
        <v>401.18</v>
      </c>
    </row>
    <row r="9" spans="1:2" x14ac:dyDescent="0.25">
      <c r="A9" s="23" t="s">
        <v>14</v>
      </c>
      <c r="B9" s="23">
        <v>818.04</v>
      </c>
    </row>
    <row r="10" spans="1:2" x14ac:dyDescent="0.25">
      <c r="A10" s="23" t="s">
        <v>15</v>
      </c>
      <c r="B10" s="23">
        <v>222.0506</v>
      </c>
    </row>
    <row r="11" spans="1:2" x14ac:dyDescent="0.25">
      <c r="A11" s="23" t="s">
        <v>16</v>
      </c>
      <c r="B11" s="23">
        <v>246</v>
      </c>
    </row>
    <row r="12" spans="1:2" x14ac:dyDescent="0.25">
      <c r="A12" s="23" t="s">
        <v>17</v>
      </c>
      <c r="B12" s="23">
        <v>203.2</v>
      </c>
    </row>
    <row r="13" spans="1:2" x14ac:dyDescent="0.25">
      <c r="A13" s="23" t="s">
        <v>18</v>
      </c>
      <c r="B13" s="23">
        <v>358.65</v>
      </c>
    </row>
    <row r="14" spans="1:2" x14ac:dyDescent="0.25">
      <c r="A14" s="23" t="s">
        <v>19</v>
      </c>
      <c r="B14" s="23">
        <v>375.82100000000003</v>
      </c>
    </row>
    <row r="15" spans="1:2" x14ac:dyDescent="0.25">
      <c r="A15" s="23" t="s">
        <v>20</v>
      </c>
      <c r="B15" s="23">
        <v>312</v>
      </c>
    </row>
    <row r="16" spans="1:2" x14ac:dyDescent="0.25">
      <c r="A16" s="23" t="s">
        <v>21</v>
      </c>
      <c r="B16" s="23">
        <v>189</v>
      </c>
    </row>
  </sheetData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7AF8658-4C21-425D-BAB0-FC69A168C58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AlexNorkin</dc:creator>
  <cp:lastModifiedBy>Ракитин И.О.</cp:lastModifiedBy>
  <dcterms:created xsi:type="dcterms:W3CDTF">2021-12-10T11:44:08Z</dcterms:created>
  <dcterms:modified xsi:type="dcterms:W3CDTF">2021-12-10T12:54:32Z</dcterms:modified>
</cp:coreProperties>
</file>