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xr:revisionPtr revIDLastSave="0" documentId="13_ncr:1_{713B20FA-9021-40EB-A8DD-ED59FBF09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37" i="1" s="1"/>
  <c r="D18" i="1"/>
  <c r="D36" i="1" s="1"/>
  <c r="D17" i="1"/>
  <c r="D35" i="1" s="1"/>
  <c r="D16" i="1"/>
  <c r="D34" i="1" s="1"/>
  <c r="D15" i="1"/>
  <c r="D33" i="1" s="1"/>
  <c r="D14" i="1"/>
  <c r="D32" i="1" s="1"/>
  <c r="D13" i="1"/>
  <c r="D31" i="1" s="1"/>
  <c r="D12" i="1"/>
  <c r="D30" i="1" s="1"/>
  <c r="D11" i="1"/>
  <c r="D29" i="1" s="1"/>
  <c r="D10" i="1"/>
  <c r="D28" i="1" s="1"/>
  <c r="D9" i="1"/>
  <c r="D27" i="1" s="1"/>
  <c r="D8" i="1"/>
  <c r="D26" i="1" s="1"/>
  <c r="D7" i="1"/>
  <c r="D25" i="1" s="1"/>
  <c r="D6" i="1"/>
  <c r="D24" i="1" s="1"/>
  <c r="D5" i="1"/>
  <c r="D23" i="1" s="1"/>
  <c r="D4" i="1"/>
  <c r="D22" i="1" s="1"/>
  <c r="D3" i="1"/>
  <c r="D21" i="1" s="1"/>
  <c r="D2" i="1"/>
  <c r="D20" i="1" s="1"/>
  <c r="J1" i="1"/>
  <c r="H1" i="1"/>
  <c r="G1" i="1"/>
</calcChain>
</file>

<file path=xl/sharedStrings.xml><?xml version="1.0" encoding="utf-8"?>
<sst xmlns="http://schemas.openxmlformats.org/spreadsheetml/2006/main" count="87" uniqueCount="8">
  <si>
    <t>Диаметр трубопровода, мм</t>
  </si>
  <si>
    <t>Способ прокладки</t>
  </si>
  <si>
    <t>Расценка, на дату оценки, руб/м</t>
  </si>
  <si>
    <t>надз</t>
  </si>
  <si>
    <t>подз</t>
  </si>
  <si>
    <t>Материал газопровода</t>
  </si>
  <si>
    <t>сталь</t>
  </si>
  <si>
    <t>полителен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</si>
</sst>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&#1086;&#1094;&#1077;&#1085;&#1082;&#1072;\&#1040;&#1088;&#1093;&#1080;&#1074;\2021\&#1090;&#1088;&#1080;-&#1082;\&#1057;&#1043;\&#1076;&#1080;&#1084;&#10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"/>
      <sheetName val="произ и хоз инв"/>
      <sheetName val="МиО"/>
      <sheetName val="ИнМиО"/>
      <sheetName val="скрины МиО"/>
      <sheetName val="Газопроводы Коинвест"/>
      <sheetName val="сверка"/>
      <sheetName val="скрины газопроводы"/>
      <sheetName val="индекс и рынок"/>
      <sheetName val="Лист2"/>
      <sheetName val="Лист3"/>
      <sheetName val="расчет нгп"/>
      <sheetName val="расчет пгп"/>
      <sheetName val="расценки газопроводы"/>
      <sheetName val="источники"/>
      <sheetName val="переход"/>
      <sheetName val="типы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I9">
            <v>1274.82</v>
          </cell>
        </row>
        <row r="10">
          <cell r="I10">
            <v>1333.35</v>
          </cell>
        </row>
        <row r="11">
          <cell r="I11">
            <v>1529.01</v>
          </cell>
        </row>
        <row r="12">
          <cell r="I12">
            <v>1919.77</v>
          </cell>
        </row>
        <row r="13">
          <cell r="I13">
            <v>2530.79</v>
          </cell>
        </row>
        <row r="14">
          <cell r="I14">
            <v>3585.07</v>
          </cell>
        </row>
        <row r="15">
          <cell r="I15">
            <v>4859.42</v>
          </cell>
        </row>
        <row r="16">
          <cell r="I16">
            <v>5850.61</v>
          </cell>
        </row>
      </sheetData>
      <sheetData sheetId="12">
        <row r="2">
          <cell r="L2">
            <v>2374.123</v>
          </cell>
        </row>
        <row r="3">
          <cell r="L3">
            <v>2941.931</v>
          </cell>
        </row>
        <row r="4">
          <cell r="L4">
            <v>3822.2240000000002</v>
          </cell>
        </row>
        <row r="5">
          <cell r="L5">
            <v>5697.1329999999998</v>
          </cell>
        </row>
        <row r="6">
          <cell r="L6">
            <v>7000.424</v>
          </cell>
        </row>
        <row r="7">
          <cell r="L7">
            <v>8216.0660000000007</v>
          </cell>
        </row>
        <row r="8">
          <cell r="L8">
            <v>10033.813</v>
          </cell>
        </row>
        <row r="9">
          <cell r="L9">
            <v>12343.153</v>
          </cell>
        </row>
        <row r="10">
          <cell r="L10">
            <v>14496.25</v>
          </cell>
        </row>
        <row r="11">
          <cell r="L11">
            <v>17373.397000000001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L13" sqref="L13"/>
    </sheetView>
  </sheetViews>
  <sheetFormatPr defaultRowHeight="15" x14ac:dyDescent="0.25"/>
  <sheetData>
    <row r="1" spans="1:10" ht="51" x14ac:dyDescent="0.25">
      <c r="A1" s="8" t="s">
        <v>0</v>
      </c>
      <c r="B1" s="8" t="s">
        <v>1</v>
      </c>
      <c r="C1" s="8" t="s">
        <v>5</v>
      </c>
      <c r="D1" s="8" t="s">
        <v>2</v>
      </c>
      <c r="G1" s="1" t="str">
        <f>A1</f>
        <v>Диаметр трубопровода, мм</v>
      </c>
      <c r="H1" s="1" t="str">
        <f>B1</f>
        <v>Способ прокладки</v>
      </c>
      <c r="I1" s="1" t="s">
        <v>5</v>
      </c>
      <c r="J1" s="1" t="str">
        <f>D1</f>
        <v>Расценка, на дату оценки, руб/м</v>
      </c>
    </row>
    <row r="2" spans="1:10" x14ac:dyDescent="0.25">
      <c r="A2" s="2">
        <v>50</v>
      </c>
      <c r="B2" s="2" t="s">
        <v>3</v>
      </c>
      <c r="C2" s="4" t="s">
        <v>6</v>
      </c>
      <c r="D2" s="3">
        <f>'[1]расчет нгп'!I9</f>
        <v>1274.82</v>
      </c>
      <c r="G2" s="4">
        <v>100</v>
      </c>
      <c r="H2" s="4" t="s">
        <v>4</v>
      </c>
      <c r="I2" s="4" t="s">
        <v>6</v>
      </c>
      <c r="J2" s="5"/>
    </row>
    <row r="3" spans="1:10" x14ac:dyDescent="0.25">
      <c r="A3" s="2">
        <v>65</v>
      </c>
      <c r="B3" s="2" t="s">
        <v>3</v>
      </c>
      <c r="C3" s="4" t="s">
        <v>6</v>
      </c>
      <c r="D3" s="3">
        <f>'[1]расчет нгп'!I10</f>
        <v>1333.35</v>
      </c>
      <c r="G3" s="4">
        <v>120</v>
      </c>
      <c r="H3" s="4" t="s">
        <v>3</v>
      </c>
      <c r="I3" s="4" t="s">
        <v>7</v>
      </c>
      <c r="J3" s="5"/>
    </row>
    <row r="4" spans="1:10" x14ac:dyDescent="0.25">
      <c r="A4" s="2">
        <v>80</v>
      </c>
      <c r="B4" s="2" t="s">
        <v>3</v>
      </c>
      <c r="C4" s="4" t="s">
        <v>6</v>
      </c>
      <c r="D4" s="3">
        <f>'[1]расчет нгп'!I11</f>
        <v>1529.01</v>
      </c>
      <c r="G4" s="4">
        <v>230</v>
      </c>
      <c r="H4" s="4" t="s">
        <v>3</v>
      </c>
      <c r="I4" s="4" t="s">
        <v>7</v>
      </c>
      <c r="J4" s="5"/>
    </row>
    <row r="5" spans="1:10" x14ac:dyDescent="0.25">
      <c r="A5" s="2">
        <v>100</v>
      </c>
      <c r="B5" s="2" t="s">
        <v>3</v>
      </c>
      <c r="C5" s="4" t="s">
        <v>6</v>
      </c>
      <c r="D5" s="3">
        <f>'[1]расчет нгп'!I12</f>
        <v>1919.77</v>
      </c>
      <c r="G5" s="4">
        <v>150</v>
      </c>
      <c r="H5" s="4" t="s">
        <v>4</v>
      </c>
      <c r="I5" s="4" t="s">
        <v>7</v>
      </c>
      <c r="J5" s="5"/>
    </row>
    <row r="6" spans="1:10" x14ac:dyDescent="0.25">
      <c r="A6" s="2">
        <v>150</v>
      </c>
      <c r="B6" s="2" t="s">
        <v>3</v>
      </c>
      <c r="C6" s="4" t="s">
        <v>6</v>
      </c>
      <c r="D6" s="3">
        <f>'[1]расчет нгп'!I13</f>
        <v>2530.79</v>
      </c>
      <c r="G6" s="9">
        <v>50</v>
      </c>
      <c r="H6" s="10" t="s">
        <v>4</v>
      </c>
      <c r="I6" s="4" t="s">
        <v>7</v>
      </c>
      <c r="J6" s="5"/>
    </row>
    <row r="7" spans="1:10" x14ac:dyDescent="0.25">
      <c r="A7" s="2">
        <v>200</v>
      </c>
      <c r="B7" s="2" t="s">
        <v>3</v>
      </c>
      <c r="C7" s="4" t="s">
        <v>6</v>
      </c>
      <c r="D7" s="3">
        <f>'[1]расчет нгп'!I14</f>
        <v>3585.07</v>
      </c>
      <c r="E7" s="6"/>
      <c r="F7" s="6"/>
      <c r="G7" s="6"/>
      <c r="H7" s="6"/>
      <c r="I7" s="6"/>
      <c r="J7" s="6"/>
    </row>
    <row r="8" spans="1:10" x14ac:dyDescent="0.25">
      <c r="A8" s="2">
        <v>250</v>
      </c>
      <c r="B8" s="2" t="s">
        <v>3</v>
      </c>
      <c r="C8" s="4" t="s">
        <v>6</v>
      </c>
      <c r="D8" s="3">
        <f>'[1]расчет нгп'!I15</f>
        <v>4859.42</v>
      </c>
    </row>
    <row r="9" spans="1:10" x14ac:dyDescent="0.25">
      <c r="A9" s="2">
        <v>300</v>
      </c>
      <c r="B9" s="2" t="s">
        <v>3</v>
      </c>
      <c r="C9" s="4" t="s">
        <v>6</v>
      </c>
      <c r="D9" s="3">
        <f>'[1]расчет нгп'!I16</f>
        <v>5850.61</v>
      </c>
    </row>
    <row r="10" spans="1:10" x14ac:dyDescent="0.25">
      <c r="A10" s="7">
        <v>70</v>
      </c>
      <c r="B10" s="2" t="s">
        <v>4</v>
      </c>
      <c r="C10" s="4" t="s">
        <v>6</v>
      </c>
      <c r="D10" s="2">
        <f>'[1]расчет пгп'!L2</f>
        <v>2374.123</v>
      </c>
    </row>
    <row r="11" spans="1:10" x14ac:dyDescent="0.25">
      <c r="A11" s="7">
        <v>100</v>
      </c>
      <c r="B11" s="2" t="s">
        <v>4</v>
      </c>
      <c r="C11" s="4" t="s">
        <v>6</v>
      </c>
      <c r="D11" s="2">
        <f>'[1]расчет пгп'!L3</f>
        <v>2941.931</v>
      </c>
    </row>
    <row r="12" spans="1:10" x14ac:dyDescent="0.25">
      <c r="A12" s="7">
        <v>150</v>
      </c>
      <c r="B12" s="2" t="s">
        <v>4</v>
      </c>
      <c r="C12" s="4" t="s">
        <v>6</v>
      </c>
      <c r="D12" s="2">
        <f>'[1]расчет пгп'!L4</f>
        <v>3822.2240000000002</v>
      </c>
    </row>
    <row r="13" spans="1:10" x14ac:dyDescent="0.25">
      <c r="A13" s="7">
        <v>200</v>
      </c>
      <c r="B13" s="2" t="s">
        <v>4</v>
      </c>
      <c r="C13" s="4" t="s">
        <v>6</v>
      </c>
      <c r="D13" s="2">
        <f>'[1]расчет пгп'!L5</f>
        <v>5697.1329999999998</v>
      </c>
    </row>
    <row r="14" spans="1:10" x14ac:dyDescent="0.25">
      <c r="A14" s="7">
        <v>250</v>
      </c>
      <c r="B14" s="2" t="s">
        <v>4</v>
      </c>
      <c r="C14" s="4" t="s">
        <v>6</v>
      </c>
      <c r="D14" s="2">
        <f>'[1]расчет пгп'!L6</f>
        <v>7000.424</v>
      </c>
    </row>
    <row r="15" spans="1:10" x14ac:dyDescent="0.25">
      <c r="A15" s="7">
        <v>300</v>
      </c>
      <c r="B15" s="2" t="s">
        <v>4</v>
      </c>
      <c r="C15" s="4" t="s">
        <v>6</v>
      </c>
      <c r="D15" s="2">
        <f>'[1]расчет пгп'!L7</f>
        <v>8216.0660000000007</v>
      </c>
    </row>
    <row r="16" spans="1:10" x14ac:dyDescent="0.25">
      <c r="A16" s="7">
        <v>350</v>
      </c>
      <c r="B16" s="2" t="s">
        <v>4</v>
      </c>
      <c r="C16" s="4" t="s">
        <v>6</v>
      </c>
      <c r="D16" s="2">
        <f>'[1]расчет пгп'!L8</f>
        <v>10033.813</v>
      </c>
    </row>
    <row r="17" spans="1:4" x14ac:dyDescent="0.25">
      <c r="A17" s="7">
        <v>400</v>
      </c>
      <c r="B17" s="2" t="s">
        <v>4</v>
      </c>
      <c r="C17" s="4" t="s">
        <v>6</v>
      </c>
      <c r="D17" s="2">
        <f>'[1]расчет пгп'!L9</f>
        <v>12343.153</v>
      </c>
    </row>
    <row r="18" spans="1:4" x14ac:dyDescent="0.25">
      <c r="A18" s="7">
        <v>500</v>
      </c>
      <c r="B18" s="2" t="s">
        <v>4</v>
      </c>
      <c r="C18" s="4" t="s">
        <v>6</v>
      </c>
      <c r="D18" s="2">
        <f>'[1]расчет пгп'!L10</f>
        <v>14496.25</v>
      </c>
    </row>
    <row r="19" spans="1:4" x14ac:dyDescent="0.25">
      <c r="A19" s="7">
        <v>600</v>
      </c>
      <c r="B19" s="2" t="s">
        <v>4</v>
      </c>
      <c r="C19" s="4" t="s">
        <v>6</v>
      </c>
      <c r="D19" s="2">
        <f>'[1]расчет пгп'!L11</f>
        <v>17373.397000000001</v>
      </c>
    </row>
    <row r="20" spans="1:4" x14ac:dyDescent="0.25">
      <c r="A20" s="2">
        <v>50</v>
      </c>
      <c r="B20" s="2" t="s">
        <v>3</v>
      </c>
      <c r="C20" s="4" t="s">
        <v>7</v>
      </c>
      <c r="D20" s="3">
        <f>D2+625</f>
        <v>1899.82</v>
      </c>
    </row>
    <row r="21" spans="1:4" x14ac:dyDescent="0.25">
      <c r="A21" s="2">
        <v>65</v>
      </c>
      <c r="B21" s="2" t="s">
        <v>3</v>
      </c>
      <c r="C21" s="4" t="s">
        <v>7</v>
      </c>
      <c r="D21" s="3">
        <f t="shared" ref="D21:D37" si="0">D3+625</f>
        <v>1958.35</v>
      </c>
    </row>
    <row r="22" spans="1:4" x14ac:dyDescent="0.25">
      <c r="A22" s="2">
        <v>80</v>
      </c>
      <c r="B22" s="2" t="s">
        <v>3</v>
      </c>
      <c r="C22" s="4" t="s">
        <v>7</v>
      </c>
      <c r="D22" s="3">
        <f t="shared" si="0"/>
        <v>2154.0100000000002</v>
      </c>
    </row>
    <row r="23" spans="1:4" x14ac:dyDescent="0.25">
      <c r="A23" s="2">
        <v>100</v>
      </c>
      <c r="B23" s="2" t="s">
        <v>3</v>
      </c>
      <c r="C23" s="4" t="s">
        <v>7</v>
      </c>
      <c r="D23" s="3">
        <f t="shared" si="0"/>
        <v>2544.77</v>
      </c>
    </row>
    <row r="24" spans="1:4" x14ac:dyDescent="0.25">
      <c r="A24" s="2">
        <v>150</v>
      </c>
      <c r="B24" s="2" t="s">
        <v>3</v>
      </c>
      <c r="C24" s="4" t="s">
        <v>7</v>
      </c>
      <c r="D24" s="3">
        <f t="shared" si="0"/>
        <v>3155.79</v>
      </c>
    </row>
    <row r="25" spans="1:4" x14ac:dyDescent="0.25">
      <c r="A25" s="2">
        <v>200</v>
      </c>
      <c r="B25" s="2" t="s">
        <v>3</v>
      </c>
      <c r="C25" s="4" t="s">
        <v>7</v>
      </c>
      <c r="D25" s="3">
        <f t="shared" si="0"/>
        <v>4210.07</v>
      </c>
    </row>
    <row r="26" spans="1:4" x14ac:dyDescent="0.25">
      <c r="A26" s="2">
        <v>250</v>
      </c>
      <c r="B26" s="2" t="s">
        <v>3</v>
      </c>
      <c r="C26" s="4" t="s">
        <v>7</v>
      </c>
      <c r="D26" s="3">
        <f t="shared" si="0"/>
        <v>5484.42</v>
      </c>
    </row>
    <row r="27" spans="1:4" x14ac:dyDescent="0.25">
      <c r="A27" s="2">
        <v>300</v>
      </c>
      <c r="B27" s="2" t="s">
        <v>3</v>
      </c>
      <c r="C27" s="4" t="s">
        <v>7</v>
      </c>
      <c r="D27" s="3">
        <f t="shared" si="0"/>
        <v>6475.61</v>
      </c>
    </row>
    <row r="28" spans="1:4" x14ac:dyDescent="0.25">
      <c r="A28" s="7">
        <v>70</v>
      </c>
      <c r="B28" s="2" t="s">
        <v>4</v>
      </c>
      <c r="C28" s="4" t="s">
        <v>7</v>
      </c>
      <c r="D28" s="3">
        <f t="shared" si="0"/>
        <v>2999.123</v>
      </c>
    </row>
    <row r="29" spans="1:4" x14ac:dyDescent="0.25">
      <c r="A29" s="7">
        <v>100</v>
      </c>
      <c r="B29" s="2" t="s">
        <v>4</v>
      </c>
      <c r="C29" s="4" t="s">
        <v>7</v>
      </c>
      <c r="D29" s="3">
        <f t="shared" si="0"/>
        <v>3566.931</v>
      </c>
    </row>
    <row r="30" spans="1:4" x14ac:dyDescent="0.25">
      <c r="A30" s="7">
        <v>150</v>
      </c>
      <c r="B30" s="2" t="s">
        <v>4</v>
      </c>
      <c r="C30" s="4" t="s">
        <v>7</v>
      </c>
      <c r="D30" s="3">
        <f t="shared" si="0"/>
        <v>4447.2240000000002</v>
      </c>
    </row>
    <row r="31" spans="1:4" x14ac:dyDescent="0.25">
      <c r="A31" s="7">
        <v>200</v>
      </c>
      <c r="B31" s="2" t="s">
        <v>4</v>
      </c>
      <c r="C31" s="4" t="s">
        <v>7</v>
      </c>
      <c r="D31" s="3">
        <f t="shared" si="0"/>
        <v>6322.1329999999998</v>
      </c>
    </row>
    <row r="32" spans="1:4" x14ac:dyDescent="0.25">
      <c r="A32" s="7">
        <v>250</v>
      </c>
      <c r="B32" s="2" t="s">
        <v>4</v>
      </c>
      <c r="C32" s="4" t="s">
        <v>7</v>
      </c>
      <c r="D32" s="3">
        <f t="shared" si="0"/>
        <v>7625.424</v>
      </c>
    </row>
    <row r="33" spans="1:4" x14ac:dyDescent="0.25">
      <c r="A33" s="7">
        <v>300</v>
      </c>
      <c r="B33" s="2" t="s">
        <v>4</v>
      </c>
      <c r="C33" s="4" t="s">
        <v>7</v>
      </c>
      <c r="D33" s="3">
        <f t="shared" si="0"/>
        <v>8841.0660000000007</v>
      </c>
    </row>
    <row r="34" spans="1:4" x14ac:dyDescent="0.25">
      <c r="A34" s="7">
        <v>350</v>
      </c>
      <c r="B34" s="2" t="s">
        <v>4</v>
      </c>
      <c r="C34" s="4" t="s">
        <v>7</v>
      </c>
      <c r="D34" s="3">
        <f t="shared" si="0"/>
        <v>10658.813</v>
      </c>
    </row>
    <row r="35" spans="1:4" x14ac:dyDescent="0.25">
      <c r="A35" s="7">
        <v>400</v>
      </c>
      <c r="B35" s="2" t="s">
        <v>4</v>
      </c>
      <c r="C35" s="4" t="s">
        <v>7</v>
      </c>
      <c r="D35" s="3">
        <f t="shared" si="0"/>
        <v>12968.153</v>
      </c>
    </row>
    <row r="36" spans="1:4" x14ac:dyDescent="0.25">
      <c r="A36" s="7">
        <v>500</v>
      </c>
      <c r="B36" s="2" t="s">
        <v>4</v>
      </c>
      <c r="C36" s="4" t="s">
        <v>7</v>
      </c>
      <c r="D36" s="3">
        <f t="shared" si="0"/>
        <v>15121.25</v>
      </c>
    </row>
    <row r="37" spans="1:4" x14ac:dyDescent="0.25">
      <c r="A37" s="7">
        <v>600</v>
      </c>
      <c r="B37" s="2" t="s">
        <v>4</v>
      </c>
      <c r="C37" s="4" t="s">
        <v>7</v>
      </c>
      <c r="D37" s="3">
        <f t="shared" si="0"/>
        <v>17998.397000000001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d.zaharuta</cp:lastModifiedBy>
  <dcterms:created xsi:type="dcterms:W3CDTF">2021-12-01T09:11:23Z</dcterms:created>
  <dcterms:modified xsi:type="dcterms:W3CDTF">2021-12-13T10:42:21Z</dcterms:modified>
</cp:coreProperties>
</file>