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D3" i="1" l="1"/>
  <c r="E3" i="1" l="1"/>
  <c r="D4" i="1"/>
  <c r="D5" i="1" l="1"/>
  <c r="E4" i="1"/>
  <c r="D6" i="1" l="1"/>
  <c r="E5" i="1"/>
  <c r="F5" i="1"/>
  <c r="F2" i="1"/>
  <c r="G2" i="1" l="1"/>
  <c r="G5" i="1"/>
  <c r="D7" i="1"/>
  <c r="E6" i="1"/>
  <c r="F4" i="1"/>
  <c r="F3" i="1"/>
  <c r="H2" i="1" l="1"/>
  <c r="C4" i="1" s="1"/>
  <c r="G3" i="1"/>
  <c r="D8" i="1"/>
  <c r="E7" i="1"/>
  <c r="G4" i="1"/>
  <c r="D9" i="1" l="1"/>
  <c r="F8" i="1"/>
  <c r="E8" i="1"/>
  <c r="F6" i="1"/>
  <c r="H4" i="1"/>
  <c r="C5" i="1" s="1"/>
  <c r="H5" i="1"/>
  <c r="G7" i="1"/>
  <c r="H7" i="1" s="1"/>
  <c r="C3" i="1"/>
  <c r="H3" i="1"/>
  <c r="C2" i="1" s="1"/>
  <c r="F7" i="1"/>
  <c r="G6" i="1" l="1"/>
  <c r="H6" i="1" s="1"/>
  <c r="C8" i="1"/>
  <c r="G8" i="1"/>
  <c r="D10" i="1"/>
  <c r="E9" i="1"/>
  <c r="H8" i="1" l="1"/>
  <c r="C7" i="1" s="1"/>
  <c r="D11" i="1"/>
  <c r="E10" i="1"/>
  <c r="C6" i="1"/>
  <c r="D12" i="1" l="1"/>
  <c r="E11" i="1"/>
  <c r="D13" i="1" l="1"/>
  <c r="F12" i="1"/>
  <c r="E12" i="1"/>
  <c r="F9" i="1"/>
  <c r="G9" i="1" l="1"/>
  <c r="H9" i="1" s="1"/>
  <c r="G12" i="1"/>
  <c r="D14" i="1"/>
  <c r="E13" i="1"/>
  <c r="F11" i="1"/>
  <c r="F10" i="1"/>
  <c r="G10" i="1" l="1"/>
  <c r="D15" i="1"/>
  <c r="E14" i="1"/>
  <c r="G11" i="1"/>
  <c r="H10" i="1" l="1"/>
  <c r="H11" i="1"/>
  <c r="C9" i="1"/>
  <c r="H12" i="1"/>
  <c r="C12" i="1"/>
  <c r="D16" i="1"/>
  <c r="E15" i="1"/>
  <c r="C11" i="1"/>
  <c r="C10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F23" i="1"/>
  <c r="F21" i="1"/>
  <c r="F17" i="1"/>
  <c r="F20" i="1"/>
  <c r="F19" i="1"/>
  <c r="F18" i="1"/>
  <c r="G18" i="1" l="1"/>
  <c r="G20" i="1"/>
  <c r="G21" i="1"/>
  <c r="G23" i="1"/>
  <c r="G19" i="1"/>
  <c r="G17" i="1"/>
  <c r="F24" i="1"/>
  <c r="E24" i="1"/>
  <c r="F13" i="1"/>
  <c r="F14" i="1"/>
  <c r="F15" i="1"/>
  <c r="F22" i="1"/>
  <c r="F16" i="1"/>
  <c r="G15" i="1" l="1"/>
  <c r="G13" i="1"/>
  <c r="H13" i="1" s="1"/>
  <c r="G16" i="1"/>
  <c r="G22" i="1"/>
  <c r="G14" i="1"/>
  <c r="C24" i="1"/>
  <c r="G24" i="1"/>
  <c r="H24" i="1" s="1"/>
  <c r="H14" i="1" l="1"/>
  <c r="C14" i="1" s="1"/>
  <c r="H15" i="1"/>
  <c r="H16" i="1"/>
  <c r="H17" i="1"/>
  <c r="C16" i="1" s="1"/>
  <c r="H18" i="1"/>
  <c r="H19" i="1"/>
  <c r="C23" i="1" s="1"/>
  <c r="H20" i="1"/>
  <c r="H21" i="1"/>
  <c r="C15" i="1" s="1"/>
  <c r="H22" i="1"/>
  <c r="C18" i="1"/>
  <c r="C20" i="1"/>
  <c r="C21" i="1"/>
  <c r="H23" i="1"/>
  <c r="C22" i="1" s="1"/>
  <c r="C19" i="1"/>
  <c r="C17" i="1"/>
  <c r="C13" i="1"/>
</calcChain>
</file>

<file path=xl/sharedStrings.xml><?xml version="1.0" encoding="utf-8"?>
<sst xmlns="http://schemas.openxmlformats.org/spreadsheetml/2006/main" count="7" uniqueCount="7">
  <si>
    <t>id</t>
  </si>
  <si>
    <t>Total</t>
  </si>
  <si>
    <t>16155 Total</t>
  </si>
  <si>
    <t>16285 Total</t>
  </si>
  <si>
    <t>16676 Total</t>
  </si>
  <si>
    <t>16789 Total</t>
  </si>
  <si>
    <t>искомый результат = общая сумма в группе по id  &lt;= 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</si>
</sst>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-0.249977111117893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left"/>
    </xf>
    <xf numFmtId="164" fontId="0" fillId="0" borderId="0" xfId="1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64" fontId="4" fillId="0" borderId="2" xfId="1" applyNumberFormat="1" applyFont="1" applyBorder="1"/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4" borderId="0" xfId="1" applyFont="1" applyFill="1"/>
    <xf numFmtId="43" fontId="0" fillId="0" borderId="0" xfId="0" applyNumberFormat="1"/>
    <xf numFmtId="0" fontId="3" fillId="0" borderId="0" xfId="0" applyFont="1" applyAlignment="1">
      <alignment horizontal="center" vertical="center"/>
    </xf>
    <xf numFmtId="165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1" sqref="F1"/>
    </sheetView>
  </sheetViews>
  <sheetFormatPr defaultRowHeight="15" x14ac:dyDescent="0.25"/>
  <cols>
    <col min="1" max="1" width="10.85546875" bestFit="1" customWidth="1"/>
    <col min="2" max="2" width="14" bestFit="1" customWidth="1"/>
    <col min="3" max="3" width="34.5703125" customWidth="1"/>
    <col min="4" max="6" width="6" customWidth="1"/>
    <col min="8" max="8" width="12.5703125" customWidth="1"/>
  </cols>
  <sheetData>
    <row r="1" spans="1:9" s="9" customFormat="1" ht="30" x14ac:dyDescent="0.25">
      <c r="A1" s="6" t="s">
        <v>0</v>
      </c>
      <c r="B1" s="7" t="s">
        <v>1</v>
      </c>
      <c r="C1" s="8" t="s">
        <v>6</v>
      </c>
      <c r="D1" s="13">
        <v>1</v>
      </c>
      <c r="E1" s="13">
        <v>2</v>
      </c>
      <c r="F1" s="13"/>
      <c r="I1" s="10">
        <v>100000</v>
      </c>
    </row>
    <row r="2" spans="1:9" x14ac:dyDescent="0.25">
      <c r="A2" s="1">
        <v>16155</v>
      </c>
      <c r="B2" s="2">
        <v>300</v>
      </c>
      <c r="C2" s="12">
        <f>IFERROR(MAX(0,B2-INDEX(H:H,MATCH(B2,INDEX(G:G,E2):INDEX(G:G,F2),)+E2-1)),"")</f>
        <v>300</v>
      </c>
      <c r="D2">
        <f>IF(RIGHTB(A2,5)&lt;&gt;"Total",D1,D1+1)</f>
        <v>1</v>
      </c>
      <c r="E2">
        <f>MATCH(D2,D:D,)+1</f>
        <v>2</v>
      </c>
      <c r="F2">
        <f>MATCH(D2+1,D:D,)-1</f>
        <v>5</v>
      </c>
      <c r="G2">
        <f>SMALL(INDEX(B:B,E2):INDEX(B:B,F2),COUNTIF(D$1:D2,D2)-1)</f>
        <v>0.5</v>
      </c>
      <c r="H2" s="14">
        <f>MAX(0,SUM(INDEX(G:G,E2+COUNTIF(E$1:E2,E2)-2):INDEX(G:G,E2))-I$1)</f>
        <v>0</v>
      </c>
    </row>
    <row r="3" spans="1:9" x14ac:dyDescent="0.25">
      <c r="A3" s="1">
        <v>16155</v>
      </c>
      <c r="B3" s="2">
        <v>16738.990000000002</v>
      </c>
      <c r="C3" s="12">
        <f>IFERROR(MAX(0,B3-INDEX(H:H,MATCH(B3,INDEX(G:G,E3):INDEX(G:G,F3),)+E3-1)),"")</f>
        <v>16738.990000000002</v>
      </c>
      <c r="D3">
        <f t="shared" ref="D3:D24" si="0">IF(RIGHTB(A3,5)&lt;&gt;"Total",D2,D2+1)</f>
        <v>1</v>
      </c>
      <c r="E3">
        <f t="shared" ref="E3:E24" si="1">MATCH(D3,D:D,)+1</f>
        <v>2</v>
      </c>
      <c r="F3">
        <f t="shared" ref="F3:F24" si="2">MATCH(D3+1,D:D,)-1</f>
        <v>5</v>
      </c>
      <c r="G3">
        <f>SMALL(INDEX(B:B,E3):INDEX(B:B,F3),COUNTIF(D$1:D3,D3)-1)</f>
        <v>300</v>
      </c>
      <c r="H3" s="14">
        <f>MAX(0,SUM(INDEX(G:G,E3+COUNTIF(E$1:E3,E3)-2):INDEX(G:G,E3))-I$1)</f>
        <v>0</v>
      </c>
    </row>
    <row r="4" spans="1:9" x14ac:dyDescent="0.25">
      <c r="A4" s="1">
        <v>16155</v>
      </c>
      <c r="B4" s="2">
        <v>0.5</v>
      </c>
      <c r="C4" s="12">
        <f>IFERROR(MAX(0,B4-INDEX(H:H,MATCH(B4,INDEX(G:G,E4):INDEX(G:G,F4),)+E4-1)),"")</f>
        <v>0.5</v>
      </c>
      <c r="D4">
        <f t="shared" si="0"/>
        <v>1</v>
      </c>
      <c r="E4">
        <f t="shared" si="1"/>
        <v>2</v>
      </c>
      <c r="F4">
        <f t="shared" si="2"/>
        <v>5</v>
      </c>
      <c r="G4">
        <f>SMALL(INDEX(B:B,E4):INDEX(B:B,F4),COUNTIF(D$1:D4,D4)-1)</f>
        <v>400</v>
      </c>
      <c r="H4" s="14">
        <f>MAX(0,SUM(INDEX(G:G,E4+COUNTIF(E$1:E4,E4)-2):INDEX(G:G,E4))-I$1)</f>
        <v>0</v>
      </c>
    </row>
    <row r="5" spans="1:9" x14ac:dyDescent="0.25">
      <c r="A5" s="3">
        <v>16155</v>
      </c>
      <c r="B5" s="2">
        <v>400</v>
      </c>
      <c r="C5" s="12">
        <f>IFERROR(MAX(0,B5-INDEX(H:H,MATCH(B5,INDEX(G:G,E5):INDEX(G:G,F5),)+E5-1)),"")</f>
        <v>400</v>
      </c>
      <c r="D5">
        <f t="shared" si="0"/>
        <v>1</v>
      </c>
      <c r="E5">
        <f t="shared" si="1"/>
        <v>2</v>
      </c>
      <c r="F5">
        <f t="shared" si="2"/>
        <v>5</v>
      </c>
      <c r="G5">
        <f>SMALL(INDEX(B:B,E5):INDEX(B:B,F5),COUNTIF(D$1:D5,D5)-1)</f>
        <v>16738.990000000002</v>
      </c>
      <c r="H5" s="14">
        <f>MAX(0,SUM(INDEX(G:G,E5+COUNTIF(E$1:E5,E5)-2):INDEX(G:G,E5))-I$1)</f>
        <v>0</v>
      </c>
    </row>
    <row r="6" spans="1:9" x14ac:dyDescent="0.25">
      <c r="A6" s="4" t="s">
        <v>2</v>
      </c>
      <c r="B6" s="5">
        <v>17439.490000000002</v>
      </c>
      <c r="C6" s="12" t="str">
        <f>IFERROR(MAX(0,B6-INDEX(H:H,MATCH(B6,INDEX(G:G,E6):INDEX(G:G,F6),)+E6-1)),"")</f>
        <v/>
      </c>
      <c r="D6">
        <f t="shared" si="0"/>
        <v>2</v>
      </c>
      <c r="E6">
        <f t="shared" si="1"/>
        <v>7</v>
      </c>
      <c r="F6">
        <f t="shared" si="2"/>
        <v>8</v>
      </c>
      <c r="G6" t="e">
        <f>SMALL(INDEX(B:B,E6):INDEX(B:B,F6),COUNTIF(D$1:D6,D6)-1)</f>
        <v>#NUM!</v>
      </c>
      <c r="H6" s="14" t="e">
        <f>MAX(0,SUM(INDEX(G:G,E6+COUNTIF(E$1:E6,E6)-2):INDEX(G:G,E6))-I$1)</f>
        <v>#NUM!</v>
      </c>
    </row>
    <row r="7" spans="1:9" x14ac:dyDescent="0.25">
      <c r="A7" s="1">
        <v>16285</v>
      </c>
      <c r="B7" s="2">
        <v>59.75</v>
      </c>
      <c r="C7" s="12">
        <f>IFERROR(MAX(0,B7-INDEX(H:H,MATCH(B7,INDEX(G:G,E7):INDEX(G:G,F7),)+E7-1)),"")</f>
        <v>59.75</v>
      </c>
      <c r="D7">
        <f t="shared" si="0"/>
        <v>2</v>
      </c>
      <c r="E7">
        <f t="shared" si="1"/>
        <v>7</v>
      </c>
      <c r="F7">
        <f t="shared" si="2"/>
        <v>8</v>
      </c>
      <c r="G7">
        <f>SMALL(INDEX(B:B,E7):INDEX(B:B,F7),COUNTIF(D$1:D7,D7)-1)</f>
        <v>1.55</v>
      </c>
      <c r="H7" s="14">
        <f>MAX(0,SUM(INDEX(G:G,E7+COUNTIF(E$1:E7,E7)-2):INDEX(G:G,E7))-I$1)</f>
        <v>0</v>
      </c>
    </row>
    <row r="8" spans="1:9" x14ac:dyDescent="0.25">
      <c r="A8" s="3">
        <v>16285</v>
      </c>
      <c r="B8" s="2">
        <v>1.55</v>
      </c>
      <c r="C8" s="12">
        <f>IFERROR(MAX(0,B8-INDEX(H:H,MATCH(B8,INDEX(G:G,E8):INDEX(G:G,F8),)+E8-1)),"")</f>
        <v>1.55</v>
      </c>
      <c r="D8">
        <f t="shared" si="0"/>
        <v>2</v>
      </c>
      <c r="E8">
        <f t="shared" si="1"/>
        <v>7</v>
      </c>
      <c r="F8">
        <f t="shared" si="2"/>
        <v>8</v>
      </c>
      <c r="G8">
        <f>SMALL(INDEX(B:B,E8):INDEX(B:B,F8),COUNTIF(D$1:D8,D8)-1)</f>
        <v>59.75</v>
      </c>
      <c r="H8" s="14">
        <f>MAX(0,SUM(INDEX(G:G,E8+COUNTIF(E$1:E8,E8)-2):INDEX(G:G,E8))-I$1)</f>
        <v>0</v>
      </c>
    </row>
    <row r="9" spans="1:9" x14ac:dyDescent="0.25">
      <c r="A9" s="4" t="s">
        <v>3</v>
      </c>
      <c r="B9" s="5">
        <v>61.3</v>
      </c>
      <c r="C9" s="12" t="str">
        <f>IFERROR(MAX(0,B9-INDEX(H:H,MATCH(B9,INDEX(G:G,E9):INDEX(G:G,F9),)+E9-1)),"")</f>
        <v/>
      </c>
      <c r="D9">
        <f t="shared" si="0"/>
        <v>3</v>
      </c>
      <c r="E9">
        <f t="shared" si="1"/>
        <v>10</v>
      </c>
      <c r="F9">
        <f t="shared" si="2"/>
        <v>12</v>
      </c>
      <c r="G9" t="e">
        <f>SMALL(INDEX(B:B,E9):INDEX(B:B,F9),COUNTIF(D$1:D9,D9)-1)</f>
        <v>#NUM!</v>
      </c>
      <c r="H9" s="14" t="e">
        <f>MAX(0,SUM(INDEX(G:G,E9+COUNTIF(E$1:E9,E9)-2):INDEX(G:G,E9))-I$1)</f>
        <v>#NUM!</v>
      </c>
    </row>
    <row r="10" spans="1:9" x14ac:dyDescent="0.25">
      <c r="A10" s="1">
        <v>16676</v>
      </c>
      <c r="B10" s="2">
        <v>4799.3500000000004</v>
      </c>
      <c r="C10" s="12">
        <f>IFERROR(MAX(0,B10-INDEX(H:H,MATCH(B10,INDEX(G:G,E10):INDEX(G:G,F10),)+E10-1)),"")</f>
        <v>4799.3500000000004</v>
      </c>
      <c r="D10">
        <f t="shared" si="0"/>
        <v>3</v>
      </c>
      <c r="E10">
        <f t="shared" si="1"/>
        <v>10</v>
      </c>
      <c r="F10">
        <f t="shared" si="2"/>
        <v>12</v>
      </c>
      <c r="G10">
        <f>SMALL(INDEX(B:B,E10):INDEX(B:B,F10),COUNTIF(D$1:D10,D10)-1)</f>
        <v>1056.93</v>
      </c>
      <c r="H10" s="14">
        <f>MAX(0,SUM(INDEX(G:G,E10+COUNTIF(E$1:E10,E10)-2):INDEX(G:G,E10))-I$1)</f>
        <v>0</v>
      </c>
    </row>
    <row r="11" spans="1:9" x14ac:dyDescent="0.25">
      <c r="A11" s="1">
        <v>16676</v>
      </c>
      <c r="B11" s="11">
        <v>820256.5</v>
      </c>
      <c r="C11" s="12">
        <f>IFERROR(MAX(0,B11-INDEX(H:H,MATCH(B11,INDEX(G:G,E11):INDEX(G:G,F11),)+E11-1)),"")</f>
        <v>94143.719999999972</v>
      </c>
      <c r="D11">
        <f t="shared" si="0"/>
        <v>3</v>
      </c>
      <c r="E11">
        <f t="shared" si="1"/>
        <v>10</v>
      </c>
      <c r="F11">
        <f t="shared" si="2"/>
        <v>12</v>
      </c>
      <c r="G11">
        <f>SMALL(INDEX(B:B,E11):INDEX(B:B,F11),COUNTIF(D$1:D11,D11)-1)</f>
        <v>4799.3500000000004</v>
      </c>
      <c r="H11" s="14">
        <f>MAX(0,SUM(INDEX(G:G,E11+COUNTIF(E$1:E11,E11)-2):INDEX(G:G,E11))-I$1)</f>
        <v>0</v>
      </c>
    </row>
    <row r="12" spans="1:9" x14ac:dyDescent="0.25">
      <c r="A12" s="3">
        <v>16676</v>
      </c>
      <c r="B12" s="2">
        <v>1056.93</v>
      </c>
      <c r="C12" s="12">
        <f>IFERROR(MAX(0,B12-INDEX(H:H,MATCH(B12,INDEX(G:G,E12):INDEX(G:G,F12),)+E12-1)),"")</f>
        <v>1056.93</v>
      </c>
      <c r="D12">
        <f t="shared" si="0"/>
        <v>3</v>
      </c>
      <c r="E12">
        <f t="shared" si="1"/>
        <v>10</v>
      </c>
      <c r="F12">
        <f t="shared" si="2"/>
        <v>12</v>
      </c>
      <c r="G12">
        <f>SMALL(INDEX(B:B,E12):INDEX(B:B,F12),COUNTIF(D$1:D12,D12)-1)</f>
        <v>820256.5</v>
      </c>
      <c r="H12" s="14">
        <f>MAX(0,SUM(INDEX(G:G,E12+COUNTIF(E$1:E12,E12)-2):INDEX(G:G,E12))-I$1)</f>
        <v>726112.78</v>
      </c>
    </row>
    <row r="13" spans="1:9" x14ac:dyDescent="0.25">
      <c r="A13" s="4" t="s">
        <v>4</v>
      </c>
      <c r="B13" s="5">
        <v>826112.78</v>
      </c>
      <c r="C13" s="12" t="str">
        <f>IFERROR(MAX(0,B13-INDEX(H:H,MATCH(B13,INDEX(G:G,E13):INDEX(G:G,F13),)+E13-1)),"")</f>
        <v/>
      </c>
      <c r="D13">
        <f t="shared" si="0"/>
        <v>4</v>
      </c>
      <c r="E13">
        <f t="shared" si="1"/>
        <v>14</v>
      </c>
      <c r="F13">
        <f t="shared" si="2"/>
        <v>23</v>
      </c>
      <c r="G13" t="e">
        <f>SMALL(INDEX(B:B,E13):INDEX(B:B,F13),COUNTIF(D$1:D13,D13)-1)</f>
        <v>#NUM!</v>
      </c>
      <c r="H13" s="14" t="e">
        <f>MAX(0,SUM(INDEX(G:G,E13+COUNTIF(E$1:E13,E13)-2):INDEX(G:G,E13))-I$1)</f>
        <v>#NUM!</v>
      </c>
    </row>
    <row r="14" spans="1:9" x14ac:dyDescent="0.25">
      <c r="A14" s="1">
        <v>16789</v>
      </c>
      <c r="B14" s="2">
        <v>17.52</v>
      </c>
      <c r="C14" s="12">
        <f>IFERROR(MAX(0,B14-INDEX(H:H,MATCH(B14,INDEX(G:G,E14):INDEX(G:G,F14),)+E14-1)),"")</f>
        <v>17.52</v>
      </c>
      <c r="D14">
        <f t="shared" si="0"/>
        <v>4</v>
      </c>
      <c r="E14">
        <f t="shared" si="1"/>
        <v>14</v>
      </c>
      <c r="F14">
        <f t="shared" si="2"/>
        <v>23</v>
      </c>
      <c r="G14">
        <f>SMALL(INDEX(B:B,E14):INDEX(B:B,F14),COUNTIF(D$1:D14,D14)-1)</f>
        <v>17.52</v>
      </c>
      <c r="H14" s="14">
        <f>MAX(0,SUM(INDEX(G:G,E14+COUNTIF(E$1:E14,E14)-2):INDEX(G:G,E14))-I$1)</f>
        <v>0</v>
      </c>
      <c r="I14" s="12"/>
    </row>
    <row r="15" spans="1:9" x14ac:dyDescent="0.25">
      <c r="A15" s="1">
        <v>16789</v>
      </c>
      <c r="B15" s="2">
        <v>55299.5</v>
      </c>
      <c r="C15" s="12">
        <f>IFERROR(MAX(0,B15-INDEX(H:H,MATCH(B15,INDEX(G:G,E15):INDEX(G:G,F15),)+E15-1)),"")</f>
        <v>55299.5</v>
      </c>
      <c r="D15">
        <f t="shared" si="0"/>
        <v>4</v>
      </c>
      <c r="E15">
        <f t="shared" si="1"/>
        <v>14</v>
      </c>
      <c r="F15">
        <f t="shared" si="2"/>
        <v>23</v>
      </c>
      <c r="G15">
        <f>SMALL(INDEX(B:B,E15):INDEX(B:B,F15),COUNTIF(D$1:D15,D15)-1)</f>
        <v>82.06</v>
      </c>
      <c r="H15" s="14">
        <f>MAX(0,SUM(INDEX(G:G,E15+COUNTIF(E$1:E15,E15)-2):INDEX(G:G,E15))-I$1)</f>
        <v>0</v>
      </c>
      <c r="I15" s="12"/>
    </row>
    <row r="16" spans="1:9" x14ac:dyDescent="0.25">
      <c r="A16" s="1">
        <v>16789</v>
      </c>
      <c r="B16" s="2">
        <v>654.15</v>
      </c>
      <c r="C16" s="12">
        <f>IFERROR(MAX(0,B16-INDEX(H:H,MATCH(B16,INDEX(G:G,E16):INDEX(G:G,F16),)+E16-1)),"")</f>
        <v>654.15</v>
      </c>
      <c r="D16">
        <f t="shared" si="0"/>
        <v>4</v>
      </c>
      <c r="E16">
        <f t="shared" si="1"/>
        <v>14</v>
      </c>
      <c r="F16">
        <f t="shared" si="2"/>
        <v>23</v>
      </c>
      <c r="G16">
        <f>SMALL(INDEX(B:B,E16):INDEX(B:B,F16),COUNTIF(D$1:D16,D16)-1)</f>
        <v>206.36</v>
      </c>
      <c r="H16" s="14">
        <f>MAX(0,SUM(INDEX(G:G,E16+COUNTIF(E$1:E16,E16)-2):INDEX(G:G,E16))-I$1)</f>
        <v>0</v>
      </c>
      <c r="I16" s="12"/>
    </row>
    <row r="17" spans="1:9" x14ac:dyDescent="0.25">
      <c r="A17" s="1">
        <v>16789</v>
      </c>
      <c r="B17" s="2">
        <v>82.06</v>
      </c>
      <c r="C17" s="12">
        <f>IFERROR(MAX(0,B17-INDEX(H:H,MATCH(B17,INDEX(G:G,E17):INDEX(G:G,F17),)+E17-1)),"")</f>
        <v>82.06</v>
      </c>
      <c r="D17">
        <f t="shared" si="0"/>
        <v>4</v>
      </c>
      <c r="E17">
        <f t="shared" si="1"/>
        <v>14</v>
      </c>
      <c r="F17">
        <f t="shared" si="2"/>
        <v>23</v>
      </c>
      <c r="G17">
        <f>SMALL(INDEX(B:B,E17):INDEX(B:B,F17),COUNTIF(D$1:D17,D17)-1)</f>
        <v>654.15</v>
      </c>
      <c r="H17" s="14">
        <f>MAX(0,SUM(INDEX(G:G,E17+COUNTIF(E$1:E17,E17)-2):INDEX(G:G,E17))-I$1)</f>
        <v>0</v>
      </c>
      <c r="I17" s="12"/>
    </row>
    <row r="18" spans="1:9" x14ac:dyDescent="0.25">
      <c r="A18" s="1">
        <v>16789</v>
      </c>
      <c r="B18" s="2">
        <v>11977.81</v>
      </c>
      <c r="C18" s="12">
        <f>IFERROR(MAX(0,B18-INDEX(H:H,MATCH(B18,INDEX(G:G,E18):INDEX(G:G,F18),)+E18-1)),"")</f>
        <v>11977.81</v>
      </c>
      <c r="D18">
        <f t="shared" si="0"/>
        <v>4</v>
      </c>
      <c r="E18">
        <f t="shared" si="1"/>
        <v>14</v>
      </c>
      <c r="F18">
        <f t="shared" si="2"/>
        <v>23</v>
      </c>
      <c r="G18">
        <f>SMALL(INDEX(B:B,E18):INDEX(B:B,F18),COUNTIF(D$1:D18,D18)-1)</f>
        <v>7464.07</v>
      </c>
      <c r="H18" s="14">
        <f>MAX(0,SUM(INDEX(G:G,E18+COUNTIF(E$1:E18,E18)-2):INDEX(G:G,E18))-I$1)</f>
        <v>0</v>
      </c>
      <c r="I18" s="12"/>
    </row>
    <row r="19" spans="1:9" x14ac:dyDescent="0.25">
      <c r="A19" s="1">
        <v>16789</v>
      </c>
      <c r="B19" s="2">
        <v>7464.07</v>
      </c>
      <c r="C19" s="12">
        <f>IFERROR(MAX(0,B19-INDEX(H:H,MATCH(B19,INDEX(G:G,E19):INDEX(G:G,F19),)+E19-1)),"")</f>
        <v>7464.07</v>
      </c>
      <c r="D19">
        <f t="shared" si="0"/>
        <v>4</v>
      </c>
      <c r="E19">
        <f t="shared" si="1"/>
        <v>14</v>
      </c>
      <c r="F19">
        <f t="shared" si="2"/>
        <v>23</v>
      </c>
      <c r="G19">
        <f>SMALL(INDEX(B:B,E19):INDEX(B:B,F19),COUNTIF(D$1:D19,D19)-1)</f>
        <v>10711.08</v>
      </c>
      <c r="H19" s="14">
        <f>MAX(0,SUM(INDEX(G:G,E19+COUNTIF(E$1:E19,E19)-2):INDEX(G:G,E19))-I$1)</f>
        <v>0</v>
      </c>
      <c r="I19" s="12"/>
    </row>
    <row r="20" spans="1:9" x14ac:dyDescent="0.25">
      <c r="A20" s="1">
        <v>16789</v>
      </c>
      <c r="B20" s="2">
        <v>206.36</v>
      </c>
      <c r="C20" s="12">
        <f>IFERROR(MAX(0,B20-INDEX(H:H,MATCH(B20,INDEX(G:G,E20):INDEX(G:G,F20),)+E20-1)),"")</f>
        <v>206.36</v>
      </c>
      <c r="D20">
        <f t="shared" si="0"/>
        <v>4</v>
      </c>
      <c r="E20">
        <f t="shared" si="1"/>
        <v>14</v>
      </c>
      <c r="F20">
        <f t="shared" si="2"/>
        <v>23</v>
      </c>
      <c r="G20">
        <f>SMALL(INDEX(B:B,E20):INDEX(B:B,F20),COUNTIF(D$1:D20,D20)-1)</f>
        <v>11977.81</v>
      </c>
      <c r="H20" s="14">
        <f>MAX(0,SUM(INDEX(G:G,E20+COUNTIF(E$1:E20,E20)-2):INDEX(G:G,E20))-I$1)</f>
        <v>0</v>
      </c>
      <c r="I20" s="12"/>
    </row>
    <row r="21" spans="1:9" x14ac:dyDescent="0.25">
      <c r="A21" s="1">
        <v>16789</v>
      </c>
      <c r="B21" s="11">
        <v>982527.78</v>
      </c>
      <c r="C21" s="12">
        <f>IFERROR(MAX(0,B21-INDEX(H:H,MATCH(B21,INDEX(G:G,E21):INDEX(G:G,F21),)+E21-1)),"")</f>
        <v>13587.449999999953</v>
      </c>
      <c r="D21">
        <f t="shared" si="0"/>
        <v>4</v>
      </c>
      <c r="E21">
        <f t="shared" si="1"/>
        <v>14</v>
      </c>
      <c r="F21">
        <f t="shared" si="2"/>
        <v>23</v>
      </c>
      <c r="G21">
        <f>SMALL(INDEX(B:B,E21):INDEX(B:B,F21),COUNTIF(D$1:D21,D21)-1)</f>
        <v>55299.5</v>
      </c>
      <c r="H21" s="14">
        <f>MAX(0,SUM(INDEX(G:G,E21+COUNTIF(E$1:E21,E21)-2):INDEX(G:G,E21))-I$1)</f>
        <v>0</v>
      </c>
      <c r="I21" s="12"/>
    </row>
    <row r="22" spans="1:9" x14ac:dyDescent="0.25">
      <c r="A22" s="1">
        <v>16789</v>
      </c>
      <c r="B22" s="11">
        <v>13591529.129999999</v>
      </c>
      <c r="C22" s="12">
        <f>IFERROR(MAX(0,B22-INDEX(H:H,MATCH(B22,INDEX(G:G,E22):INDEX(G:G,F22),)+E22-1)),"")</f>
        <v>0</v>
      </c>
      <c r="D22">
        <f t="shared" si="0"/>
        <v>4</v>
      </c>
      <c r="E22">
        <f t="shared" si="1"/>
        <v>14</v>
      </c>
      <c r="F22">
        <f t="shared" si="2"/>
        <v>23</v>
      </c>
      <c r="G22">
        <f>SMALL(INDEX(B:B,E22):INDEX(B:B,F22),COUNTIF(D$1:D22,D22)-1)</f>
        <v>982527.78</v>
      </c>
      <c r="H22" s="14">
        <f>MAX(0,SUM(INDEX(G:G,E22+COUNTIF(E$1:E22,E22)-2):INDEX(G:G,E22))-I$1)</f>
        <v>968940.33000000007</v>
      </c>
      <c r="I22" s="12"/>
    </row>
    <row r="23" spans="1:9" x14ac:dyDescent="0.25">
      <c r="A23" s="3">
        <v>16789</v>
      </c>
      <c r="B23" s="2">
        <v>10711.08</v>
      </c>
      <c r="C23" s="12">
        <f>IFERROR(MAX(0,B23-INDEX(H:H,MATCH(B23,INDEX(G:G,E23):INDEX(G:G,F23),)+E23-1)),"")</f>
        <v>10711.08</v>
      </c>
      <c r="D23">
        <f t="shared" si="0"/>
        <v>4</v>
      </c>
      <c r="E23">
        <f t="shared" si="1"/>
        <v>14</v>
      </c>
      <c r="F23">
        <f t="shared" si="2"/>
        <v>23</v>
      </c>
      <c r="G23">
        <f>SMALL(INDEX(B:B,E23):INDEX(B:B,F23),COUNTIF(D$1:D23,D23)-1)</f>
        <v>13591529.129999999</v>
      </c>
      <c r="H23" s="14">
        <f>MAX(0,SUM(INDEX(G:G,E23+COUNTIF(E$1:E23,E23)-2):INDEX(G:G,E23))-I$1)</f>
        <v>14560469.459999999</v>
      </c>
      <c r="I23" s="12"/>
    </row>
    <row r="24" spans="1:9" x14ac:dyDescent="0.25">
      <c r="A24" s="4" t="s">
        <v>5</v>
      </c>
      <c r="B24" s="5">
        <v>14660469.459999999</v>
      </c>
      <c r="C24" s="12" t="str">
        <f>IFERROR(MAX(0,B24-INDEX(H:H,MATCH(B24,INDEX(G:G,E24):INDEX(G:G,F24),)+E24-1)),"")</f>
        <v/>
      </c>
      <c r="D24">
        <f t="shared" si="0"/>
        <v>5</v>
      </c>
      <c r="E24">
        <f t="shared" si="1"/>
        <v>25</v>
      </c>
      <c r="F24" t="e">
        <f t="shared" si="2"/>
        <v>#N/A</v>
      </c>
      <c r="G24" t="e">
        <f>SMALL(INDEX(B:B,E24):INDEX(B:B,F24),COUNTIF(D$1:D24,D24)-1)</f>
        <v>#N/A</v>
      </c>
      <c r="H24" s="14" t="e">
        <f>MAX(0,SUM(INDEX(G:G,E24+COUNTIF(E$1:E24,E24)-2):INDEX(G:G,E24))-I$1)</f>
        <v>#N/A</v>
      </c>
    </row>
    <row r="25" spans="1:9" x14ac:dyDescent="0.25">
      <c r="C25" s="2"/>
    </row>
    <row r="26" spans="1:9" x14ac:dyDescent="0.25">
      <c r="C2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Коля</cp:lastModifiedBy>
  <dcterms:created xsi:type="dcterms:W3CDTF">2021-12-03T14:27:35Z</dcterms:created>
  <dcterms:modified xsi:type="dcterms:W3CDTF">2021-12-14T11:20:27Z</dcterms:modified>
</cp:coreProperties>
</file>