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rovnyy_AA\Desktop\"/>
    </mc:Choice>
  </mc:AlternateContent>
  <bookViews>
    <workbookView xWindow="1860" yWindow="0" windowWidth="28800" windowHeight="12915" activeTab="1"/>
  </bookViews>
  <sheets>
    <sheet name="дигарамма Ганта" sheetId="1" r:id="rId1"/>
    <sheet name="Усл. форматирование" sheetId="2" r:id="rId2"/>
  </sheets>
  <externalReferences>
    <externalReference r:id="rId3"/>
  </externalReferences>
  <definedNames>
    <definedName name="_xlnm._FilterDatabase" localSheetId="0" hidden="1">'дигарамма Ганта'!$A$2:$G$2</definedName>
    <definedName name="_xlnm._FilterDatabase" localSheetId="1" hidden="1">'Усл. форматирование'!$A$1:$O$147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7" i="2" l="1"/>
  <c r="D145" i="2"/>
  <c r="D143" i="2"/>
  <c r="D141" i="2"/>
  <c r="D139" i="2"/>
  <c r="D137" i="2"/>
  <c r="D135" i="2"/>
  <c r="H134" i="2"/>
  <c r="I134" i="2" s="1"/>
  <c r="N133" i="2"/>
  <c r="D133" i="2"/>
  <c r="M132" i="2"/>
  <c r="N132" i="2" s="1"/>
  <c r="D131" i="2"/>
  <c r="N130" i="2"/>
  <c r="M130" i="2"/>
  <c r="D129" i="2"/>
  <c r="N128" i="2"/>
  <c r="D127" i="2"/>
  <c r="M126" i="2"/>
  <c r="N126" i="2" s="1"/>
  <c r="M125" i="2"/>
  <c r="D125" i="2"/>
  <c r="M124" i="2"/>
  <c r="N124" i="2" s="1"/>
  <c r="D123" i="2"/>
  <c r="N122" i="2"/>
  <c r="M121" i="2"/>
  <c r="N121" i="2" s="1"/>
  <c r="D121" i="2"/>
  <c r="N120" i="2"/>
  <c r="M120" i="2"/>
  <c r="N119" i="2"/>
  <c r="D119" i="2"/>
  <c r="N118" i="2"/>
  <c r="N117" i="2"/>
  <c r="D117" i="2"/>
  <c r="M116" i="2"/>
  <c r="N116" i="2" s="1"/>
  <c r="N115" i="2"/>
  <c r="D115" i="2"/>
  <c r="N114" i="2"/>
  <c r="M113" i="2"/>
  <c r="N113" i="2" s="1"/>
  <c r="H113" i="2"/>
  <c r="I113" i="2" s="1"/>
  <c r="J112" i="2" s="1"/>
  <c r="D113" i="2"/>
  <c r="N112" i="2"/>
  <c r="I112" i="2"/>
  <c r="H112" i="2"/>
  <c r="D111" i="2"/>
  <c r="D109" i="2"/>
  <c r="D107" i="2"/>
  <c r="D105" i="2"/>
  <c r="D103" i="2"/>
  <c r="D101" i="2"/>
  <c r="D99" i="2"/>
  <c r="N97" i="2"/>
  <c r="D97" i="2"/>
  <c r="M96" i="2"/>
  <c r="N96" i="2" s="1"/>
  <c r="D95" i="2"/>
  <c r="M94" i="2"/>
  <c r="N94" i="2" s="1"/>
  <c r="D93" i="2"/>
  <c r="N92" i="2"/>
  <c r="D91" i="2"/>
  <c r="M90" i="2"/>
  <c r="N90" i="2" s="1"/>
  <c r="M89" i="2"/>
  <c r="D89" i="2"/>
  <c r="M88" i="2"/>
  <c r="N88" i="2" s="1"/>
  <c r="D87" i="2"/>
  <c r="N86" i="2"/>
  <c r="M85" i="2"/>
  <c r="N85" i="2" s="1"/>
  <c r="D85" i="2"/>
  <c r="M84" i="2"/>
  <c r="N84" i="2" s="1"/>
  <c r="N83" i="2"/>
  <c r="D83" i="2"/>
  <c r="N82" i="2"/>
  <c r="N81" i="2"/>
  <c r="D81" i="2"/>
  <c r="N80" i="2"/>
  <c r="M80" i="2"/>
  <c r="N79" i="2"/>
  <c r="D79" i="2"/>
  <c r="N78" i="2"/>
  <c r="M77" i="2"/>
  <c r="N77" i="2" s="1"/>
  <c r="H77" i="2"/>
  <c r="I77" i="2" s="1"/>
  <c r="J76" i="2" s="1"/>
  <c r="D77" i="2"/>
  <c r="N76" i="2"/>
  <c r="H76" i="2"/>
  <c r="I76" i="2" s="1"/>
  <c r="D75" i="2"/>
  <c r="D73" i="2"/>
  <c r="D71" i="2"/>
  <c r="D69" i="2"/>
  <c r="D67" i="2"/>
  <c r="D65" i="2"/>
  <c r="D63" i="2"/>
  <c r="H62" i="2"/>
  <c r="I62" i="2" s="1"/>
  <c r="N61" i="2"/>
  <c r="D61" i="2"/>
  <c r="M60" i="2"/>
  <c r="N60" i="2" s="1"/>
  <c r="D59" i="2"/>
  <c r="M58" i="2"/>
  <c r="N58" i="2" s="1"/>
  <c r="D57" i="2"/>
  <c r="N56" i="2"/>
  <c r="D55" i="2"/>
  <c r="M54" i="2"/>
  <c r="N54" i="2" s="1"/>
  <c r="M53" i="2"/>
  <c r="D53" i="2"/>
  <c r="M52" i="2"/>
  <c r="N52" i="2" s="1"/>
  <c r="D51" i="2"/>
  <c r="N50" i="2"/>
  <c r="M49" i="2"/>
  <c r="N49" i="2" s="1"/>
  <c r="D49" i="2"/>
  <c r="M48" i="2"/>
  <c r="N48" i="2" s="1"/>
  <c r="N47" i="2"/>
  <c r="D47" i="2"/>
  <c r="N46" i="2"/>
  <c r="N45" i="2"/>
  <c r="D45" i="2"/>
  <c r="N44" i="2"/>
  <c r="M44" i="2"/>
  <c r="N43" i="2"/>
  <c r="D43" i="2"/>
  <c r="N42" i="2"/>
  <c r="M41" i="2"/>
  <c r="N41" i="2" s="1"/>
  <c r="H41" i="2"/>
  <c r="I41" i="2" s="1"/>
  <c r="J40" i="2" s="1"/>
  <c r="D41" i="2"/>
  <c r="N40" i="2"/>
  <c r="H40" i="2"/>
  <c r="I40" i="2" s="1"/>
  <c r="D39" i="2"/>
  <c r="D37" i="2"/>
  <c r="D35" i="2"/>
  <c r="D33" i="2"/>
  <c r="D31" i="2"/>
  <c r="D29" i="2"/>
  <c r="D27" i="2"/>
  <c r="D25" i="2"/>
  <c r="M24" i="2"/>
  <c r="N24" i="2" s="1"/>
  <c r="D23" i="2"/>
  <c r="M22" i="2"/>
  <c r="N22" i="2" s="1"/>
  <c r="D21" i="2"/>
  <c r="N20" i="2"/>
  <c r="D19" i="2"/>
  <c r="M18" i="2"/>
  <c r="N18" i="2" s="1"/>
  <c r="M17" i="2"/>
  <c r="D17" i="2"/>
  <c r="M16" i="2"/>
  <c r="N16" i="2" s="1"/>
  <c r="D15" i="2"/>
  <c r="N14" i="2"/>
  <c r="M13" i="2"/>
  <c r="N13" i="2" s="1"/>
  <c r="D13" i="2"/>
  <c r="M12" i="2"/>
  <c r="N12" i="2" s="1"/>
  <c r="N11" i="2"/>
  <c r="D11" i="2"/>
  <c r="N10" i="2"/>
  <c r="N9" i="2"/>
  <c r="D9" i="2"/>
  <c r="N8" i="2"/>
  <c r="M8" i="2"/>
  <c r="N7" i="2"/>
  <c r="D7" i="2"/>
  <c r="N6" i="2"/>
  <c r="M5" i="2"/>
  <c r="N5" i="2" s="1"/>
  <c r="D5" i="2"/>
  <c r="N4" i="2"/>
  <c r="Q3" i="2"/>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BC3" i="2" s="1"/>
  <c r="BD3" i="2" s="1"/>
  <c r="BE3" i="2" s="1"/>
  <c r="BF3" i="2" s="1"/>
  <c r="BG3" i="2" s="1"/>
  <c r="BH3" i="2" s="1"/>
  <c r="BI3" i="2" s="1"/>
  <c r="BJ3" i="2" s="1"/>
  <c r="BK3" i="2" s="1"/>
  <c r="BL3" i="2" s="1"/>
  <c r="BM3" i="2" s="1"/>
  <c r="BN3" i="2" s="1"/>
  <c r="BO3" i="2" s="1"/>
  <c r="BP3" i="2" s="1"/>
  <c r="BQ3" i="2" s="1"/>
  <c r="BR3" i="2" s="1"/>
  <c r="BS3" i="2" s="1"/>
  <c r="BT3" i="2" s="1"/>
  <c r="BU3" i="2" s="1"/>
  <c r="BV3" i="2" s="1"/>
  <c r="BW3" i="2" s="1"/>
  <c r="BX3" i="2" s="1"/>
  <c r="BY3" i="2" s="1"/>
  <c r="BZ3" i="2" s="1"/>
  <c r="CA3" i="2" s="1"/>
  <c r="CB3" i="2" s="1"/>
  <c r="CC3" i="2" s="1"/>
  <c r="CD3" i="2" s="1"/>
  <c r="CE3" i="2" s="1"/>
  <c r="CF3" i="2" s="1"/>
  <c r="CG3" i="2" s="1"/>
  <c r="CH3" i="2" s="1"/>
  <c r="CI3" i="2" s="1"/>
  <c r="CJ3" i="2" s="1"/>
  <c r="CK3" i="2" s="1"/>
  <c r="CL3" i="2" s="1"/>
  <c r="CM3" i="2" s="1"/>
  <c r="CN3" i="2" s="1"/>
  <c r="CO3" i="2" s="1"/>
  <c r="CP3" i="2" s="1"/>
  <c r="CQ3" i="2" s="1"/>
  <c r="CR3" i="2" s="1"/>
  <c r="CS3" i="2" s="1"/>
  <c r="CT3" i="2" s="1"/>
  <c r="CU3" i="2" s="1"/>
  <c r="CV3" i="2" s="1"/>
  <c r="CW3" i="2" s="1"/>
  <c r="CX3" i="2" s="1"/>
  <c r="CY3" i="2" s="1"/>
  <c r="CZ3" i="2" s="1"/>
  <c r="DA3" i="2" s="1"/>
  <c r="DB3" i="2" s="1"/>
  <c r="DC3" i="2" s="1"/>
  <c r="DD3" i="2" s="1"/>
  <c r="DE3" i="2" s="1"/>
  <c r="DF3" i="2" s="1"/>
  <c r="DG3" i="2" s="1"/>
  <c r="DH3" i="2" s="1"/>
  <c r="DI3" i="2" s="1"/>
  <c r="DJ3" i="2" s="1"/>
  <c r="DK3" i="2" s="1"/>
  <c r="DL3" i="2" s="1"/>
  <c r="DM3" i="2" s="1"/>
  <c r="DN3" i="2" s="1"/>
  <c r="DO3" i="2" s="1"/>
  <c r="DP3" i="2" s="1"/>
  <c r="DQ3" i="2" s="1"/>
  <c r="DR3" i="2" s="1"/>
  <c r="DS3" i="2" s="1"/>
  <c r="DT3" i="2" s="1"/>
  <c r="DU3" i="2" s="1"/>
  <c r="DV3" i="2" s="1"/>
  <c r="DW3" i="2" s="1"/>
  <c r="DX3" i="2" s="1"/>
  <c r="DY3" i="2" s="1"/>
  <c r="DZ3" i="2" s="1"/>
  <c r="EA3" i="2" s="1"/>
  <c r="EB3" i="2" s="1"/>
  <c r="EC3" i="2" s="1"/>
  <c r="ED3" i="2" s="1"/>
  <c r="EE3" i="2" s="1"/>
  <c r="EF3" i="2" s="1"/>
  <c r="EG3" i="2" s="1"/>
  <c r="EH3" i="2" s="1"/>
  <c r="EI3" i="2" s="1"/>
  <c r="EJ3" i="2" s="1"/>
  <c r="EK3" i="2" s="1"/>
  <c r="EL3" i="2" s="1"/>
  <c r="EM3" i="2" s="1"/>
  <c r="EN3" i="2" s="1"/>
  <c r="EO3" i="2" s="1"/>
  <c r="EP3" i="2" s="1"/>
  <c r="EQ3" i="2" s="1"/>
  <c r="ER3" i="2" s="1"/>
  <c r="ES3" i="2" s="1"/>
  <c r="ET3" i="2" s="1"/>
  <c r="EU3" i="2" s="1"/>
  <c r="EV3" i="2" s="1"/>
  <c r="EW3" i="2" s="1"/>
  <c r="EX3" i="2" s="1"/>
  <c r="EY3" i="2" s="1"/>
  <c r="EZ3" i="2" s="1"/>
  <c r="FA3" i="2" s="1"/>
  <c r="FB3" i="2" s="1"/>
  <c r="FC3" i="2" s="1"/>
  <c r="FD3" i="2" s="1"/>
  <c r="FE3" i="2" s="1"/>
  <c r="FF3" i="2" s="1"/>
  <c r="FG3" i="2" s="1"/>
  <c r="FH3" i="2" s="1"/>
  <c r="FI3" i="2" s="1"/>
  <c r="FJ3" i="2" s="1"/>
  <c r="FK3" i="2" s="1"/>
  <c r="FL3" i="2" s="1"/>
  <c r="FM3" i="2" s="1"/>
  <c r="FN3" i="2" s="1"/>
  <c r="FO3" i="2" s="1"/>
  <c r="FP3" i="2" s="1"/>
  <c r="FQ3" i="2" s="1"/>
  <c r="FR3" i="2" s="1"/>
  <c r="FS3" i="2" s="1"/>
  <c r="FT3" i="2" s="1"/>
  <c r="FU3" i="2" s="1"/>
  <c r="FV3" i="2" s="1"/>
  <c r="FW3" i="2" s="1"/>
  <c r="FX3" i="2" s="1"/>
  <c r="FY3" i="2" s="1"/>
  <c r="FZ3" i="2" s="1"/>
  <c r="GA3" i="2" s="1"/>
  <c r="GB3" i="2" s="1"/>
  <c r="GC3" i="2" s="1"/>
  <c r="GD3" i="2" s="1"/>
  <c r="GE3" i="2" s="1"/>
  <c r="GF3" i="2" s="1"/>
  <c r="GG3" i="2" s="1"/>
  <c r="GH3" i="2" s="1"/>
  <c r="GI3" i="2" s="1"/>
  <c r="GJ3" i="2" s="1"/>
  <c r="GK3" i="2" s="1"/>
  <c r="GL3" i="2" s="1"/>
  <c r="GM3" i="2" s="1"/>
  <c r="GN3" i="2" s="1"/>
  <c r="GO3" i="2" s="1"/>
  <c r="GP3" i="2" s="1"/>
  <c r="GQ3" i="2" s="1"/>
  <c r="GR3" i="2" s="1"/>
  <c r="GS3" i="2" s="1"/>
  <c r="GT3" i="2" s="1"/>
  <c r="GU3" i="2" s="1"/>
  <c r="GV3" i="2" s="1"/>
  <c r="GW3" i="2" s="1"/>
  <c r="GX3" i="2" s="1"/>
  <c r="GY3" i="2" s="1"/>
  <c r="GZ3" i="2" s="1"/>
  <c r="HA3" i="2" s="1"/>
  <c r="HB3" i="2" s="1"/>
  <c r="HC3" i="2" s="1"/>
  <c r="HD3" i="2" s="1"/>
  <c r="HE3" i="2" s="1"/>
  <c r="HF3" i="2" s="1"/>
  <c r="HG3" i="2" s="1"/>
  <c r="HH3" i="2" s="1"/>
  <c r="HI3" i="2" s="1"/>
  <c r="HJ3" i="2" s="1"/>
  <c r="HK3" i="2" s="1"/>
  <c r="HL3" i="2" s="1"/>
  <c r="HM3" i="2" s="1"/>
  <c r="HN3" i="2" s="1"/>
  <c r="HO3" i="2" s="1"/>
  <c r="HP3" i="2" s="1"/>
  <c r="HQ3" i="2" s="1"/>
  <c r="HR3" i="2" s="1"/>
  <c r="HS3" i="2" s="1"/>
  <c r="HT3" i="2" s="1"/>
  <c r="HU3" i="2" s="1"/>
  <c r="HV3" i="2" s="1"/>
  <c r="HW3" i="2" s="1"/>
  <c r="HX3" i="2" s="1"/>
  <c r="HY3" i="2" s="1"/>
  <c r="HZ3" i="2" s="1"/>
  <c r="IA3" i="2" s="1"/>
  <c r="IB3" i="2" s="1"/>
  <c r="IC3" i="2" s="1"/>
  <c r="ID3" i="2" s="1"/>
  <c r="IE3" i="2" s="1"/>
  <c r="IF3" i="2" s="1"/>
  <c r="IG3" i="2" s="1"/>
  <c r="IH3" i="2" s="1"/>
  <c r="II3" i="2" s="1"/>
  <c r="IJ3" i="2" s="1"/>
  <c r="IK3" i="2" s="1"/>
  <c r="IL3" i="2" s="1"/>
  <c r="IM3" i="2" s="1"/>
  <c r="IN3" i="2" s="1"/>
  <c r="IO3" i="2" s="1"/>
  <c r="IP3" i="2" s="1"/>
  <c r="IQ3" i="2" s="1"/>
  <c r="IR3" i="2" s="1"/>
  <c r="IS3" i="2" s="1"/>
  <c r="IT3" i="2" s="1"/>
  <c r="IU3" i="2" s="1"/>
  <c r="IV3" i="2" s="1"/>
  <c r="IW3" i="2" s="1"/>
  <c r="IX3" i="2" s="1"/>
  <c r="IY3" i="2" s="1"/>
  <c r="IZ3" i="2" s="1"/>
  <c r="JA3" i="2" s="1"/>
  <c r="O86" i="1"/>
</calcChain>
</file>

<file path=xl/sharedStrings.xml><?xml version="1.0" encoding="utf-8"?>
<sst xmlns="http://schemas.openxmlformats.org/spreadsheetml/2006/main" count="536" uniqueCount="124">
  <si>
    <t>Трубопроводы</t>
  </si>
  <si>
    <t>LBA</t>
  </si>
  <si>
    <t>План</t>
  </si>
  <si>
    <t>Выдача ЗЗИ</t>
  </si>
  <si>
    <t>Разработка РКД</t>
  </si>
  <si>
    <t>Согласование РКД</t>
  </si>
  <si>
    <t>Экспертиза РКД</t>
  </si>
  <si>
    <t>Разработка и согласование ПК</t>
  </si>
  <si>
    <t xml:space="preserve">Закупка материалов и комплектующих </t>
  </si>
  <si>
    <t>Изготовление трубопроводов</t>
  </si>
  <si>
    <t>Отгрузка/Поставка</t>
  </si>
  <si>
    <t>Оформление РоП</t>
  </si>
  <si>
    <t>ВК трубопроводы</t>
  </si>
  <si>
    <t>ОПС</t>
  </si>
  <si>
    <t>Изготовление ОПС</t>
  </si>
  <si>
    <t>ВК ОПС</t>
  </si>
  <si>
    <t>Факт</t>
  </si>
  <si>
    <t>Дата начала план</t>
  </si>
  <si>
    <t>Дата завершения план</t>
  </si>
  <si>
    <t>Длительность</t>
  </si>
  <si>
    <t>Дата начала факт</t>
  </si>
  <si>
    <t>Дата завершения факт</t>
  </si>
  <si>
    <t>Задача</t>
  </si>
  <si>
    <t>1 - Трубопроводы</t>
  </si>
  <si>
    <t>2 - Выдача ЗЗИ</t>
  </si>
  <si>
    <t>3 - Разработка РКД</t>
  </si>
  <si>
    <t>4 - Согласование РКД</t>
  </si>
  <si>
    <t>5 - Экспертиза РКД</t>
  </si>
  <si>
    <t>6 - Разработка и согласование ПК</t>
  </si>
  <si>
    <t xml:space="preserve">7 - Закупка материалов и комплектующих </t>
  </si>
  <si>
    <t>8 - Изготовление трубопроводов</t>
  </si>
  <si>
    <t>9 - Отгрузка/Поставка</t>
  </si>
  <si>
    <t>10 - Оформление РоП</t>
  </si>
  <si>
    <t>11 - ВК трубопроводы</t>
  </si>
  <si>
    <t>12 - ОПС</t>
  </si>
  <si>
    <t>13 - Разработка РКД</t>
  </si>
  <si>
    <t>14 - Согласование РКД</t>
  </si>
  <si>
    <t>15 - Экспертиза РКД</t>
  </si>
  <si>
    <t>16 - Изготовление ОПС</t>
  </si>
  <si>
    <t>17 - Отгрузка/Поставка</t>
  </si>
  <si>
    <t>18 - ВК ОПС</t>
  </si>
  <si>
    <t>19 - Трубопроводы</t>
  </si>
  <si>
    <t>20 - Выдача ЗЗИ</t>
  </si>
  <si>
    <t>21 - Разработка РКД</t>
  </si>
  <si>
    <t>22 - Согласование РКД</t>
  </si>
  <si>
    <t>23 - Экспертиза РКД</t>
  </si>
  <si>
    <t>24 - Разработка и согласование ПК</t>
  </si>
  <si>
    <t xml:space="preserve">25 - Закупка материалов и комплектующих </t>
  </si>
  <si>
    <t>26 - Изготовление трубопроводов</t>
  </si>
  <si>
    <t>27 - Отгрузка/Поставка</t>
  </si>
  <si>
    <t>28 - Оформление РоП</t>
  </si>
  <si>
    <t>29 - ВК трубопроводы</t>
  </si>
  <si>
    <t>30 - ОПС</t>
  </si>
  <si>
    <t>31 - Разработка РКД</t>
  </si>
  <si>
    <t>32 - Согласование РКД</t>
  </si>
  <si>
    <t>33 - Экспертиза РКД</t>
  </si>
  <si>
    <t>34 - Изготовление ОПС</t>
  </si>
  <si>
    <t>35 - Отгрузка/Поставка</t>
  </si>
  <si>
    <t>36 - ВК ОПС</t>
  </si>
  <si>
    <t>37 - Трубопроводы</t>
  </si>
  <si>
    <t>38 - Выдача ЗЗИ</t>
  </si>
  <si>
    <t>39 - Разработка РКД</t>
  </si>
  <si>
    <t>40 - Согласование РКД</t>
  </si>
  <si>
    <t>41 - Экспертиза РКД</t>
  </si>
  <si>
    <t>42 - Разработка и согласование ПК</t>
  </si>
  <si>
    <t xml:space="preserve">43 - Закупка материалов и комплектующих </t>
  </si>
  <si>
    <t>44 - Изготовление трубопроводов</t>
  </si>
  <si>
    <t>45 - Отгрузка/Поставка</t>
  </si>
  <si>
    <t>46 - Оформление РоП</t>
  </si>
  <si>
    <t>47 - ВК трубопроводы</t>
  </si>
  <si>
    <t>48 - ОПС</t>
  </si>
  <si>
    <t>49 - Разработка РКД</t>
  </si>
  <si>
    <t>50 - Согласование РКД</t>
  </si>
  <si>
    <t>51 - Экспертиза РКД</t>
  </si>
  <si>
    <t>52 - Изготовление ОПС</t>
  </si>
  <si>
    <t>53 - Отгрузка/Поставка</t>
  </si>
  <si>
    <t>54 - ВК ОПС</t>
  </si>
  <si>
    <t>55 - Трубопроводы</t>
  </si>
  <si>
    <t>56 - Выдача ЗЗИ</t>
  </si>
  <si>
    <t>57 - Разработка РКД</t>
  </si>
  <si>
    <t>58 - Согласование РКД</t>
  </si>
  <si>
    <t>59 - Экспертиза РКД</t>
  </si>
  <si>
    <t>60 - Разработка и согласование ПК</t>
  </si>
  <si>
    <t xml:space="preserve">61 - Закупка материалов и комплектующих </t>
  </si>
  <si>
    <t>62 - Изготовление трубопроводов</t>
  </si>
  <si>
    <t>63 - Отгрузка/Поставка</t>
  </si>
  <si>
    <t>64 - Оформление РоП</t>
  </si>
  <si>
    <t>65 - ВК трубопроводы</t>
  </si>
  <si>
    <t>66 - ОПС</t>
  </si>
  <si>
    <t>67 - Разработка РКД</t>
  </si>
  <si>
    <t>68 - Согласование РКД</t>
  </si>
  <si>
    <t>69 - Экспертиза РКД</t>
  </si>
  <si>
    <t>70 - Изготовление ОПС</t>
  </si>
  <si>
    <t>71 - Отгрузка/Поставка</t>
  </si>
  <si>
    <t>72 - ВК ОПС</t>
  </si>
  <si>
    <t>Длительность план</t>
  </si>
  <si>
    <t>Длительность факт</t>
  </si>
  <si>
    <t>№ Специцикации</t>
  </si>
  <si>
    <t>№ черчежа</t>
  </si>
  <si>
    <t>№ блока</t>
  </si>
  <si>
    <t>Сиситема</t>
  </si>
  <si>
    <t>Масса</t>
  </si>
  <si>
    <t>Стоимость с АСЭ</t>
  </si>
  <si>
    <t>План/Факт</t>
  </si>
  <si>
    <t xml:space="preserve">Дата начала </t>
  </si>
  <si>
    <t xml:space="preserve">Дата завершения </t>
  </si>
  <si>
    <t>Статус</t>
  </si>
  <si>
    <t>2021</t>
  </si>
  <si>
    <t>Цена за кг., без НДС, руб.</t>
  </si>
  <si>
    <t>Сумма без НДС, руб.</t>
  </si>
  <si>
    <t>Сумма с НДС, руб.</t>
  </si>
  <si>
    <t>Разница %</t>
  </si>
  <si>
    <t>№ 1.1.1 п. 7</t>
  </si>
  <si>
    <t>В процессе</t>
  </si>
  <si>
    <t>Выполнено</t>
  </si>
  <si>
    <t>В ожидании</t>
  </si>
  <si>
    <t>№ 1.1.1 п. 26</t>
  </si>
  <si>
    <t>Не требуется</t>
  </si>
  <si>
    <t>№ 1.2.1 п. 5</t>
  </si>
  <si>
    <t>№ 1.2.1 п. 22</t>
  </si>
  <si>
    <t>Данные 1</t>
  </si>
  <si>
    <t>Данные 2</t>
  </si>
  <si>
    <t>Данные 3</t>
  </si>
  <si>
    <t>Данные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</si>
</sst>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419]d\ mmm;@"/>
    <numFmt numFmtId="166" formatCode="#,##0.000\ _₽;[Red]#,##0.000\ _₽"/>
    <numFmt numFmtId="167" formatCode="_(&quot;₽&quot;* #,##0.00_);_(&quot;₽&quot;* \(#,##0.00\);_(&quot;₽&quot;* &quot;-&quot;??_);_(@_)"/>
  </numFmts>
  <fonts count="14" x14ac:knownFonts="1">
    <font>
      <sz val="11"/>
      <color theme="1"/>
      <name val="Calibri"/>
      <family val="2"/>
      <charset val="204"/>
      <scheme val="minor"/>
    </font>
    <font>
      <b/>
      <sz val="11"/>
      <name val="Times New Roman"/>
      <family val="1"/>
    </font>
    <font>
      <sz val="11"/>
      <name val="Times New Roman"/>
      <family val="1"/>
    </font>
    <font>
      <sz val="10"/>
      <name val="Times New Roman"/>
      <family val="1"/>
    </font>
    <font>
      <sz val="10"/>
      <color rgb="FF000000"/>
      <name val="Arial"/>
    </font>
    <font>
      <sz val="11"/>
      <color rgb="FF000000"/>
      <name val="Times New Roman"/>
      <family val="1"/>
    </font>
    <font>
      <sz val="12"/>
      <color rgb="FF000000"/>
      <name val="Times New Roman"/>
      <family val="1"/>
    </font>
    <font>
      <b/>
      <sz val="14"/>
      <color rgb="FF000000"/>
      <name val="Times New Roman"/>
      <family val="1"/>
    </font>
    <font>
      <sz val="10"/>
      <color rgb="FF000000"/>
      <name val="Times New Roman"/>
      <family val="1"/>
    </font>
    <font>
      <b/>
      <sz val="10"/>
      <name val="Times New Roman"/>
      <family val="1"/>
    </font>
    <font>
      <sz val="11"/>
      <color theme="9" tint="-0.249977111117893"/>
      <name val="Times New Roman"/>
      <family val="1"/>
    </font>
    <font>
      <sz val="10"/>
      <color rgb="FF000000"/>
      <name val="Arial"/>
      <family val="2"/>
    </font>
    <font>
      <sz val="11"/>
      <color theme="1"/>
      <name val="Times New Roman"/>
      <family val="1"/>
    </font>
    <font>
      <sz val="11"/>
      <color theme="5" tint="-0.249977111117893"/>
      <name val="Times New Roman"/>
      <family val="1"/>
    </font>
  </fonts>
  <fills count="9">
    <fill>
      <patternFill patternType="none"/>
    </fill>
    <fill>
      <patternFill patternType="gray125"/>
    </fill>
    <fill>
      <patternFill patternType="solid">
        <fgColor rgb="FFF3F3F3"/>
        <bgColor rgb="FFF3F3F3"/>
      </patternFill>
    </fill>
    <fill>
      <patternFill patternType="solid">
        <fgColor theme="9" tint="0.59999389629810485"/>
        <bgColor rgb="FFF3F3F3"/>
      </patternFill>
    </fill>
    <fill>
      <patternFill patternType="solid">
        <fgColor theme="9" tint="0.59999389629810485"/>
        <bgColor indexed="64"/>
      </patternFill>
    </fill>
    <fill>
      <patternFill patternType="solid">
        <fgColor theme="5" tint="0.59999389629810485"/>
        <bgColor rgb="FFF3F3F3"/>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s>
  <borders count="40">
    <border>
      <left/>
      <right/>
      <top/>
      <bottom/>
      <diagonal/>
    </border>
    <border>
      <left style="thin">
        <color rgb="FF999999"/>
      </left>
      <right style="thin">
        <color rgb="FF999999"/>
      </right>
      <top style="medium">
        <color indexed="64"/>
      </top>
      <bottom/>
      <diagonal/>
    </border>
    <border>
      <left style="thin">
        <color rgb="FF999999"/>
      </left>
      <right style="thin">
        <color rgb="FF999999"/>
      </right>
      <top style="medium">
        <color indexed="64"/>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medium">
        <color indexed="64"/>
      </bottom>
      <diagonal/>
    </border>
    <border>
      <left style="thin">
        <color rgb="FF999999"/>
      </left>
      <right style="thin">
        <color rgb="FF999999"/>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right/>
      <top/>
      <bottom style="thin">
        <color rgb="FF999999"/>
      </bottom>
      <diagonal/>
    </border>
    <border>
      <left/>
      <right style="medium">
        <color indexed="64"/>
      </right>
      <top style="thin">
        <color indexed="64"/>
      </top>
      <bottom style="thin">
        <color rgb="FF999999"/>
      </bottom>
      <diagonal/>
    </border>
    <border>
      <left style="medium">
        <color indexed="64"/>
      </left>
      <right/>
      <top style="thin">
        <color indexed="64"/>
      </top>
      <bottom style="thin">
        <color rgb="FF999999"/>
      </bottom>
      <diagonal/>
    </border>
    <border>
      <left style="thin">
        <color indexed="64"/>
      </left>
      <right style="thin">
        <color indexed="64"/>
      </right>
      <top/>
      <bottom style="medium">
        <color indexed="64"/>
      </bottom>
      <diagonal/>
    </border>
    <border>
      <left/>
      <right style="thin">
        <color rgb="FF999999"/>
      </right>
      <top style="thin">
        <color rgb="FF999999"/>
      </top>
      <bottom/>
      <diagonal/>
    </border>
    <border>
      <left style="thin">
        <color rgb="FF999999"/>
      </left>
      <right style="medium">
        <color indexed="64"/>
      </right>
      <top style="thin">
        <color rgb="FF999999"/>
      </top>
      <bottom/>
      <diagonal/>
    </border>
    <border>
      <left style="medium">
        <color indexed="64"/>
      </left>
      <right style="thin">
        <color rgb="FF999999"/>
      </right>
      <top style="thin">
        <color rgb="FF999999"/>
      </top>
      <bottom/>
      <diagonal/>
    </border>
    <border>
      <left style="medium">
        <color indexed="64"/>
      </left>
      <right style="thin">
        <color rgb="FF999999"/>
      </right>
      <top style="medium">
        <color indexed="64"/>
      </top>
      <bottom/>
      <diagonal/>
    </border>
    <border>
      <left style="thin">
        <color rgb="FF999999"/>
      </left>
      <right style="medium">
        <color indexed="64"/>
      </right>
      <top style="medium">
        <color indexed="64"/>
      </top>
      <bottom/>
      <diagonal/>
    </border>
    <border>
      <left/>
      <right style="thin">
        <color rgb="FF999999"/>
      </right>
      <top style="medium">
        <color indexed="64"/>
      </top>
      <bottom style="thin">
        <color rgb="FF999999"/>
      </bottom>
      <diagonal/>
    </border>
    <border>
      <left style="thin">
        <color rgb="FF999999"/>
      </left>
      <right style="medium">
        <color indexed="64"/>
      </right>
      <top style="medium">
        <color indexed="64"/>
      </top>
      <bottom style="thin">
        <color rgb="FF999999"/>
      </bottom>
      <diagonal/>
    </border>
    <border>
      <left style="medium">
        <color indexed="64"/>
      </left>
      <right style="thin">
        <color rgb="FF999999"/>
      </right>
      <top style="medium">
        <color indexed="64"/>
      </top>
      <bottom style="thin">
        <color rgb="FF999999"/>
      </bottom>
      <diagonal/>
    </border>
    <border>
      <left style="medium">
        <color indexed="64"/>
      </left>
      <right style="thin">
        <color rgb="FF999999"/>
      </right>
      <top/>
      <bottom/>
      <diagonal/>
    </border>
    <border>
      <left style="thin">
        <color rgb="FF999999"/>
      </left>
      <right style="medium">
        <color indexed="64"/>
      </right>
      <top/>
      <bottom style="thin">
        <color rgb="FF999999"/>
      </bottom>
      <diagonal/>
    </border>
    <border>
      <left style="thin">
        <color rgb="FF999999"/>
      </left>
      <right style="medium">
        <color indexed="64"/>
      </right>
      <top style="thin">
        <color rgb="FF999999"/>
      </top>
      <bottom style="thin">
        <color rgb="FF999999"/>
      </bottom>
      <diagonal/>
    </border>
    <border>
      <left style="medium">
        <color indexed="64"/>
      </left>
      <right style="thin">
        <color rgb="FF999999"/>
      </right>
      <top style="thin">
        <color rgb="FF999999"/>
      </top>
      <bottom style="thin">
        <color rgb="FF999999"/>
      </bottom>
      <diagonal/>
    </border>
    <border>
      <left/>
      <right style="thin">
        <color rgb="FF999999"/>
      </right>
      <top/>
      <bottom style="thin">
        <color rgb="FF999999"/>
      </bottom>
      <diagonal/>
    </border>
    <border>
      <left style="medium">
        <color indexed="64"/>
      </left>
      <right style="thin">
        <color rgb="FF999999"/>
      </right>
      <top/>
      <bottom style="medium">
        <color indexed="64"/>
      </bottom>
      <diagonal/>
    </border>
    <border>
      <left style="thin">
        <color rgb="FF999999"/>
      </left>
      <right style="thin">
        <color rgb="FF999999"/>
      </right>
      <top/>
      <bottom style="medium">
        <color indexed="64"/>
      </bottom>
      <diagonal/>
    </border>
    <border>
      <left style="thin">
        <color rgb="FF999999"/>
      </left>
      <right style="medium">
        <color indexed="64"/>
      </right>
      <top/>
      <bottom style="medium">
        <color indexed="64"/>
      </bottom>
      <diagonal/>
    </border>
    <border>
      <left/>
      <right style="thin">
        <color rgb="FF999999"/>
      </right>
      <top style="thin">
        <color rgb="FF999999"/>
      </top>
      <bottom style="medium">
        <color indexed="64"/>
      </bottom>
      <diagonal/>
    </border>
    <border>
      <left style="thin">
        <color rgb="FF999999"/>
      </left>
      <right style="medium">
        <color indexed="64"/>
      </right>
      <top style="thin">
        <color rgb="FF999999"/>
      </top>
      <bottom style="medium">
        <color indexed="64"/>
      </bottom>
      <diagonal/>
    </border>
    <border>
      <left style="medium">
        <color indexed="64"/>
      </left>
      <right style="thin">
        <color rgb="FF999999"/>
      </right>
      <top style="thin">
        <color rgb="FF999999"/>
      </top>
      <bottom style="medium">
        <color indexed="64"/>
      </bottom>
      <diagonal/>
    </border>
  </borders>
  <cellStyleXfs count="4">
    <xf numFmtId="0" fontId="0" fillId="0" borderId="0"/>
    <xf numFmtId="0" fontId="4" fillId="0" borderId="0"/>
    <xf numFmtId="167" fontId="11" fillId="0" borderId="0" applyFont="0" applyFill="0" applyBorder="0" applyAlignment="0" applyProtection="0"/>
    <xf numFmtId="9" fontId="11" fillId="0" borderId="0" applyFont="0" applyFill="0" applyBorder="0" applyAlignment="0" applyProtection="0"/>
  </cellStyleXfs>
  <cellXfs count="125">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3" fillId="4" borderId="2" xfId="0" applyNumberFormat="1" applyFont="1" applyFill="1" applyBorder="1" applyAlignment="1">
      <alignment horizontal="center" vertical="center"/>
    </xf>
    <xf numFmtId="0" fontId="2" fillId="2" borderId="3" xfId="0" applyFont="1" applyFill="1" applyBorder="1" applyAlignment="1">
      <alignment vertical="center"/>
    </xf>
    <xf numFmtId="0" fontId="3" fillId="4" borderId="4" xfId="0" applyNumberFormat="1" applyFont="1" applyFill="1" applyBorder="1" applyAlignment="1">
      <alignment horizontal="center" vertical="center"/>
    </xf>
    <xf numFmtId="0" fontId="1" fillId="2" borderId="3" xfId="0" applyFont="1" applyFill="1" applyBorder="1" applyAlignment="1">
      <alignment vertical="center"/>
    </xf>
    <xf numFmtId="0" fontId="3" fillId="6" borderId="4" xfId="0" applyNumberFormat="1" applyFont="1" applyFill="1" applyBorder="1" applyAlignment="1">
      <alignment horizontal="center" vertical="center"/>
    </xf>
    <xf numFmtId="0" fontId="3" fillId="6" borderId="7" xfId="0" applyNumberFormat="1" applyFont="1" applyFill="1" applyBorder="1" applyAlignment="1">
      <alignment horizontal="center" vertical="center"/>
    </xf>
    <xf numFmtId="0" fontId="3" fillId="6" borderId="8" xfId="0" applyNumberFormat="1" applyFont="1" applyFill="1" applyBorder="1" applyAlignment="1">
      <alignment horizontal="center" vertical="center"/>
    </xf>
    <xf numFmtId="14" fontId="0" fillId="0" borderId="0" xfId="0" applyNumberFormat="1"/>
    <xf numFmtId="14" fontId="3" fillId="4" borderId="2" xfId="0" applyNumberFormat="1" applyFont="1" applyFill="1" applyBorder="1" applyAlignment="1">
      <alignment horizontal="center" vertical="center"/>
    </xf>
    <xf numFmtId="14" fontId="3" fillId="4" borderId="4" xfId="0" applyNumberFormat="1" applyFont="1" applyFill="1" applyBorder="1" applyAlignment="1">
      <alignment horizontal="center" vertical="center"/>
    </xf>
    <xf numFmtId="14" fontId="3" fillId="4" borderId="3" xfId="0" applyNumberFormat="1" applyFont="1" applyFill="1" applyBorder="1" applyAlignment="1">
      <alignment horizontal="center" vertical="center"/>
    </xf>
    <xf numFmtId="14" fontId="3" fillId="4" borderId="5" xfId="0" applyNumberFormat="1" applyFont="1" applyFill="1" applyBorder="1" applyAlignment="1">
      <alignment horizontal="center" vertical="center"/>
    </xf>
    <xf numFmtId="14" fontId="3" fillId="6" borderId="4" xfId="0" applyNumberFormat="1" applyFont="1" applyFill="1" applyBorder="1" applyAlignment="1">
      <alignment horizontal="center" vertical="center"/>
    </xf>
    <xf numFmtId="14" fontId="3" fillId="6" borderId="8" xfId="0" applyNumberFormat="1" applyFont="1" applyFill="1" applyBorder="1" applyAlignment="1">
      <alignment horizontal="center" vertical="center"/>
    </xf>
    <xf numFmtId="0" fontId="8" fillId="0" borderId="0" xfId="1" applyFont="1" applyAlignment="1"/>
    <xf numFmtId="0" fontId="6" fillId="0" borderId="17" xfId="1" applyNumberFormat="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165" fontId="8" fillId="2" borderId="21" xfId="1" applyNumberFormat="1" applyFont="1" applyFill="1" applyBorder="1" applyAlignment="1">
      <alignment horizontal="center" textRotation="90"/>
    </xf>
    <xf numFmtId="165" fontId="8" fillId="2" borderId="3" xfId="1" applyNumberFormat="1" applyFont="1" applyFill="1" applyBorder="1" applyAlignment="1">
      <alignment horizontal="center" textRotation="90"/>
    </xf>
    <xf numFmtId="165" fontId="8" fillId="2" borderId="22" xfId="1" applyNumberFormat="1" applyFont="1" applyFill="1" applyBorder="1" applyAlignment="1">
      <alignment horizontal="center" textRotation="90"/>
    </xf>
    <xf numFmtId="165" fontId="8" fillId="2" borderId="23" xfId="1" applyNumberFormat="1" applyFont="1" applyFill="1" applyBorder="1" applyAlignment="1">
      <alignment horizontal="center" textRotation="90"/>
    </xf>
    <xf numFmtId="0" fontId="1" fillId="2" borderId="1" xfId="1" applyFont="1" applyFill="1" applyBorder="1" applyAlignment="1">
      <alignment vertical="center"/>
    </xf>
    <xf numFmtId="0" fontId="2" fillId="2" borderId="1" xfId="1" applyFont="1" applyFill="1" applyBorder="1" applyAlignment="1">
      <alignment vertical="center"/>
    </xf>
    <xf numFmtId="166" fontId="10" fillId="2" borderId="1" xfId="1" applyNumberFormat="1" applyFont="1" applyFill="1" applyBorder="1" applyAlignment="1">
      <alignment vertical="center"/>
    </xf>
    <xf numFmtId="167" fontId="12" fillId="2" borderId="1" xfId="2" applyFont="1" applyFill="1" applyBorder="1" applyAlignment="1">
      <alignment vertical="center"/>
    </xf>
    <xf numFmtId="167" fontId="10" fillId="2" borderId="1" xfId="2" applyFont="1" applyFill="1" applyBorder="1" applyAlignment="1">
      <alignment vertical="center"/>
    </xf>
    <xf numFmtId="2" fontId="13" fillId="8" borderId="1" xfId="3" applyNumberFormat="1" applyFont="1" applyFill="1" applyBorder="1" applyAlignment="1">
      <alignment vertical="center"/>
    </xf>
    <xf numFmtId="0" fontId="3" fillId="3" borderId="2" xfId="1" applyFont="1" applyFill="1" applyBorder="1" applyAlignment="1">
      <alignment horizontal="center" vertical="center"/>
    </xf>
    <xf numFmtId="164" fontId="3" fillId="4" borderId="2" xfId="1" applyNumberFormat="1" applyFont="1" applyFill="1" applyBorder="1" applyAlignment="1">
      <alignment horizontal="center" vertical="center"/>
    </xf>
    <xf numFmtId="0" fontId="3" fillId="4" borderId="2" xfId="1" applyNumberFormat="1" applyFont="1" applyFill="1" applyBorder="1" applyAlignment="1">
      <alignment horizontal="center" vertical="center"/>
    </xf>
    <xf numFmtId="0" fontId="3" fillId="0" borderId="26" xfId="1" applyFont="1" applyBorder="1"/>
    <xf numFmtId="0" fontId="3" fillId="0" borderId="2" xfId="1" applyFont="1" applyBorder="1"/>
    <xf numFmtId="0" fontId="3" fillId="0" borderId="27" xfId="1" applyFont="1" applyBorder="1"/>
    <xf numFmtId="0" fontId="3" fillId="0" borderId="28" xfId="1" applyFont="1" applyBorder="1"/>
    <xf numFmtId="0" fontId="3" fillId="0" borderId="2" xfId="1" applyFont="1" applyFill="1" applyBorder="1"/>
    <xf numFmtId="0" fontId="1" fillId="2" borderId="5" xfId="1" applyFont="1" applyFill="1" applyBorder="1" applyAlignment="1">
      <alignment vertical="center"/>
    </xf>
    <xf numFmtId="0" fontId="2" fillId="2" borderId="5" xfId="1" applyFont="1" applyFill="1" applyBorder="1" applyAlignment="1">
      <alignment vertical="center"/>
    </xf>
    <xf numFmtId="166" fontId="13" fillId="8" borderId="4" xfId="1" applyNumberFormat="1" applyFont="1" applyFill="1" applyBorder="1"/>
    <xf numFmtId="167" fontId="12" fillId="2" borderId="5" xfId="2" applyFont="1" applyFill="1" applyBorder="1" applyAlignment="1">
      <alignment vertical="center"/>
    </xf>
    <xf numFmtId="167" fontId="13" fillId="8" borderId="4" xfId="2" applyFont="1" applyFill="1" applyBorder="1"/>
    <xf numFmtId="2" fontId="13" fillId="8" borderId="5" xfId="3" applyNumberFormat="1" applyFont="1" applyFill="1" applyBorder="1" applyAlignment="1">
      <alignment vertical="center"/>
    </xf>
    <xf numFmtId="0" fontId="3" fillId="5" borderId="4" xfId="1" applyFont="1" applyFill="1" applyBorder="1" applyAlignment="1">
      <alignment horizontal="center" vertical="center"/>
    </xf>
    <xf numFmtId="164" fontId="3" fillId="6" borderId="4" xfId="1" applyNumberFormat="1" applyFont="1" applyFill="1" applyBorder="1" applyAlignment="1">
      <alignment horizontal="center" vertical="center"/>
    </xf>
    <xf numFmtId="0" fontId="3" fillId="6" borderId="4" xfId="1" applyNumberFormat="1" applyFont="1" applyFill="1" applyBorder="1" applyAlignment="1">
      <alignment horizontal="center" vertical="center"/>
    </xf>
    <xf numFmtId="0" fontId="3" fillId="0" borderId="7" xfId="1" applyFont="1" applyBorder="1"/>
    <xf numFmtId="0" fontId="3" fillId="0" borderId="4" xfId="1" applyFont="1" applyBorder="1"/>
    <xf numFmtId="0" fontId="3" fillId="0" borderId="31" xfId="1" applyFont="1" applyBorder="1"/>
    <xf numFmtId="0" fontId="3" fillId="0" borderId="32" xfId="1" applyFont="1" applyBorder="1"/>
    <xf numFmtId="0" fontId="3" fillId="0" borderId="4" xfId="1" applyFont="1" applyFill="1" applyBorder="1"/>
    <xf numFmtId="0" fontId="2" fillId="2" borderId="3" xfId="1" applyFont="1" applyFill="1" applyBorder="1" applyAlignment="1">
      <alignment vertical="center"/>
    </xf>
    <xf numFmtId="0" fontId="2" fillId="2" borderId="3" xfId="1" applyFont="1" applyFill="1" applyBorder="1" applyAlignment="1">
      <alignment horizontal="center" vertical="center"/>
    </xf>
    <xf numFmtId="9" fontId="2" fillId="2" borderId="3" xfId="3" applyFont="1" applyFill="1" applyBorder="1" applyAlignment="1">
      <alignment horizontal="center" vertical="center"/>
    </xf>
    <xf numFmtId="0" fontId="3" fillId="3" borderId="4" xfId="1" applyFont="1" applyFill="1" applyBorder="1" applyAlignment="1">
      <alignment horizontal="center" vertical="center"/>
    </xf>
    <xf numFmtId="164" fontId="3" fillId="4" borderId="4" xfId="1" applyNumberFormat="1" applyFont="1" applyFill="1" applyBorder="1" applyAlignment="1">
      <alignment horizontal="center" vertical="center"/>
    </xf>
    <xf numFmtId="0" fontId="3" fillId="4" borderId="4"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1" fillId="2" borderId="3" xfId="1" applyFont="1" applyFill="1" applyBorder="1" applyAlignment="1">
      <alignment vertical="center"/>
    </xf>
    <xf numFmtId="164" fontId="3" fillId="4" borderId="3" xfId="1" applyNumberFormat="1" applyFont="1" applyFill="1" applyBorder="1" applyAlignment="1">
      <alignment horizontal="center" vertical="center"/>
    </xf>
    <xf numFmtId="0" fontId="3" fillId="0" borderId="21" xfId="1" applyFont="1" applyBorder="1"/>
    <xf numFmtId="0" fontId="3" fillId="5" borderId="6" xfId="1" applyFont="1" applyFill="1" applyBorder="1" applyAlignment="1">
      <alignment horizontal="center" vertical="center"/>
    </xf>
    <xf numFmtId="0" fontId="3" fillId="6" borderId="7" xfId="1" applyNumberFormat="1" applyFont="1" applyFill="1" applyBorder="1" applyAlignment="1">
      <alignment horizontal="center" vertical="center"/>
    </xf>
    <xf numFmtId="164" fontId="3" fillId="4" borderId="5" xfId="1" applyNumberFormat="1" applyFont="1" applyFill="1" applyBorder="1" applyAlignment="1">
      <alignment horizontal="center" vertical="center"/>
    </xf>
    <xf numFmtId="0" fontId="3" fillId="0" borderId="33" xfId="1" applyFont="1" applyBorder="1"/>
    <xf numFmtId="0" fontId="2" fillId="2" borderId="35" xfId="1" applyFont="1" applyFill="1" applyBorder="1" applyAlignment="1">
      <alignment vertical="center"/>
    </xf>
    <xf numFmtId="0" fontId="2" fillId="2" borderId="35" xfId="1" applyFont="1" applyFill="1" applyBorder="1" applyAlignment="1">
      <alignment horizontal="center" vertical="center"/>
    </xf>
    <xf numFmtId="0" fontId="3" fillId="5" borderId="8" xfId="1" applyFont="1" applyFill="1" applyBorder="1" applyAlignment="1">
      <alignment horizontal="center" vertical="center"/>
    </xf>
    <xf numFmtId="164" fontId="3" fillId="6" borderId="8" xfId="1" applyNumberFormat="1" applyFont="1" applyFill="1" applyBorder="1" applyAlignment="1">
      <alignment horizontal="center" vertical="center"/>
    </xf>
    <xf numFmtId="0" fontId="3" fillId="6" borderId="8" xfId="1" applyNumberFormat="1" applyFont="1" applyFill="1" applyBorder="1" applyAlignment="1">
      <alignment horizontal="center" vertical="center"/>
    </xf>
    <xf numFmtId="0" fontId="3" fillId="0" borderId="37" xfId="1" applyFont="1" applyBorder="1"/>
    <xf numFmtId="0" fontId="3" fillId="0" borderId="8" xfId="1" applyFont="1" applyBorder="1"/>
    <xf numFmtId="0" fontId="3" fillId="0" borderId="38" xfId="1" applyFont="1" applyBorder="1"/>
    <xf numFmtId="0" fontId="3" fillId="0" borderId="39" xfId="1" applyFont="1" applyBorder="1"/>
    <xf numFmtId="0" fontId="3" fillId="0" borderId="8" xfId="1" applyFont="1" applyFill="1" applyBorder="1"/>
    <xf numFmtId="0" fontId="2" fillId="2" borderId="3" xfId="1" applyFont="1" applyFill="1" applyBorder="1" applyAlignment="1">
      <alignment horizontal="left" vertical="center"/>
    </xf>
    <xf numFmtId="0" fontId="2" fillId="2" borderId="5" xfId="1" applyFont="1" applyFill="1" applyBorder="1" applyAlignment="1">
      <alignment horizontal="left" vertical="center"/>
    </xf>
    <xf numFmtId="166" fontId="10" fillId="8" borderId="4" xfId="1" applyNumberFormat="1" applyFont="1" applyFill="1" applyBorder="1"/>
    <xf numFmtId="167" fontId="2" fillId="2" borderId="3" xfId="2" applyFont="1" applyFill="1" applyBorder="1" applyAlignment="1">
      <alignment vertical="center"/>
    </xf>
    <xf numFmtId="167" fontId="10" fillId="2" borderId="3" xfId="2" applyFont="1" applyFill="1" applyBorder="1" applyAlignment="1">
      <alignment horizontal="left" vertical="center"/>
    </xf>
    <xf numFmtId="167" fontId="2" fillId="2" borderId="5" xfId="2" applyFont="1" applyFill="1" applyBorder="1" applyAlignment="1">
      <alignment vertical="center"/>
    </xf>
    <xf numFmtId="0" fontId="2" fillId="2" borderId="35" xfId="1" applyFont="1" applyFill="1" applyBorder="1" applyAlignment="1">
      <alignment horizontal="left" vertical="center"/>
    </xf>
    <xf numFmtId="0" fontId="3" fillId="4" borderId="4" xfId="1" applyFont="1" applyFill="1" applyBorder="1"/>
    <xf numFmtId="0" fontId="8" fillId="0" borderId="0" xfId="1" applyFont="1" applyAlignment="1">
      <alignment horizontal="center" vertical="center"/>
    </xf>
    <xf numFmtId="0" fontId="8" fillId="0" borderId="0" xfId="1" applyFont="1" applyAlignment="1">
      <alignment vertical="center"/>
    </xf>
    <xf numFmtId="0" fontId="8" fillId="0" borderId="0" xfId="1" applyNumberFormat="1" applyFont="1" applyAlignment="1">
      <alignment vertical="center"/>
    </xf>
    <xf numFmtId="0" fontId="3" fillId="0" borderId="22" xfId="1" applyFont="1" applyBorder="1" applyAlignment="1">
      <alignment horizontal="center" vertical="center"/>
    </xf>
    <xf numFmtId="0" fontId="3" fillId="0" borderId="30" xfId="1" applyFont="1" applyBorder="1" applyAlignment="1">
      <alignment horizontal="center" vertical="center"/>
    </xf>
    <xf numFmtId="0" fontId="3" fillId="0" borderId="36" xfId="1" applyFont="1" applyBorder="1" applyAlignment="1">
      <alignment horizontal="center" vertical="center"/>
    </xf>
    <xf numFmtId="49" fontId="9" fillId="0" borderId="24" xfId="1" applyNumberFormat="1" applyFont="1" applyBorder="1" applyAlignment="1">
      <alignment horizontal="center" vertical="center" textRotation="90"/>
    </xf>
    <xf numFmtId="49" fontId="9" fillId="0" borderId="29" xfId="1" applyNumberFormat="1" applyFont="1" applyBorder="1" applyAlignment="1">
      <alignment horizontal="center" vertical="center" textRotation="90"/>
    </xf>
    <xf numFmtId="49" fontId="9" fillId="0" borderId="34" xfId="1" applyNumberFormat="1" applyFont="1" applyBorder="1" applyAlignment="1">
      <alignment horizontal="center" vertical="center" textRotation="90"/>
    </xf>
    <xf numFmtId="0" fontId="9" fillId="0" borderId="1" xfId="1" applyFont="1" applyBorder="1" applyAlignment="1">
      <alignment horizontal="center" vertical="center" textRotation="90"/>
    </xf>
    <xf numFmtId="0" fontId="9" fillId="0" borderId="9" xfId="1" applyFont="1" applyBorder="1" applyAlignment="1">
      <alignment horizontal="center" vertical="center" textRotation="90"/>
    </xf>
    <xf numFmtId="0" fontId="9" fillId="0" borderId="35" xfId="1" applyFont="1" applyBorder="1" applyAlignment="1">
      <alignment horizontal="center" vertical="center" textRotation="90"/>
    </xf>
    <xf numFmtId="0" fontId="9" fillId="0" borderId="1" xfId="1" applyFont="1" applyBorder="1" applyAlignment="1">
      <alignment horizontal="center" vertical="center"/>
    </xf>
    <xf numFmtId="0" fontId="9" fillId="0" borderId="9" xfId="1" applyFont="1" applyBorder="1" applyAlignment="1">
      <alignment horizontal="center" vertical="center"/>
    </xf>
    <xf numFmtId="0" fontId="9" fillId="0" borderId="35" xfId="1" applyFont="1" applyBorder="1" applyAlignment="1">
      <alignment horizontal="center" vertical="center"/>
    </xf>
    <xf numFmtId="0" fontId="3" fillId="0" borderId="25" xfId="1" applyFont="1" applyBorder="1" applyAlignment="1">
      <alignment horizontal="center" vertical="center"/>
    </xf>
    <xf numFmtId="49" fontId="9" fillId="0" borderId="24" xfId="1" applyNumberFormat="1" applyFont="1" applyBorder="1" applyAlignment="1">
      <alignment vertical="center" textRotation="90"/>
    </xf>
    <xf numFmtId="49" fontId="9" fillId="0" borderId="29" xfId="1" applyNumberFormat="1" applyFont="1" applyBorder="1" applyAlignment="1">
      <alignment vertical="center" textRotation="90"/>
    </xf>
    <xf numFmtId="49" fontId="9" fillId="0" borderId="34" xfId="1" applyNumberFormat="1" applyFont="1" applyBorder="1" applyAlignment="1">
      <alignment vertical="center" textRotation="90"/>
    </xf>
    <xf numFmtId="0" fontId="9" fillId="7" borderId="1" xfId="1" applyFont="1" applyFill="1" applyBorder="1" applyAlignment="1">
      <alignment horizontal="center" vertical="center" textRotation="90"/>
    </xf>
    <xf numFmtId="0" fontId="9" fillId="7" borderId="9" xfId="1" applyFont="1" applyFill="1" applyBorder="1" applyAlignment="1">
      <alignment horizontal="center" vertical="center" textRotation="90"/>
    </xf>
    <xf numFmtId="0" fontId="9" fillId="7" borderId="35" xfId="1" applyFont="1" applyFill="1" applyBorder="1" applyAlignment="1">
      <alignment horizontal="center" vertical="center" textRotation="90"/>
    </xf>
    <xf numFmtId="0" fontId="7" fillId="0" borderId="15" xfId="1" applyFont="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0" xfId="1" applyFont="1" applyFill="1" applyBorder="1" applyAlignment="1">
      <alignment horizontal="center" vertical="center" textRotation="90" wrapText="1"/>
    </xf>
    <xf numFmtId="0" fontId="6" fillId="2" borderId="11" xfId="1" applyFont="1" applyFill="1" applyBorder="1" applyAlignment="1">
      <alignment horizontal="center" vertical="center" textRotation="90" wrapText="1"/>
    </xf>
    <xf numFmtId="0" fontId="6" fillId="2" borderId="10" xfId="1" applyNumberFormat="1" applyFont="1" applyFill="1" applyBorder="1" applyAlignment="1">
      <alignment horizontal="center" vertical="center" textRotation="90" wrapText="1"/>
    </xf>
    <xf numFmtId="0" fontId="6" fillId="2" borderId="11" xfId="1" applyNumberFormat="1" applyFont="1" applyFill="1" applyBorder="1" applyAlignment="1">
      <alignment horizontal="center" vertical="center" textRotation="90"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5" fillId="2" borderId="10" xfId="1" applyFont="1" applyFill="1" applyBorder="1" applyAlignment="1">
      <alignment horizontal="center" vertical="center" textRotation="90" wrapText="1"/>
    </xf>
    <xf numFmtId="0" fontId="5" fillId="2" borderId="11" xfId="1" applyFont="1" applyFill="1" applyBorder="1" applyAlignment="1">
      <alignment horizontal="center" vertical="center" textRotation="90" wrapText="1"/>
    </xf>
    <xf numFmtId="0" fontId="5" fillId="2" borderId="16" xfId="1" applyFont="1" applyFill="1" applyBorder="1" applyAlignment="1">
      <alignment horizontal="center" vertical="center" textRotation="90" wrapText="1"/>
    </xf>
    <xf numFmtId="0" fontId="6" fillId="2" borderId="16" xfId="1" applyFont="1" applyFill="1" applyBorder="1" applyAlignment="1">
      <alignment horizontal="center" vertical="center" textRotation="90" wrapText="1"/>
    </xf>
  </cellXfs>
  <cellStyles count="4">
    <cellStyle name="Денежный 2" xfId="2"/>
    <cellStyle name="Обычный" xfId="0" builtinId="0"/>
    <cellStyle name="Обычный 2" xfId="1"/>
    <cellStyle name="Процентный 2" xfId="3"/>
  </cellStyles>
  <dxfs count="2">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9587310099656"/>
          <c:y val="4.7214069740583613E-2"/>
          <c:w val="0.86431616245462195"/>
          <c:h val="0.95021636176106794"/>
        </c:manualLayout>
      </c:layout>
      <c:barChart>
        <c:barDir val="bar"/>
        <c:grouping val="stacked"/>
        <c:varyColors val="0"/>
        <c:ser>
          <c:idx val="1"/>
          <c:order val="0"/>
          <c:tx>
            <c:strRef>
              <c:f>'дигарамма Ганта'!$E$2</c:f>
              <c:strCache>
                <c:ptCount val="1"/>
                <c:pt idx="0">
                  <c:v>Дата начала факт</c:v>
                </c:pt>
              </c:strCache>
            </c:strRef>
          </c:tx>
          <c:spPr>
            <a:noFill/>
            <a:ln>
              <a:noFill/>
            </a:ln>
            <a:effectLst/>
          </c:spPr>
          <c:invertIfNegative val="0"/>
          <c:cat>
            <c:strRef>
              <c:f>'дигарамма Ганта'!$A$3:$A$74</c:f>
              <c:strCache>
                <c:ptCount val="72"/>
                <c:pt idx="0">
                  <c:v>1 - Трубопроводы</c:v>
                </c:pt>
                <c:pt idx="1">
                  <c:v>2 - Выдача ЗЗИ</c:v>
                </c:pt>
                <c:pt idx="2">
                  <c:v>3 - Разработка РКД</c:v>
                </c:pt>
                <c:pt idx="3">
                  <c:v>4 - Согласование РКД</c:v>
                </c:pt>
                <c:pt idx="4">
                  <c:v>5 - Экспертиза РКД</c:v>
                </c:pt>
                <c:pt idx="5">
                  <c:v>6 - Разработка и согласование ПК</c:v>
                </c:pt>
                <c:pt idx="6">
                  <c:v>7 - Закупка материалов и комплектующих </c:v>
                </c:pt>
                <c:pt idx="7">
                  <c:v>8 - Изготовление трубопроводов</c:v>
                </c:pt>
                <c:pt idx="8">
                  <c:v>9 - Отгрузка/Поставка</c:v>
                </c:pt>
                <c:pt idx="9">
                  <c:v>10 - Оформление РоП</c:v>
                </c:pt>
                <c:pt idx="10">
                  <c:v>11 - ВК трубопроводы</c:v>
                </c:pt>
                <c:pt idx="11">
                  <c:v>12 - ОПС</c:v>
                </c:pt>
                <c:pt idx="12">
                  <c:v>13 - Разработка РКД</c:v>
                </c:pt>
                <c:pt idx="13">
                  <c:v>14 - Согласование РКД</c:v>
                </c:pt>
                <c:pt idx="14">
                  <c:v>15 - Экспертиза РКД</c:v>
                </c:pt>
                <c:pt idx="15">
                  <c:v>16 - Изготовление ОПС</c:v>
                </c:pt>
                <c:pt idx="16">
                  <c:v>17 - Отгрузка/Поставка</c:v>
                </c:pt>
                <c:pt idx="17">
                  <c:v>18 - ВК ОПС</c:v>
                </c:pt>
                <c:pt idx="18">
                  <c:v>19 - Трубопроводы</c:v>
                </c:pt>
                <c:pt idx="19">
                  <c:v>20 - Выдача ЗЗИ</c:v>
                </c:pt>
                <c:pt idx="20">
                  <c:v>21 - Разработка РКД</c:v>
                </c:pt>
                <c:pt idx="21">
                  <c:v>22 - Согласование РКД</c:v>
                </c:pt>
                <c:pt idx="22">
                  <c:v>23 - Экспертиза РКД</c:v>
                </c:pt>
                <c:pt idx="23">
                  <c:v>24 - Разработка и согласование ПК</c:v>
                </c:pt>
                <c:pt idx="24">
                  <c:v>25 - Закупка материалов и комплектующих </c:v>
                </c:pt>
                <c:pt idx="25">
                  <c:v>26 - Изготовление трубопроводов</c:v>
                </c:pt>
                <c:pt idx="26">
                  <c:v>27 - Отгрузка/Поставка</c:v>
                </c:pt>
                <c:pt idx="27">
                  <c:v>28 - Оформление РоП</c:v>
                </c:pt>
                <c:pt idx="28">
                  <c:v>29 - ВК трубопроводы</c:v>
                </c:pt>
                <c:pt idx="29">
                  <c:v>30 - ОПС</c:v>
                </c:pt>
                <c:pt idx="30">
                  <c:v>31 - Разработка РКД</c:v>
                </c:pt>
                <c:pt idx="31">
                  <c:v>32 - Согласование РКД</c:v>
                </c:pt>
                <c:pt idx="32">
                  <c:v>33 - Экспертиза РКД</c:v>
                </c:pt>
                <c:pt idx="33">
                  <c:v>34 - Изготовление ОПС</c:v>
                </c:pt>
                <c:pt idx="34">
                  <c:v>35 - Отгрузка/Поставка</c:v>
                </c:pt>
                <c:pt idx="35">
                  <c:v>36 - ВК ОПС</c:v>
                </c:pt>
                <c:pt idx="36">
                  <c:v>37 - Трубопроводы</c:v>
                </c:pt>
                <c:pt idx="37">
                  <c:v>38 - Выдача ЗЗИ</c:v>
                </c:pt>
                <c:pt idx="38">
                  <c:v>39 - Разработка РКД</c:v>
                </c:pt>
                <c:pt idx="39">
                  <c:v>40 - Согласование РКД</c:v>
                </c:pt>
                <c:pt idx="40">
                  <c:v>41 - Экспертиза РКД</c:v>
                </c:pt>
                <c:pt idx="41">
                  <c:v>42 - Разработка и согласование ПК</c:v>
                </c:pt>
                <c:pt idx="42">
                  <c:v>43 - Закупка материалов и комплектующих </c:v>
                </c:pt>
                <c:pt idx="43">
                  <c:v>44 - Изготовление трубопроводов</c:v>
                </c:pt>
                <c:pt idx="44">
                  <c:v>45 - Отгрузка/Поставка</c:v>
                </c:pt>
                <c:pt idx="45">
                  <c:v>46 - Оформление РоП</c:v>
                </c:pt>
                <c:pt idx="46">
                  <c:v>47 - ВК трубопроводы</c:v>
                </c:pt>
                <c:pt idx="47">
                  <c:v>48 - ОПС</c:v>
                </c:pt>
                <c:pt idx="48">
                  <c:v>49 - Разработка РКД</c:v>
                </c:pt>
                <c:pt idx="49">
                  <c:v>50 - Согласование РКД</c:v>
                </c:pt>
                <c:pt idx="50">
                  <c:v>51 - Экспертиза РКД</c:v>
                </c:pt>
                <c:pt idx="51">
                  <c:v>52 - Изготовление ОПС</c:v>
                </c:pt>
                <c:pt idx="52">
                  <c:v>53 - Отгрузка/Поставка</c:v>
                </c:pt>
                <c:pt idx="53">
                  <c:v>54 - ВК ОПС</c:v>
                </c:pt>
                <c:pt idx="54">
                  <c:v>55 - Трубопроводы</c:v>
                </c:pt>
                <c:pt idx="55">
                  <c:v>56 - Выдача ЗЗИ</c:v>
                </c:pt>
                <c:pt idx="56">
                  <c:v>57 - Разработка РКД</c:v>
                </c:pt>
                <c:pt idx="57">
                  <c:v>58 - Согласование РКД</c:v>
                </c:pt>
                <c:pt idx="58">
                  <c:v>59 - Экспертиза РКД</c:v>
                </c:pt>
                <c:pt idx="59">
                  <c:v>60 - Разработка и согласование ПК</c:v>
                </c:pt>
                <c:pt idx="60">
                  <c:v>61 - Закупка материалов и комплектующих </c:v>
                </c:pt>
                <c:pt idx="61">
                  <c:v>62 - Изготовление трубопроводов</c:v>
                </c:pt>
                <c:pt idx="62">
                  <c:v>63 - Отгрузка/Поставка</c:v>
                </c:pt>
                <c:pt idx="63">
                  <c:v>64 - Оформление РоП</c:v>
                </c:pt>
                <c:pt idx="64">
                  <c:v>65 - ВК трубопроводы</c:v>
                </c:pt>
                <c:pt idx="65">
                  <c:v>66 - ОПС</c:v>
                </c:pt>
                <c:pt idx="66">
                  <c:v>67 - Разработка РКД</c:v>
                </c:pt>
                <c:pt idx="67">
                  <c:v>68 - Согласование РКД</c:v>
                </c:pt>
                <c:pt idx="68">
                  <c:v>69 - Экспертиза РКД</c:v>
                </c:pt>
                <c:pt idx="69">
                  <c:v>70 - Изготовление ОПС</c:v>
                </c:pt>
                <c:pt idx="70">
                  <c:v>71 - Отгрузка/Поставка</c:v>
                </c:pt>
                <c:pt idx="71">
                  <c:v>72 - ВК ОПС</c:v>
                </c:pt>
              </c:strCache>
            </c:strRef>
          </c:cat>
          <c:val>
            <c:numRef>
              <c:f>'дигарамма Ганта'!$E$3:$E$74</c:f>
              <c:numCache>
                <c:formatCode>m/d/yyyy</c:formatCode>
                <c:ptCount val="72"/>
                <c:pt idx="0">
                  <c:v>44298</c:v>
                </c:pt>
                <c:pt idx="1">
                  <c:v>44286</c:v>
                </c:pt>
                <c:pt idx="2">
                  <c:v>44298</c:v>
                </c:pt>
                <c:pt idx="3">
                  <c:v>44337</c:v>
                </c:pt>
                <c:pt idx="4">
                  <c:v>44518</c:v>
                </c:pt>
                <c:pt idx="6">
                  <c:v>44418</c:v>
                </c:pt>
                <c:pt idx="13">
                  <c:v>44299</c:v>
                </c:pt>
                <c:pt idx="18">
                  <c:v>44298</c:v>
                </c:pt>
                <c:pt idx="19">
                  <c:v>44286</c:v>
                </c:pt>
                <c:pt idx="20">
                  <c:v>44298</c:v>
                </c:pt>
                <c:pt idx="21">
                  <c:v>44337</c:v>
                </c:pt>
                <c:pt idx="22">
                  <c:v>44546</c:v>
                </c:pt>
                <c:pt idx="24">
                  <c:v>44418</c:v>
                </c:pt>
                <c:pt idx="36">
                  <c:v>44298</c:v>
                </c:pt>
                <c:pt idx="37">
                  <c:v>44286</c:v>
                </c:pt>
                <c:pt idx="38">
                  <c:v>44298</c:v>
                </c:pt>
                <c:pt idx="39">
                  <c:v>44337</c:v>
                </c:pt>
                <c:pt idx="40">
                  <c:v>44518</c:v>
                </c:pt>
                <c:pt idx="42">
                  <c:v>44418</c:v>
                </c:pt>
                <c:pt idx="54">
                  <c:v>44298</c:v>
                </c:pt>
                <c:pt idx="55">
                  <c:v>44286</c:v>
                </c:pt>
                <c:pt idx="56">
                  <c:v>44298</c:v>
                </c:pt>
                <c:pt idx="57">
                  <c:v>44337</c:v>
                </c:pt>
                <c:pt idx="58">
                  <c:v>44546</c:v>
                </c:pt>
                <c:pt idx="60">
                  <c:v>44418</c:v>
                </c:pt>
              </c:numCache>
            </c:numRef>
          </c:val>
          <c:extLst>
            <c:ext xmlns:c16="http://schemas.microsoft.com/office/drawing/2014/chart" uri="{C3380CC4-5D6E-409C-BE32-E72D297353CC}">
              <c16:uniqueId val="{00000001-E989-406A-8ECE-25D17B7A14DD}"/>
            </c:ext>
          </c:extLst>
        </c:ser>
        <c:ser>
          <c:idx val="0"/>
          <c:order val="1"/>
          <c:tx>
            <c:strRef>
              <c:f>'дигарамма Ганта'!$D$2</c:f>
              <c:strCache>
                <c:ptCount val="1"/>
                <c:pt idx="0">
                  <c:v>Длительность план</c:v>
                </c:pt>
              </c:strCache>
            </c:strRef>
          </c:tx>
          <c:spPr>
            <a:solidFill>
              <a:srgbClr val="92D050"/>
            </a:solidFill>
            <a:ln>
              <a:noFill/>
            </a:ln>
            <a:effectLst/>
          </c:spPr>
          <c:invertIfNegative val="0"/>
          <c:cat>
            <c:strRef>
              <c:f>'дигарамма Ганта'!$A$3:$A$74</c:f>
              <c:strCache>
                <c:ptCount val="72"/>
                <c:pt idx="0">
                  <c:v>1 - Трубопроводы</c:v>
                </c:pt>
                <c:pt idx="1">
                  <c:v>2 - Выдача ЗЗИ</c:v>
                </c:pt>
                <c:pt idx="2">
                  <c:v>3 - Разработка РКД</c:v>
                </c:pt>
                <c:pt idx="3">
                  <c:v>4 - Согласование РКД</c:v>
                </c:pt>
                <c:pt idx="4">
                  <c:v>5 - Экспертиза РКД</c:v>
                </c:pt>
                <c:pt idx="5">
                  <c:v>6 - Разработка и согласование ПК</c:v>
                </c:pt>
                <c:pt idx="6">
                  <c:v>7 - Закупка материалов и комплектующих </c:v>
                </c:pt>
                <c:pt idx="7">
                  <c:v>8 - Изготовление трубопроводов</c:v>
                </c:pt>
                <c:pt idx="8">
                  <c:v>9 - Отгрузка/Поставка</c:v>
                </c:pt>
                <c:pt idx="9">
                  <c:v>10 - Оформление РоП</c:v>
                </c:pt>
                <c:pt idx="10">
                  <c:v>11 - ВК трубопроводы</c:v>
                </c:pt>
                <c:pt idx="11">
                  <c:v>12 - ОПС</c:v>
                </c:pt>
                <c:pt idx="12">
                  <c:v>13 - Разработка РКД</c:v>
                </c:pt>
                <c:pt idx="13">
                  <c:v>14 - Согласование РКД</c:v>
                </c:pt>
                <c:pt idx="14">
                  <c:v>15 - Экспертиза РКД</c:v>
                </c:pt>
                <c:pt idx="15">
                  <c:v>16 - Изготовление ОПС</c:v>
                </c:pt>
                <c:pt idx="16">
                  <c:v>17 - Отгрузка/Поставка</c:v>
                </c:pt>
                <c:pt idx="17">
                  <c:v>18 - ВК ОПС</c:v>
                </c:pt>
                <c:pt idx="18">
                  <c:v>19 - Трубопроводы</c:v>
                </c:pt>
                <c:pt idx="19">
                  <c:v>20 - Выдача ЗЗИ</c:v>
                </c:pt>
                <c:pt idx="20">
                  <c:v>21 - Разработка РКД</c:v>
                </c:pt>
                <c:pt idx="21">
                  <c:v>22 - Согласование РКД</c:v>
                </c:pt>
                <c:pt idx="22">
                  <c:v>23 - Экспертиза РКД</c:v>
                </c:pt>
                <c:pt idx="23">
                  <c:v>24 - Разработка и согласование ПК</c:v>
                </c:pt>
                <c:pt idx="24">
                  <c:v>25 - Закупка материалов и комплектующих </c:v>
                </c:pt>
                <c:pt idx="25">
                  <c:v>26 - Изготовление трубопроводов</c:v>
                </c:pt>
                <c:pt idx="26">
                  <c:v>27 - Отгрузка/Поставка</c:v>
                </c:pt>
                <c:pt idx="27">
                  <c:v>28 - Оформление РоП</c:v>
                </c:pt>
                <c:pt idx="28">
                  <c:v>29 - ВК трубопроводы</c:v>
                </c:pt>
                <c:pt idx="29">
                  <c:v>30 - ОПС</c:v>
                </c:pt>
                <c:pt idx="30">
                  <c:v>31 - Разработка РКД</c:v>
                </c:pt>
                <c:pt idx="31">
                  <c:v>32 - Согласование РКД</c:v>
                </c:pt>
                <c:pt idx="32">
                  <c:v>33 - Экспертиза РКД</c:v>
                </c:pt>
                <c:pt idx="33">
                  <c:v>34 - Изготовление ОПС</c:v>
                </c:pt>
                <c:pt idx="34">
                  <c:v>35 - Отгрузка/Поставка</c:v>
                </c:pt>
                <c:pt idx="35">
                  <c:v>36 - ВК ОПС</c:v>
                </c:pt>
                <c:pt idx="36">
                  <c:v>37 - Трубопроводы</c:v>
                </c:pt>
                <c:pt idx="37">
                  <c:v>38 - Выдача ЗЗИ</c:v>
                </c:pt>
                <c:pt idx="38">
                  <c:v>39 - Разработка РКД</c:v>
                </c:pt>
                <c:pt idx="39">
                  <c:v>40 - Согласование РКД</c:v>
                </c:pt>
                <c:pt idx="40">
                  <c:v>41 - Экспертиза РКД</c:v>
                </c:pt>
                <c:pt idx="41">
                  <c:v>42 - Разработка и согласование ПК</c:v>
                </c:pt>
                <c:pt idx="42">
                  <c:v>43 - Закупка материалов и комплектующих </c:v>
                </c:pt>
                <c:pt idx="43">
                  <c:v>44 - Изготовление трубопроводов</c:v>
                </c:pt>
                <c:pt idx="44">
                  <c:v>45 - Отгрузка/Поставка</c:v>
                </c:pt>
                <c:pt idx="45">
                  <c:v>46 - Оформление РоП</c:v>
                </c:pt>
                <c:pt idx="46">
                  <c:v>47 - ВК трубопроводы</c:v>
                </c:pt>
                <c:pt idx="47">
                  <c:v>48 - ОПС</c:v>
                </c:pt>
                <c:pt idx="48">
                  <c:v>49 - Разработка РКД</c:v>
                </c:pt>
                <c:pt idx="49">
                  <c:v>50 - Согласование РКД</c:v>
                </c:pt>
                <c:pt idx="50">
                  <c:v>51 - Экспертиза РКД</c:v>
                </c:pt>
                <c:pt idx="51">
                  <c:v>52 - Изготовление ОПС</c:v>
                </c:pt>
                <c:pt idx="52">
                  <c:v>53 - Отгрузка/Поставка</c:v>
                </c:pt>
                <c:pt idx="53">
                  <c:v>54 - ВК ОПС</c:v>
                </c:pt>
                <c:pt idx="54">
                  <c:v>55 - Трубопроводы</c:v>
                </c:pt>
                <c:pt idx="55">
                  <c:v>56 - Выдача ЗЗИ</c:v>
                </c:pt>
                <c:pt idx="56">
                  <c:v>57 - Разработка РКД</c:v>
                </c:pt>
                <c:pt idx="57">
                  <c:v>58 - Согласование РКД</c:v>
                </c:pt>
                <c:pt idx="58">
                  <c:v>59 - Экспертиза РКД</c:v>
                </c:pt>
                <c:pt idx="59">
                  <c:v>60 - Разработка и согласование ПК</c:v>
                </c:pt>
                <c:pt idx="60">
                  <c:v>61 - Закупка материалов и комплектующих </c:v>
                </c:pt>
                <c:pt idx="61">
                  <c:v>62 - Изготовление трубопроводов</c:v>
                </c:pt>
                <c:pt idx="62">
                  <c:v>63 - Отгрузка/Поставка</c:v>
                </c:pt>
                <c:pt idx="63">
                  <c:v>64 - Оформление РоП</c:v>
                </c:pt>
                <c:pt idx="64">
                  <c:v>65 - ВК трубопроводы</c:v>
                </c:pt>
                <c:pt idx="65">
                  <c:v>66 - ОПС</c:v>
                </c:pt>
                <c:pt idx="66">
                  <c:v>67 - Разработка РКД</c:v>
                </c:pt>
                <c:pt idx="67">
                  <c:v>68 - Согласование РКД</c:v>
                </c:pt>
                <c:pt idx="68">
                  <c:v>69 - Экспертиза РКД</c:v>
                </c:pt>
                <c:pt idx="69">
                  <c:v>70 - Изготовление ОПС</c:v>
                </c:pt>
                <c:pt idx="70">
                  <c:v>71 - Отгрузка/Поставка</c:v>
                </c:pt>
                <c:pt idx="71">
                  <c:v>72 - ВК ОПС</c:v>
                </c:pt>
              </c:strCache>
            </c:strRef>
          </c:cat>
          <c:val>
            <c:numRef>
              <c:f>'дигарамма Ганта'!$D$3:$D$74</c:f>
              <c:numCache>
                <c:formatCode>General</c:formatCode>
                <c:ptCount val="72"/>
                <c:pt idx="0">
                  <c:v>525</c:v>
                </c:pt>
                <c:pt idx="1">
                  <c:v>1</c:v>
                </c:pt>
                <c:pt idx="2">
                  <c:v>120</c:v>
                </c:pt>
                <c:pt idx="3">
                  <c:v>31</c:v>
                </c:pt>
                <c:pt idx="4">
                  <c:v>35</c:v>
                </c:pt>
                <c:pt idx="5">
                  <c:v>31</c:v>
                </c:pt>
                <c:pt idx="6">
                  <c:v>160</c:v>
                </c:pt>
                <c:pt idx="7">
                  <c:v>90</c:v>
                </c:pt>
                <c:pt idx="8">
                  <c:v>12</c:v>
                </c:pt>
                <c:pt idx="9">
                  <c:v>65</c:v>
                </c:pt>
                <c:pt idx="10">
                  <c:v>30</c:v>
                </c:pt>
                <c:pt idx="18">
                  <c:v>565</c:v>
                </c:pt>
                <c:pt idx="19">
                  <c:v>1</c:v>
                </c:pt>
                <c:pt idx="20">
                  <c:v>120</c:v>
                </c:pt>
                <c:pt idx="21">
                  <c:v>31</c:v>
                </c:pt>
                <c:pt idx="22">
                  <c:v>35</c:v>
                </c:pt>
                <c:pt idx="23">
                  <c:v>31</c:v>
                </c:pt>
                <c:pt idx="24">
                  <c:v>160</c:v>
                </c:pt>
                <c:pt idx="25">
                  <c:v>90</c:v>
                </c:pt>
                <c:pt idx="26">
                  <c:v>12</c:v>
                </c:pt>
                <c:pt idx="27">
                  <c:v>65</c:v>
                </c:pt>
                <c:pt idx="28">
                  <c:v>30</c:v>
                </c:pt>
                <c:pt idx="36">
                  <c:v>1033</c:v>
                </c:pt>
                <c:pt idx="37">
                  <c:v>0</c:v>
                </c:pt>
                <c:pt idx="38">
                  <c:v>120</c:v>
                </c:pt>
                <c:pt idx="39">
                  <c:v>31</c:v>
                </c:pt>
                <c:pt idx="40">
                  <c:v>35</c:v>
                </c:pt>
                <c:pt idx="41">
                  <c:v>31</c:v>
                </c:pt>
                <c:pt idx="42">
                  <c:v>160</c:v>
                </c:pt>
                <c:pt idx="43">
                  <c:v>90</c:v>
                </c:pt>
                <c:pt idx="44">
                  <c:v>12</c:v>
                </c:pt>
                <c:pt idx="45">
                  <c:v>65</c:v>
                </c:pt>
                <c:pt idx="46">
                  <c:v>30</c:v>
                </c:pt>
                <c:pt idx="54">
                  <c:v>982</c:v>
                </c:pt>
                <c:pt idx="55">
                  <c:v>0</c:v>
                </c:pt>
                <c:pt idx="56">
                  <c:v>120</c:v>
                </c:pt>
                <c:pt idx="57">
                  <c:v>31</c:v>
                </c:pt>
                <c:pt idx="58">
                  <c:v>35</c:v>
                </c:pt>
                <c:pt idx="59">
                  <c:v>31</c:v>
                </c:pt>
                <c:pt idx="60">
                  <c:v>160</c:v>
                </c:pt>
                <c:pt idx="61">
                  <c:v>90</c:v>
                </c:pt>
                <c:pt idx="62">
                  <c:v>12</c:v>
                </c:pt>
                <c:pt idx="63">
                  <c:v>65</c:v>
                </c:pt>
                <c:pt idx="64">
                  <c:v>30</c:v>
                </c:pt>
              </c:numCache>
            </c:numRef>
          </c:val>
          <c:extLst>
            <c:ext xmlns:c16="http://schemas.microsoft.com/office/drawing/2014/chart" uri="{C3380CC4-5D6E-409C-BE32-E72D297353CC}">
              <c16:uniqueId val="{00000000-E989-406A-8ECE-25D17B7A14DD}"/>
            </c:ext>
          </c:extLst>
        </c:ser>
        <c:ser>
          <c:idx val="3"/>
          <c:order val="2"/>
          <c:tx>
            <c:strRef>
              <c:f>'дигарамма Ганта'!$G$2</c:f>
              <c:strCache>
                <c:ptCount val="1"/>
                <c:pt idx="0">
                  <c:v>Длительность факт</c:v>
                </c:pt>
              </c:strCache>
            </c:strRef>
          </c:tx>
          <c:spPr>
            <a:solidFill>
              <a:schemeClr val="accent4">
                <a:lumMod val="60000"/>
                <a:lumOff val="40000"/>
              </a:schemeClr>
            </a:solidFill>
            <a:ln>
              <a:noFill/>
            </a:ln>
            <a:effectLst/>
          </c:spPr>
          <c:invertIfNegative val="0"/>
          <c:cat>
            <c:strRef>
              <c:f>'дигарамма Ганта'!$A$3:$A$74</c:f>
              <c:strCache>
                <c:ptCount val="72"/>
                <c:pt idx="0">
                  <c:v>1 - Трубопроводы</c:v>
                </c:pt>
                <c:pt idx="1">
                  <c:v>2 - Выдача ЗЗИ</c:v>
                </c:pt>
                <c:pt idx="2">
                  <c:v>3 - Разработка РКД</c:v>
                </c:pt>
                <c:pt idx="3">
                  <c:v>4 - Согласование РКД</c:v>
                </c:pt>
                <c:pt idx="4">
                  <c:v>5 - Экспертиза РКД</c:v>
                </c:pt>
                <c:pt idx="5">
                  <c:v>6 - Разработка и согласование ПК</c:v>
                </c:pt>
                <c:pt idx="6">
                  <c:v>7 - Закупка материалов и комплектующих </c:v>
                </c:pt>
                <c:pt idx="7">
                  <c:v>8 - Изготовление трубопроводов</c:v>
                </c:pt>
                <c:pt idx="8">
                  <c:v>9 - Отгрузка/Поставка</c:v>
                </c:pt>
                <c:pt idx="9">
                  <c:v>10 - Оформление РоП</c:v>
                </c:pt>
                <c:pt idx="10">
                  <c:v>11 - ВК трубопроводы</c:v>
                </c:pt>
                <c:pt idx="11">
                  <c:v>12 - ОПС</c:v>
                </c:pt>
                <c:pt idx="12">
                  <c:v>13 - Разработка РКД</c:v>
                </c:pt>
                <c:pt idx="13">
                  <c:v>14 - Согласование РКД</c:v>
                </c:pt>
                <c:pt idx="14">
                  <c:v>15 - Экспертиза РКД</c:v>
                </c:pt>
                <c:pt idx="15">
                  <c:v>16 - Изготовление ОПС</c:v>
                </c:pt>
                <c:pt idx="16">
                  <c:v>17 - Отгрузка/Поставка</c:v>
                </c:pt>
                <c:pt idx="17">
                  <c:v>18 - ВК ОПС</c:v>
                </c:pt>
                <c:pt idx="18">
                  <c:v>19 - Трубопроводы</c:v>
                </c:pt>
                <c:pt idx="19">
                  <c:v>20 - Выдача ЗЗИ</c:v>
                </c:pt>
                <c:pt idx="20">
                  <c:v>21 - Разработка РКД</c:v>
                </c:pt>
                <c:pt idx="21">
                  <c:v>22 - Согласование РКД</c:v>
                </c:pt>
                <c:pt idx="22">
                  <c:v>23 - Экспертиза РКД</c:v>
                </c:pt>
                <c:pt idx="23">
                  <c:v>24 - Разработка и согласование ПК</c:v>
                </c:pt>
                <c:pt idx="24">
                  <c:v>25 - Закупка материалов и комплектующих </c:v>
                </c:pt>
                <c:pt idx="25">
                  <c:v>26 - Изготовление трубопроводов</c:v>
                </c:pt>
                <c:pt idx="26">
                  <c:v>27 - Отгрузка/Поставка</c:v>
                </c:pt>
                <c:pt idx="27">
                  <c:v>28 - Оформление РоП</c:v>
                </c:pt>
                <c:pt idx="28">
                  <c:v>29 - ВК трубопроводы</c:v>
                </c:pt>
                <c:pt idx="29">
                  <c:v>30 - ОПС</c:v>
                </c:pt>
                <c:pt idx="30">
                  <c:v>31 - Разработка РКД</c:v>
                </c:pt>
                <c:pt idx="31">
                  <c:v>32 - Согласование РКД</c:v>
                </c:pt>
                <c:pt idx="32">
                  <c:v>33 - Экспертиза РКД</c:v>
                </c:pt>
                <c:pt idx="33">
                  <c:v>34 - Изготовление ОПС</c:v>
                </c:pt>
                <c:pt idx="34">
                  <c:v>35 - Отгрузка/Поставка</c:v>
                </c:pt>
                <c:pt idx="35">
                  <c:v>36 - ВК ОПС</c:v>
                </c:pt>
                <c:pt idx="36">
                  <c:v>37 - Трубопроводы</c:v>
                </c:pt>
                <c:pt idx="37">
                  <c:v>38 - Выдача ЗЗИ</c:v>
                </c:pt>
                <c:pt idx="38">
                  <c:v>39 - Разработка РКД</c:v>
                </c:pt>
                <c:pt idx="39">
                  <c:v>40 - Согласование РКД</c:v>
                </c:pt>
                <c:pt idx="40">
                  <c:v>41 - Экспертиза РКД</c:v>
                </c:pt>
                <c:pt idx="41">
                  <c:v>42 - Разработка и согласование ПК</c:v>
                </c:pt>
                <c:pt idx="42">
                  <c:v>43 - Закупка материалов и комплектующих </c:v>
                </c:pt>
                <c:pt idx="43">
                  <c:v>44 - Изготовление трубопроводов</c:v>
                </c:pt>
                <c:pt idx="44">
                  <c:v>45 - Отгрузка/Поставка</c:v>
                </c:pt>
                <c:pt idx="45">
                  <c:v>46 - Оформление РоП</c:v>
                </c:pt>
                <c:pt idx="46">
                  <c:v>47 - ВК трубопроводы</c:v>
                </c:pt>
                <c:pt idx="47">
                  <c:v>48 - ОПС</c:v>
                </c:pt>
                <c:pt idx="48">
                  <c:v>49 - Разработка РКД</c:v>
                </c:pt>
                <c:pt idx="49">
                  <c:v>50 - Согласование РКД</c:v>
                </c:pt>
                <c:pt idx="50">
                  <c:v>51 - Экспертиза РКД</c:v>
                </c:pt>
                <c:pt idx="51">
                  <c:v>52 - Изготовление ОПС</c:v>
                </c:pt>
                <c:pt idx="52">
                  <c:v>53 - Отгрузка/Поставка</c:v>
                </c:pt>
                <c:pt idx="53">
                  <c:v>54 - ВК ОПС</c:v>
                </c:pt>
                <c:pt idx="54">
                  <c:v>55 - Трубопроводы</c:v>
                </c:pt>
                <c:pt idx="55">
                  <c:v>56 - Выдача ЗЗИ</c:v>
                </c:pt>
                <c:pt idx="56">
                  <c:v>57 - Разработка РКД</c:v>
                </c:pt>
                <c:pt idx="57">
                  <c:v>58 - Согласование РКД</c:v>
                </c:pt>
                <c:pt idx="58">
                  <c:v>59 - Экспертиза РКД</c:v>
                </c:pt>
                <c:pt idx="59">
                  <c:v>60 - Разработка и согласование ПК</c:v>
                </c:pt>
                <c:pt idx="60">
                  <c:v>61 - Закупка материалов и комплектующих </c:v>
                </c:pt>
                <c:pt idx="61">
                  <c:v>62 - Изготовление трубопроводов</c:v>
                </c:pt>
                <c:pt idx="62">
                  <c:v>63 - Отгрузка/Поставка</c:v>
                </c:pt>
                <c:pt idx="63">
                  <c:v>64 - Оформление РоП</c:v>
                </c:pt>
                <c:pt idx="64">
                  <c:v>65 - ВК трубопроводы</c:v>
                </c:pt>
                <c:pt idx="65">
                  <c:v>66 - ОПС</c:v>
                </c:pt>
                <c:pt idx="66">
                  <c:v>67 - Разработка РКД</c:v>
                </c:pt>
                <c:pt idx="67">
                  <c:v>68 - Согласование РКД</c:v>
                </c:pt>
                <c:pt idx="68">
                  <c:v>69 - Экспертиза РКД</c:v>
                </c:pt>
                <c:pt idx="69">
                  <c:v>70 - Изготовление ОПС</c:v>
                </c:pt>
                <c:pt idx="70">
                  <c:v>71 - Отгрузка/Поставка</c:v>
                </c:pt>
                <c:pt idx="71">
                  <c:v>72 - ВК ОПС</c:v>
                </c:pt>
              </c:strCache>
            </c:strRef>
          </c:cat>
          <c:val>
            <c:numRef>
              <c:f>'дигарамма Ганта'!$G$3:$G$74</c:f>
              <c:numCache>
                <c:formatCode>General</c:formatCode>
                <c:ptCount val="72"/>
                <c:pt idx="0">
                  <c:v>259</c:v>
                </c:pt>
                <c:pt idx="1">
                  <c:v>1</c:v>
                </c:pt>
                <c:pt idx="2">
                  <c:v>39</c:v>
                </c:pt>
                <c:pt idx="3">
                  <c:v>180</c:v>
                </c:pt>
                <c:pt idx="4">
                  <c:v>39</c:v>
                </c:pt>
                <c:pt idx="18">
                  <c:v>259</c:v>
                </c:pt>
                <c:pt idx="19">
                  <c:v>0</c:v>
                </c:pt>
                <c:pt idx="20">
                  <c:v>39</c:v>
                </c:pt>
                <c:pt idx="21">
                  <c:v>200</c:v>
                </c:pt>
                <c:pt idx="22">
                  <c:v>11</c:v>
                </c:pt>
                <c:pt idx="28">
                  <c:v>0</c:v>
                </c:pt>
                <c:pt idx="36">
                  <c:v>259</c:v>
                </c:pt>
                <c:pt idx="37">
                  <c:v>0</c:v>
                </c:pt>
                <c:pt idx="38">
                  <c:v>39</c:v>
                </c:pt>
                <c:pt idx="39">
                  <c:v>180</c:v>
                </c:pt>
                <c:pt idx="40">
                  <c:v>39</c:v>
                </c:pt>
                <c:pt idx="46">
                  <c:v>0</c:v>
                </c:pt>
                <c:pt idx="54">
                  <c:v>259</c:v>
                </c:pt>
                <c:pt idx="55">
                  <c:v>0</c:v>
                </c:pt>
                <c:pt idx="56">
                  <c:v>39</c:v>
                </c:pt>
                <c:pt idx="57">
                  <c:v>200</c:v>
                </c:pt>
                <c:pt idx="58">
                  <c:v>11</c:v>
                </c:pt>
                <c:pt idx="64">
                  <c:v>0</c:v>
                </c:pt>
              </c:numCache>
            </c:numRef>
          </c:val>
          <c:extLst>
            <c:ext xmlns:c16="http://schemas.microsoft.com/office/drawing/2014/chart" uri="{C3380CC4-5D6E-409C-BE32-E72D297353CC}">
              <c16:uniqueId val="{00000003-E989-406A-8ECE-25D17B7A14DD}"/>
            </c:ext>
          </c:extLst>
        </c:ser>
        <c:ser>
          <c:idx val="2"/>
          <c:order val="3"/>
          <c:tx>
            <c:strRef>
              <c:f>'дигарамма Ганта'!$B$2</c:f>
              <c:strCache>
                <c:ptCount val="1"/>
                <c:pt idx="0">
                  <c:v>Дата начала план</c:v>
                </c:pt>
              </c:strCache>
            </c:strRef>
          </c:tx>
          <c:spPr>
            <a:noFill/>
            <a:ln>
              <a:noFill/>
            </a:ln>
            <a:effectLst/>
          </c:spPr>
          <c:invertIfNegative val="0"/>
          <c:cat>
            <c:strRef>
              <c:f>'дигарамма Ганта'!$A$3:$A$74</c:f>
              <c:strCache>
                <c:ptCount val="72"/>
                <c:pt idx="0">
                  <c:v>1 - Трубопроводы</c:v>
                </c:pt>
                <c:pt idx="1">
                  <c:v>2 - Выдача ЗЗИ</c:v>
                </c:pt>
                <c:pt idx="2">
                  <c:v>3 - Разработка РКД</c:v>
                </c:pt>
                <c:pt idx="3">
                  <c:v>4 - Согласование РКД</c:v>
                </c:pt>
                <c:pt idx="4">
                  <c:v>5 - Экспертиза РКД</c:v>
                </c:pt>
                <c:pt idx="5">
                  <c:v>6 - Разработка и согласование ПК</c:v>
                </c:pt>
                <c:pt idx="6">
                  <c:v>7 - Закупка материалов и комплектующих </c:v>
                </c:pt>
                <c:pt idx="7">
                  <c:v>8 - Изготовление трубопроводов</c:v>
                </c:pt>
                <c:pt idx="8">
                  <c:v>9 - Отгрузка/Поставка</c:v>
                </c:pt>
                <c:pt idx="9">
                  <c:v>10 - Оформление РоП</c:v>
                </c:pt>
                <c:pt idx="10">
                  <c:v>11 - ВК трубопроводы</c:v>
                </c:pt>
                <c:pt idx="11">
                  <c:v>12 - ОПС</c:v>
                </c:pt>
                <c:pt idx="12">
                  <c:v>13 - Разработка РКД</c:v>
                </c:pt>
                <c:pt idx="13">
                  <c:v>14 - Согласование РКД</c:v>
                </c:pt>
                <c:pt idx="14">
                  <c:v>15 - Экспертиза РКД</c:v>
                </c:pt>
                <c:pt idx="15">
                  <c:v>16 - Изготовление ОПС</c:v>
                </c:pt>
                <c:pt idx="16">
                  <c:v>17 - Отгрузка/Поставка</c:v>
                </c:pt>
                <c:pt idx="17">
                  <c:v>18 - ВК ОПС</c:v>
                </c:pt>
                <c:pt idx="18">
                  <c:v>19 - Трубопроводы</c:v>
                </c:pt>
                <c:pt idx="19">
                  <c:v>20 - Выдача ЗЗИ</c:v>
                </c:pt>
                <c:pt idx="20">
                  <c:v>21 - Разработка РКД</c:v>
                </c:pt>
                <c:pt idx="21">
                  <c:v>22 - Согласование РКД</c:v>
                </c:pt>
                <c:pt idx="22">
                  <c:v>23 - Экспертиза РКД</c:v>
                </c:pt>
                <c:pt idx="23">
                  <c:v>24 - Разработка и согласование ПК</c:v>
                </c:pt>
                <c:pt idx="24">
                  <c:v>25 - Закупка материалов и комплектующих </c:v>
                </c:pt>
                <c:pt idx="25">
                  <c:v>26 - Изготовление трубопроводов</c:v>
                </c:pt>
                <c:pt idx="26">
                  <c:v>27 - Отгрузка/Поставка</c:v>
                </c:pt>
                <c:pt idx="27">
                  <c:v>28 - Оформление РоП</c:v>
                </c:pt>
                <c:pt idx="28">
                  <c:v>29 - ВК трубопроводы</c:v>
                </c:pt>
                <c:pt idx="29">
                  <c:v>30 - ОПС</c:v>
                </c:pt>
                <c:pt idx="30">
                  <c:v>31 - Разработка РКД</c:v>
                </c:pt>
                <c:pt idx="31">
                  <c:v>32 - Согласование РКД</c:v>
                </c:pt>
                <c:pt idx="32">
                  <c:v>33 - Экспертиза РКД</c:v>
                </c:pt>
                <c:pt idx="33">
                  <c:v>34 - Изготовление ОПС</c:v>
                </c:pt>
                <c:pt idx="34">
                  <c:v>35 - Отгрузка/Поставка</c:v>
                </c:pt>
                <c:pt idx="35">
                  <c:v>36 - ВК ОПС</c:v>
                </c:pt>
                <c:pt idx="36">
                  <c:v>37 - Трубопроводы</c:v>
                </c:pt>
                <c:pt idx="37">
                  <c:v>38 - Выдача ЗЗИ</c:v>
                </c:pt>
                <c:pt idx="38">
                  <c:v>39 - Разработка РКД</c:v>
                </c:pt>
                <c:pt idx="39">
                  <c:v>40 - Согласование РКД</c:v>
                </c:pt>
                <c:pt idx="40">
                  <c:v>41 - Экспертиза РКД</c:v>
                </c:pt>
                <c:pt idx="41">
                  <c:v>42 - Разработка и согласование ПК</c:v>
                </c:pt>
                <c:pt idx="42">
                  <c:v>43 - Закупка материалов и комплектующих </c:v>
                </c:pt>
                <c:pt idx="43">
                  <c:v>44 - Изготовление трубопроводов</c:v>
                </c:pt>
                <c:pt idx="44">
                  <c:v>45 - Отгрузка/Поставка</c:v>
                </c:pt>
                <c:pt idx="45">
                  <c:v>46 - Оформление РоП</c:v>
                </c:pt>
                <c:pt idx="46">
                  <c:v>47 - ВК трубопроводы</c:v>
                </c:pt>
                <c:pt idx="47">
                  <c:v>48 - ОПС</c:v>
                </c:pt>
                <c:pt idx="48">
                  <c:v>49 - Разработка РКД</c:v>
                </c:pt>
                <c:pt idx="49">
                  <c:v>50 - Согласование РКД</c:v>
                </c:pt>
                <c:pt idx="50">
                  <c:v>51 - Экспертиза РКД</c:v>
                </c:pt>
                <c:pt idx="51">
                  <c:v>52 - Изготовление ОПС</c:v>
                </c:pt>
                <c:pt idx="52">
                  <c:v>53 - Отгрузка/Поставка</c:v>
                </c:pt>
                <c:pt idx="53">
                  <c:v>54 - ВК ОПС</c:v>
                </c:pt>
                <c:pt idx="54">
                  <c:v>55 - Трубопроводы</c:v>
                </c:pt>
                <c:pt idx="55">
                  <c:v>56 - Выдача ЗЗИ</c:v>
                </c:pt>
                <c:pt idx="56">
                  <c:v>57 - Разработка РКД</c:v>
                </c:pt>
                <c:pt idx="57">
                  <c:v>58 - Согласование РКД</c:v>
                </c:pt>
                <c:pt idx="58">
                  <c:v>59 - Экспертиза РКД</c:v>
                </c:pt>
                <c:pt idx="59">
                  <c:v>60 - Разработка и согласование ПК</c:v>
                </c:pt>
                <c:pt idx="60">
                  <c:v>61 - Закупка материалов и комплектующих </c:v>
                </c:pt>
                <c:pt idx="61">
                  <c:v>62 - Изготовление трубопроводов</c:v>
                </c:pt>
                <c:pt idx="62">
                  <c:v>63 - Отгрузка/Поставка</c:v>
                </c:pt>
                <c:pt idx="63">
                  <c:v>64 - Оформление РоП</c:v>
                </c:pt>
                <c:pt idx="64">
                  <c:v>65 - ВК трубопроводы</c:v>
                </c:pt>
                <c:pt idx="65">
                  <c:v>66 - ОПС</c:v>
                </c:pt>
                <c:pt idx="66">
                  <c:v>67 - Разработка РКД</c:v>
                </c:pt>
                <c:pt idx="67">
                  <c:v>68 - Согласование РКД</c:v>
                </c:pt>
                <c:pt idx="68">
                  <c:v>69 - Экспертиза РКД</c:v>
                </c:pt>
                <c:pt idx="69">
                  <c:v>70 - Изготовление ОПС</c:v>
                </c:pt>
                <c:pt idx="70">
                  <c:v>71 - Отгрузка/Поставка</c:v>
                </c:pt>
                <c:pt idx="71">
                  <c:v>72 - ВК ОПС</c:v>
                </c:pt>
              </c:strCache>
            </c:strRef>
          </c:cat>
          <c:val>
            <c:numRef>
              <c:f>'дигарамма Ганта'!$B$3:$B$74</c:f>
              <c:numCache>
                <c:formatCode>m/d/yyyy</c:formatCode>
                <c:ptCount val="72"/>
                <c:pt idx="0">
                  <c:v>44298</c:v>
                </c:pt>
                <c:pt idx="1">
                  <c:v>44298</c:v>
                </c:pt>
                <c:pt idx="2">
                  <c:v>44298</c:v>
                </c:pt>
                <c:pt idx="3">
                  <c:v>44418</c:v>
                </c:pt>
                <c:pt idx="4">
                  <c:v>44449</c:v>
                </c:pt>
                <c:pt idx="5">
                  <c:v>44392</c:v>
                </c:pt>
                <c:pt idx="6">
                  <c:v>44418</c:v>
                </c:pt>
                <c:pt idx="7">
                  <c:v>44579</c:v>
                </c:pt>
                <c:pt idx="8">
                  <c:v>44669</c:v>
                </c:pt>
                <c:pt idx="9">
                  <c:v>44669</c:v>
                </c:pt>
                <c:pt idx="10">
                  <c:v>44734</c:v>
                </c:pt>
                <c:pt idx="18">
                  <c:v>44298</c:v>
                </c:pt>
                <c:pt idx="19">
                  <c:v>44298</c:v>
                </c:pt>
                <c:pt idx="20">
                  <c:v>44298</c:v>
                </c:pt>
                <c:pt idx="21">
                  <c:v>44418</c:v>
                </c:pt>
                <c:pt idx="22">
                  <c:v>44449</c:v>
                </c:pt>
                <c:pt idx="23">
                  <c:v>44392</c:v>
                </c:pt>
                <c:pt idx="24">
                  <c:v>44418</c:v>
                </c:pt>
                <c:pt idx="25">
                  <c:v>44579</c:v>
                </c:pt>
                <c:pt idx="26">
                  <c:v>44669</c:v>
                </c:pt>
                <c:pt idx="27">
                  <c:v>44669</c:v>
                </c:pt>
                <c:pt idx="28">
                  <c:v>44734</c:v>
                </c:pt>
                <c:pt idx="36">
                  <c:v>44298</c:v>
                </c:pt>
                <c:pt idx="37">
                  <c:v>44298</c:v>
                </c:pt>
                <c:pt idx="38">
                  <c:v>44298</c:v>
                </c:pt>
                <c:pt idx="39">
                  <c:v>44418</c:v>
                </c:pt>
                <c:pt idx="40">
                  <c:v>44449</c:v>
                </c:pt>
                <c:pt idx="41">
                  <c:v>44392</c:v>
                </c:pt>
                <c:pt idx="42">
                  <c:v>44418</c:v>
                </c:pt>
                <c:pt idx="43">
                  <c:v>44579</c:v>
                </c:pt>
                <c:pt idx="44">
                  <c:v>44669</c:v>
                </c:pt>
                <c:pt idx="45">
                  <c:v>44669</c:v>
                </c:pt>
                <c:pt idx="46">
                  <c:v>44734</c:v>
                </c:pt>
                <c:pt idx="54">
                  <c:v>44298</c:v>
                </c:pt>
                <c:pt idx="55">
                  <c:v>44298</c:v>
                </c:pt>
                <c:pt idx="56">
                  <c:v>44298</c:v>
                </c:pt>
                <c:pt idx="57">
                  <c:v>44418</c:v>
                </c:pt>
                <c:pt idx="58">
                  <c:v>44449</c:v>
                </c:pt>
                <c:pt idx="59">
                  <c:v>44392</c:v>
                </c:pt>
                <c:pt idx="60">
                  <c:v>44418</c:v>
                </c:pt>
                <c:pt idx="61">
                  <c:v>44579</c:v>
                </c:pt>
                <c:pt idx="62">
                  <c:v>44669</c:v>
                </c:pt>
                <c:pt idx="63">
                  <c:v>44669</c:v>
                </c:pt>
                <c:pt idx="64">
                  <c:v>44734</c:v>
                </c:pt>
              </c:numCache>
            </c:numRef>
          </c:val>
          <c:extLst>
            <c:ext xmlns:c16="http://schemas.microsoft.com/office/drawing/2014/chart" uri="{C3380CC4-5D6E-409C-BE32-E72D297353CC}">
              <c16:uniqueId val="{00000005-E989-406A-8ECE-25D17B7A14DD}"/>
            </c:ext>
          </c:extLst>
        </c:ser>
        <c:dLbls>
          <c:showLegendKey val="0"/>
          <c:showVal val="0"/>
          <c:showCatName val="0"/>
          <c:showSerName val="0"/>
          <c:showPercent val="0"/>
          <c:showBubbleSize val="0"/>
        </c:dLbls>
        <c:gapWidth val="0"/>
        <c:axId val="129041760"/>
        <c:axId val="129031360"/>
      </c:barChart>
      <c:catAx>
        <c:axId val="129041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ru-RU"/>
          </a:p>
        </c:txPr>
        <c:crossAx val="129031360"/>
        <c:crossesAt val="44298"/>
        <c:auto val="1"/>
        <c:lblAlgn val="ctr"/>
        <c:lblOffset val="100"/>
        <c:noMultiLvlLbl val="0"/>
      </c:catAx>
      <c:valAx>
        <c:axId val="129031360"/>
        <c:scaling>
          <c:orientation val="minMax"/>
          <c:max val="45291"/>
          <c:min val="44298"/>
        </c:scaling>
        <c:delete val="0"/>
        <c:axPos val="t"/>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9041760"/>
        <c:crosses val="autoZero"/>
        <c:crossBetween val="between"/>
        <c:majorUnit val="7"/>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323849</xdr:colOff>
      <xdr:row>0</xdr:row>
      <xdr:rowOff>771524</xdr:rowOff>
    </xdr:from>
    <xdr:to>
      <xdr:col>46</xdr:col>
      <xdr:colOff>285750</xdr:colOff>
      <xdr:row>75</xdr:row>
      <xdr:rowOff>9524</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56;&#1072;&#1079;&#1088;&#1072;&#1073;&#1086;&#1090;&#1082;&#1072;%20&#1056;&#1050;&#1044;,%20&#1080;&#1079;&#1075;&#1086;&#1090;&#1086;&#1074;&#1083;&#1077;&#1085;&#1080;&#1077;%20&#1080;%20&#1087;&#1086;&#1089;&#1090;&#1072;&#1074;&#1082;&#1072;%20&#1090;&#1088;&#1091;&#1073;&#1086;&#1087;&#1088;&#1086;&#1074;&#1086;&#1076;&#1086;&#1074;%20&#1080;%20&#1054;&#1055;&#1057;%20&#1058;&#1055;&#1041;&#1057;%20&#1085;&#1072;%20&#1101;&#1085;&#1077;&#1088;&#1075;&#1086;&#1073;&#1083;&#1086;&#1082;&#1080;%20&#8470;1%20&#1080;%202%20&#1050;&#1091;&#1088;&#1089;&#1082;&#1086;&#1080;&#774;%20&#1040;&#1069;&#105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ители и статусы"/>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Normal="100" workbookViewId="0">
      <selection activeCell="H1" sqref="H1"/>
    </sheetView>
  </sheetViews>
  <sheetFormatPr defaultRowHeight="15" x14ac:dyDescent="0.25"/>
  <cols>
    <col min="2" max="3" width="9.140625" style="10"/>
    <col min="5" max="6" width="9.140625" style="10"/>
  </cols>
  <sheetData>
    <row r="1" spans="1:8" ht="91.5" customHeight="1" x14ac:dyDescent="0.25"/>
    <row r="2" spans="1:8" ht="15.75" thickBot="1" x14ac:dyDescent="0.3">
      <c r="A2" t="s">
        <v>22</v>
      </c>
      <c r="B2" s="10" t="s">
        <v>17</v>
      </c>
      <c r="C2" s="10" t="s">
        <v>18</v>
      </c>
      <c r="D2" t="s">
        <v>95</v>
      </c>
      <c r="E2" s="10" t="s">
        <v>20</v>
      </c>
      <c r="F2" s="10" t="s">
        <v>21</v>
      </c>
      <c r="G2" t="s">
        <v>96</v>
      </c>
    </row>
    <row r="3" spans="1:8" x14ac:dyDescent="0.25">
      <c r="A3" s="1" t="s">
        <v>23</v>
      </c>
      <c r="B3" s="11">
        <v>44298</v>
      </c>
      <c r="C3" s="11">
        <v>44823</v>
      </c>
      <c r="D3" s="3">
        <v>525</v>
      </c>
      <c r="E3" s="15">
        <v>44298</v>
      </c>
      <c r="F3" s="15">
        <v>44557</v>
      </c>
      <c r="G3" s="7">
        <v>259</v>
      </c>
      <c r="H3" s="2" t="s">
        <v>1</v>
      </c>
    </row>
    <row r="4" spans="1:8" x14ac:dyDescent="0.25">
      <c r="A4" s="4" t="s">
        <v>24</v>
      </c>
      <c r="B4" s="12">
        <v>44298</v>
      </c>
      <c r="C4" s="12">
        <v>44298</v>
      </c>
      <c r="D4" s="5">
        <v>1</v>
      </c>
      <c r="E4" s="15">
        <v>44286</v>
      </c>
      <c r="F4" s="15">
        <v>44286</v>
      </c>
      <c r="G4" s="7">
        <v>1</v>
      </c>
      <c r="H4" s="4" t="s">
        <v>1</v>
      </c>
    </row>
    <row r="5" spans="1:8" x14ac:dyDescent="0.25">
      <c r="A5" s="4" t="s">
        <v>25</v>
      </c>
      <c r="B5" s="12">
        <v>44298</v>
      </c>
      <c r="C5" s="12">
        <v>44418</v>
      </c>
      <c r="D5" s="5">
        <v>120</v>
      </c>
      <c r="E5" s="15">
        <v>44298</v>
      </c>
      <c r="F5" s="15">
        <v>44337</v>
      </c>
      <c r="G5" s="7">
        <v>39</v>
      </c>
      <c r="H5" s="4" t="s">
        <v>1</v>
      </c>
    </row>
    <row r="6" spans="1:8" x14ac:dyDescent="0.25">
      <c r="A6" s="4" t="s">
        <v>26</v>
      </c>
      <c r="B6" s="12">
        <v>44418</v>
      </c>
      <c r="C6" s="12">
        <v>44449</v>
      </c>
      <c r="D6" s="5">
        <v>31</v>
      </c>
      <c r="E6" s="15">
        <v>44337</v>
      </c>
      <c r="F6" s="15">
        <v>44517</v>
      </c>
      <c r="G6" s="7">
        <v>180</v>
      </c>
      <c r="H6" s="4" t="s">
        <v>1</v>
      </c>
    </row>
    <row r="7" spans="1:8" x14ac:dyDescent="0.25">
      <c r="A7" s="4" t="s">
        <v>27</v>
      </c>
      <c r="B7" s="12">
        <v>44449</v>
      </c>
      <c r="C7" s="12">
        <v>44484</v>
      </c>
      <c r="D7" s="5">
        <v>35</v>
      </c>
      <c r="E7" s="15">
        <v>44518</v>
      </c>
      <c r="F7" s="15">
        <v>44557</v>
      </c>
      <c r="G7" s="7">
        <v>39</v>
      </c>
      <c r="H7" s="4" t="s">
        <v>1</v>
      </c>
    </row>
    <row r="8" spans="1:8" x14ac:dyDescent="0.25">
      <c r="A8" s="4" t="s">
        <v>28</v>
      </c>
      <c r="B8" s="12">
        <v>44392</v>
      </c>
      <c r="C8" s="12">
        <v>44423</v>
      </c>
      <c r="D8" s="5">
        <v>31</v>
      </c>
      <c r="E8" s="15"/>
      <c r="F8" s="15"/>
      <c r="G8" s="7"/>
      <c r="H8" s="4" t="s">
        <v>1</v>
      </c>
    </row>
    <row r="9" spans="1:8" x14ac:dyDescent="0.25">
      <c r="A9" s="4" t="s">
        <v>29</v>
      </c>
      <c r="B9" s="12">
        <v>44418</v>
      </c>
      <c r="C9" s="12">
        <v>44578</v>
      </c>
      <c r="D9" s="5">
        <v>160</v>
      </c>
      <c r="E9" s="15">
        <v>44418</v>
      </c>
      <c r="F9" s="15">
        <v>44557</v>
      </c>
      <c r="G9" s="7"/>
      <c r="H9" s="4" t="s">
        <v>1</v>
      </c>
    </row>
    <row r="10" spans="1:8" x14ac:dyDescent="0.25">
      <c r="A10" s="4" t="s">
        <v>30</v>
      </c>
      <c r="B10" s="12">
        <v>44579</v>
      </c>
      <c r="C10" s="12">
        <v>44669</v>
      </c>
      <c r="D10" s="5">
        <v>90</v>
      </c>
      <c r="E10" s="15"/>
      <c r="F10" s="15"/>
      <c r="G10" s="7"/>
      <c r="H10" s="4" t="s">
        <v>1</v>
      </c>
    </row>
    <row r="11" spans="1:8" x14ac:dyDescent="0.25">
      <c r="A11" s="4" t="s">
        <v>31</v>
      </c>
      <c r="B11" s="12">
        <v>44669</v>
      </c>
      <c r="C11" s="12">
        <v>44681</v>
      </c>
      <c r="D11" s="5">
        <v>12</v>
      </c>
      <c r="E11" s="15"/>
      <c r="F11" s="15"/>
      <c r="G11" s="7"/>
      <c r="H11" s="4" t="s">
        <v>1</v>
      </c>
    </row>
    <row r="12" spans="1:8" x14ac:dyDescent="0.25">
      <c r="A12" s="4" t="s">
        <v>32</v>
      </c>
      <c r="B12" s="12">
        <v>44669</v>
      </c>
      <c r="C12" s="12">
        <v>44734</v>
      </c>
      <c r="D12" s="5">
        <v>65</v>
      </c>
      <c r="E12" s="15"/>
      <c r="F12" s="15"/>
      <c r="G12" s="7"/>
      <c r="H12" s="4" t="s">
        <v>1</v>
      </c>
    </row>
    <row r="13" spans="1:8" x14ac:dyDescent="0.25">
      <c r="A13" s="4" t="s">
        <v>33</v>
      </c>
      <c r="B13" s="12">
        <v>44734</v>
      </c>
      <c r="C13" s="12">
        <v>44764</v>
      </c>
      <c r="D13" s="5">
        <v>30</v>
      </c>
      <c r="E13" s="15"/>
      <c r="F13" s="15"/>
      <c r="G13" s="7"/>
      <c r="H13" s="4" t="s">
        <v>1</v>
      </c>
    </row>
    <row r="14" spans="1:8" x14ac:dyDescent="0.25">
      <c r="A14" s="6" t="s">
        <v>34</v>
      </c>
      <c r="B14" s="12"/>
      <c r="C14" s="12"/>
      <c r="D14" s="5"/>
      <c r="E14" s="15"/>
      <c r="F14" s="15"/>
      <c r="G14" s="7"/>
      <c r="H14" s="4" t="s">
        <v>1</v>
      </c>
    </row>
    <row r="15" spans="1:8" x14ac:dyDescent="0.25">
      <c r="A15" s="4" t="s">
        <v>35</v>
      </c>
      <c r="B15" s="12"/>
      <c r="C15" s="12"/>
      <c r="D15" s="5"/>
      <c r="E15" s="15"/>
      <c r="F15" s="15"/>
      <c r="G15" s="7"/>
      <c r="H15" s="4" t="s">
        <v>1</v>
      </c>
    </row>
    <row r="16" spans="1:8" x14ac:dyDescent="0.25">
      <c r="A16" s="4" t="s">
        <v>36</v>
      </c>
      <c r="B16" s="13"/>
      <c r="C16" s="13"/>
      <c r="D16" s="5"/>
      <c r="E16" s="15">
        <v>44299</v>
      </c>
      <c r="F16" s="15">
        <v>44300</v>
      </c>
      <c r="G16" s="8"/>
      <c r="H16" s="4" t="s">
        <v>1</v>
      </c>
    </row>
    <row r="17" spans="1:8" x14ac:dyDescent="0.25">
      <c r="A17" s="4" t="s">
        <v>37</v>
      </c>
      <c r="B17" s="14"/>
      <c r="C17" s="14"/>
      <c r="D17" s="5"/>
      <c r="E17" s="15"/>
      <c r="F17" s="15"/>
      <c r="G17" s="7"/>
      <c r="H17" s="4" t="s">
        <v>1</v>
      </c>
    </row>
    <row r="18" spans="1:8" x14ac:dyDescent="0.25">
      <c r="A18" s="4" t="s">
        <v>38</v>
      </c>
      <c r="B18" s="12"/>
      <c r="C18" s="12"/>
      <c r="D18" s="5"/>
      <c r="E18" s="15"/>
      <c r="F18" s="15"/>
      <c r="G18" s="7"/>
      <c r="H18" s="4" t="s">
        <v>1</v>
      </c>
    </row>
    <row r="19" spans="1:8" x14ac:dyDescent="0.25">
      <c r="A19" s="4" t="s">
        <v>39</v>
      </c>
      <c r="B19" s="12"/>
      <c r="C19" s="12"/>
      <c r="D19" s="5"/>
      <c r="E19" s="15"/>
      <c r="F19" s="15"/>
      <c r="G19" s="7"/>
      <c r="H19" s="4" t="s">
        <v>1</v>
      </c>
    </row>
    <row r="20" spans="1:8" ht="15.75" thickBot="1" x14ac:dyDescent="0.3">
      <c r="A20" s="4" t="s">
        <v>40</v>
      </c>
      <c r="B20" s="12"/>
      <c r="C20" s="12"/>
      <c r="D20" s="5"/>
      <c r="E20" s="16"/>
      <c r="F20" s="16"/>
      <c r="G20" s="9"/>
      <c r="H20" s="4" t="s">
        <v>1</v>
      </c>
    </row>
    <row r="21" spans="1:8" x14ac:dyDescent="0.25">
      <c r="A21" s="1" t="s">
        <v>41</v>
      </c>
      <c r="B21" s="11">
        <v>44298</v>
      </c>
      <c r="C21" s="11">
        <v>44863</v>
      </c>
      <c r="D21" s="3">
        <v>565</v>
      </c>
      <c r="E21" s="15">
        <v>44298</v>
      </c>
      <c r="F21" s="15">
        <v>44557</v>
      </c>
      <c r="G21" s="7">
        <v>259</v>
      </c>
      <c r="H21" s="2" t="s">
        <v>1</v>
      </c>
    </row>
    <row r="22" spans="1:8" x14ac:dyDescent="0.25">
      <c r="A22" s="4" t="s">
        <v>42</v>
      </c>
      <c r="B22" s="12">
        <v>44298</v>
      </c>
      <c r="C22" s="12">
        <v>44298</v>
      </c>
      <c r="D22" s="5">
        <v>1</v>
      </c>
      <c r="E22" s="15">
        <v>44286</v>
      </c>
      <c r="F22" s="15">
        <v>44286</v>
      </c>
      <c r="G22" s="7">
        <v>0</v>
      </c>
      <c r="H22" s="4" t="s">
        <v>1</v>
      </c>
    </row>
    <row r="23" spans="1:8" x14ac:dyDescent="0.25">
      <c r="A23" s="4" t="s">
        <v>43</v>
      </c>
      <c r="B23" s="12">
        <v>44298</v>
      </c>
      <c r="C23" s="12">
        <v>44418</v>
      </c>
      <c r="D23" s="5">
        <v>120</v>
      </c>
      <c r="E23" s="15">
        <v>44298</v>
      </c>
      <c r="F23" s="15">
        <v>44337</v>
      </c>
      <c r="G23" s="7">
        <v>39</v>
      </c>
      <c r="H23" s="4" t="s">
        <v>1</v>
      </c>
    </row>
    <row r="24" spans="1:8" x14ac:dyDescent="0.25">
      <c r="A24" s="4" t="s">
        <v>44</v>
      </c>
      <c r="B24" s="12">
        <v>44418</v>
      </c>
      <c r="C24" s="12">
        <v>44449</v>
      </c>
      <c r="D24" s="5">
        <v>31</v>
      </c>
      <c r="E24" s="15">
        <v>44337</v>
      </c>
      <c r="F24" s="15">
        <v>44537</v>
      </c>
      <c r="G24" s="7">
        <v>200</v>
      </c>
      <c r="H24" s="4" t="s">
        <v>1</v>
      </c>
    </row>
    <row r="25" spans="1:8" x14ac:dyDescent="0.25">
      <c r="A25" s="4" t="s">
        <v>45</v>
      </c>
      <c r="B25" s="12">
        <v>44449</v>
      </c>
      <c r="C25" s="12">
        <v>44484</v>
      </c>
      <c r="D25" s="5">
        <v>35</v>
      </c>
      <c r="E25" s="15">
        <v>44546</v>
      </c>
      <c r="F25" s="15">
        <v>44557</v>
      </c>
      <c r="G25" s="7">
        <v>11</v>
      </c>
      <c r="H25" s="4" t="s">
        <v>1</v>
      </c>
    </row>
    <row r="26" spans="1:8" x14ac:dyDescent="0.25">
      <c r="A26" s="4" t="s">
        <v>46</v>
      </c>
      <c r="B26" s="12">
        <v>44392</v>
      </c>
      <c r="C26" s="12">
        <v>44423</v>
      </c>
      <c r="D26" s="5">
        <v>31</v>
      </c>
      <c r="E26" s="15"/>
      <c r="F26" s="15"/>
      <c r="G26" s="7"/>
      <c r="H26" s="4" t="s">
        <v>1</v>
      </c>
    </row>
    <row r="27" spans="1:8" x14ac:dyDescent="0.25">
      <c r="A27" s="4" t="s">
        <v>47</v>
      </c>
      <c r="B27" s="12">
        <v>44418</v>
      </c>
      <c r="C27" s="12">
        <v>44578</v>
      </c>
      <c r="D27" s="5">
        <v>160</v>
      </c>
      <c r="E27" s="15">
        <v>44418</v>
      </c>
      <c r="F27" s="15">
        <v>44557</v>
      </c>
      <c r="G27" s="7"/>
      <c r="H27" s="4" t="s">
        <v>1</v>
      </c>
    </row>
    <row r="28" spans="1:8" x14ac:dyDescent="0.25">
      <c r="A28" s="4" t="s">
        <v>48</v>
      </c>
      <c r="B28" s="12">
        <v>44579</v>
      </c>
      <c r="C28" s="12">
        <v>44669</v>
      </c>
      <c r="D28" s="5">
        <v>90</v>
      </c>
      <c r="E28" s="15"/>
      <c r="F28" s="15"/>
      <c r="G28" s="7"/>
      <c r="H28" s="4" t="s">
        <v>1</v>
      </c>
    </row>
    <row r="29" spans="1:8" x14ac:dyDescent="0.25">
      <c r="A29" s="4" t="s">
        <v>49</v>
      </c>
      <c r="B29" s="12">
        <v>44669</v>
      </c>
      <c r="C29" s="12">
        <v>44681</v>
      </c>
      <c r="D29" s="5">
        <v>12</v>
      </c>
      <c r="E29" s="15"/>
      <c r="F29" s="15"/>
      <c r="G29" s="7"/>
      <c r="H29" s="4" t="s">
        <v>1</v>
      </c>
    </row>
    <row r="30" spans="1:8" x14ac:dyDescent="0.25">
      <c r="A30" s="4" t="s">
        <v>50</v>
      </c>
      <c r="B30" s="12">
        <v>44669</v>
      </c>
      <c r="C30" s="12">
        <v>44734</v>
      </c>
      <c r="D30" s="5">
        <v>65</v>
      </c>
      <c r="E30" s="15"/>
      <c r="F30" s="15"/>
      <c r="G30" s="7"/>
      <c r="H30" s="4" t="s">
        <v>1</v>
      </c>
    </row>
    <row r="31" spans="1:8" x14ac:dyDescent="0.25">
      <c r="A31" s="4" t="s">
        <v>51</v>
      </c>
      <c r="B31" s="12">
        <v>44734</v>
      </c>
      <c r="C31" s="12">
        <v>44764</v>
      </c>
      <c r="D31" s="5">
        <v>30</v>
      </c>
      <c r="E31" s="15"/>
      <c r="F31" s="15"/>
      <c r="G31" s="7">
        <v>0</v>
      </c>
      <c r="H31" s="4" t="s">
        <v>1</v>
      </c>
    </row>
    <row r="32" spans="1:8" x14ac:dyDescent="0.25">
      <c r="A32" s="6" t="s">
        <v>52</v>
      </c>
      <c r="B32" s="12"/>
      <c r="C32" s="12"/>
      <c r="D32" s="5"/>
      <c r="E32" s="15"/>
      <c r="F32" s="15"/>
      <c r="G32" s="7"/>
      <c r="H32" s="4" t="s">
        <v>1</v>
      </c>
    </row>
    <row r="33" spans="1:8" x14ac:dyDescent="0.25">
      <c r="A33" s="4" t="s">
        <v>53</v>
      </c>
      <c r="B33" s="12"/>
      <c r="C33" s="12"/>
      <c r="D33" s="5"/>
      <c r="E33" s="15"/>
      <c r="F33" s="15"/>
      <c r="G33" s="7"/>
      <c r="H33" s="4" t="s">
        <v>1</v>
      </c>
    </row>
    <row r="34" spans="1:8" x14ac:dyDescent="0.25">
      <c r="A34" s="4" t="s">
        <v>54</v>
      </c>
      <c r="B34" s="12"/>
      <c r="C34" s="12"/>
      <c r="D34" s="5"/>
      <c r="E34" s="15"/>
      <c r="F34" s="15"/>
      <c r="G34" s="7"/>
      <c r="H34" s="4" t="s">
        <v>1</v>
      </c>
    </row>
    <row r="35" spans="1:8" x14ac:dyDescent="0.25">
      <c r="A35" s="4" t="s">
        <v>55</v>
      </c>
      <c r="B35" s="12"/>
      <c r="C35" s="12"/>
      <c r="D35" s="5"/>
      <c r="E35" s="15"/>
      <c r="F35" s="15"/>
      <c r="G35" s="7"/>
      <c r="H35" s="4" t="s">
        <v>1</v>
      </c>
    </row>
    <row r="36" spans="1:8" x14ac:dyDescent="0.25">
      <c r="A36" s="4" t="s">
        <v>56</v>
      </c>
      <c r="B36" s="12"/>
      <c r="C36" s="12"/>
      <c r="D36" s="5"/>
      <c r="E36" s="15"/>
      <c r="F36" s="15"/>
      <c r="G36" s="7"/>
      <c r="H36" s="4" t="s">
        <v>1</v>
      </c>
    </row>
    <row r="37" spans="1:8" x14ac:dyDescent="0.25">
      <c r="A37" s="4" t="s">
        <v>57</v>
      </c>
      <c r="B37" s="12"/>
      <c r="C37" s="12"/>
      <c r="D37" s="5"/>
      <c r="E37" s="15"/>
      <c r="F37" s="15"/>
      <c r="G37" s="7"/>
      <c r="H37" s="4" t="s">
        <v>1</v>
      </c>
    </row>
    <row r="38" spans="1:8" ht="15.75" thickBot="1" x14ac:dyDescent="0.3">
      <c r="A38" s="4" t="s">
        <v>58</v>
      </c>
      <c r="B38" s="12"/>
      <c r="C38" s="12"/>
      <c r="D38" s="5"/>
      <c r="E38" s="16"/>
      <c r="F38" s="16"/>
      <c r="G38" s="9"/>
      <c r="H38" s="4" t="s">
        <v>1</v>
      </c>
    </row>
    <row r="39" spans="1:8" x14ac:dyDescent="0.25">
      <c r="A39" s="1" t="s">
        <v>59</v>
      </c>
      <c r="B39" s="11">
        <v>44298</v>
      </c>
      <c r="C39" s="11">
        <v>45331</v>
      </c>
      <c r="D39" s="3">
        <v>1033</v>
      </c>
      <c r="E39" s="15">
        <v>44298</v>
      </c>
      <c r="F39" s="15">
        <v>44557</v>
      </c>
      <c r="G39" s="7">
        <v>259</v>
      </c>
      <c r="H39" s="2" t="s">
        <v>1</v>
      </c>
    </row>
    <row r="40" spans="1:8" x14ac:dyDescent="0.25">
      <c r="A40" s="4" t="s">
        <v>60</v>
      </c>
      <c r="B40" s="12">
        <v>44298</v>
      </c>
      <c r="C40" s="12">
        <v>44298</v>
      </c>
      <c r="D40" s="5">
        <v>0</v>
      </c>
      <c r="E40" s="15">
        <v>44286</v>
      </c>
      <c r="F40" s="15">
        <v>44286</v>
      </c>
      <c r="G40" s="7">
        <v>0</v>
      </c>
      <c r="H40" s="4" t="s">
        <v>1</v>
      </c>
    </row>
    <row r="41" spans="1:8" x14ac:dyDescent="0.25">
      <c r="A41" s="4" t="s">
        <v>61</v>
      </c>
      <c r="B41" s="12">
        <v>44298</v>
      </c>
      <c r="C41" s="12">
        <v>44418</v>
      </c>
      <c r="D41" s="5">
        <v>120</v>
      </c>
      <c r="E41" s="15">
        <v>44298</v>
      </c>
      <c r="F41" s="15">
        <v>44337</v>
      </c>
      <c r="G41" s="7">
        <v>39</v>
      </c>
      <c r="H41" s="4" t="s">
        <v>1</v>
      </c>
    </row>
    <row r="42" spans="1:8" x14ac:dyDescent="0.25">
      <c r="A42" s="4" t="s">
        <v>62</v>
      </c>
      <c r="B42" s="12">
        <v>44418</v>
      </c>
      <c r="C42" s="12">
        <v>44449</v>
      </c>
      <c r="D42" s="5">
        <v>31</v>
      </c>
      <c r="E42" s="15">
        <v>44337</v>
      </c>
      <c r="F42" s="15">
        <v>44517</v>
      </c>
      <c r="G42" s="7">
        <v>180</v>
      </c>
      <c r="H42" s="4" t="s">
        <v>1</v>
      </c>
    </row>
    <row r="43" spans="1:8" x14ac:dyDescent="0.25">
      <c r="A43" s="4" t="s">
        <v>63</v>
      </c>
      <c r="B43" s="12">
        <v>44449</v>
      </c>
      <c r="C43" s="12">
        <v>44484</v>
      </c>
      <c r="D43" s="5">
        <v>35</v>
      </c>
      <c r="E43" s="15">
        <v>44518</v>
      </c>
      <c r="F43" s="15">
        <v>44557</v>
      </c>
      <c r="G43" s="7">
        <v>39</v>
      </c>
      <c r="H43" s="4" t="s">
        <v>1</v>
      </c>
    </row>
    <row r="44" spans="1:8" x14ac:dyDescent="0.25">
      <c r="A44" s="4" t="s">
        <v>64</v>
      </c>
      <c r="B44" s="12">
        <v>44392</v>
      </c>
      <c r="C44" s="12">
        <v>44423</v>
      </c>
      <c r="D44" s="5">
        <v>31</v>
      </c>
      <c r="E44" s="15"/>
      <c r="F44" s="15"/>
      <c r="G44" s="7"/>
      <c r="H44" s="4" t="s">
        <v>1</v>
      </c>
    </row>
    <row r="45" spans="1:8" x14ac:dyDescent="0.25">
      <c r="A45" s="4" t="s">
        <v>65</v>
      </c>
      <c r="B45" s="12">
        <v>44418</v>
      </c>
      <c r="C45" s="12">
        <v>44578</v>
      </c>
      <c r="D45" s="5">
        <v>160</v>
      </c>
      <c r="E45" s="15">
        <v>44418</v>
      </c>
      <c r="F45" s="15">
        <v>44557</v>
      </c>
      <c r="G45" s="7"/>
      <c r="H45" s="4" t="s">
        <v>1</v>
      </c>
    </row>
    <row r="46" spans="1:8" x14ac:dyDescent="0.25">
      <c r="A46" s="4" t="s">
        <v>66</v>
      </c>
      <c r="B46" s="12">
        <v>44579</v>
      </c>
      <c r="C46" s="12">
        <v>44669</v>
      </c>
      <c r="D46" s="5">
        <v>90</v>
      </c>
      <c r="E46" s="15"/>
      <c r="F46" s="15"/>
      <c r="G46" s="7"/>
      <c r="H46" s="4" t="s">
        <v>1</v>
      </c>
    </row>
    <row r="47" spans="1:8" x14ac:dyDescent="0.25">
      <c r="A47" s="4" t="s">
        <v>67</v>
      </c>
      <c r="B47" s="12">
        <v>44669</v>
      </c>
      <c r="C47" s="12">
        <v>44681</v>
      </c>
      <c r="D47" s="5">
        <v>12</v>
      </c>
      <c r="E47" s="15"/>
      <c r="F47" s="15"/>
      <c r="G47" s="7"/>
      <c r="H47" s="4" t="s">
        <v>1</v>
      </c>
    </row>
    <row r="48" spans="1:8" x14ac:dyDescent="0.25">
      <c r="A48" s="4" t="s">
        <v>68</v>
      </c>
      <c r="B48" s="12">
        <v>44669</v>
      </c>
      <c r="C48" s="12">
        <v>44734</v>
      </c>
      <c r="D48" s="5">
        <v>65</v>
      </c>
      <c r="E48" s="15"/>
      <c r="F48" s="15"/>
      <c r="G48" s="7"/>
      <c r="H48" s="4" t="s">
        <v>1</v>
      </c>
    </row>
    <row r="49" spans="1:8" x14ac:dyDescent="0.25">
      <c r="A49" s="4" t="s">
        <v>69</v>
      </c>
      <c r="B49" s="12">
        <v>44734</v>
      </c>
      <c r="C49" s="12">
        <v>44764</v>
      </c>
      <c r="D49" s="5">
        <v>30</v>
      </c>
      <c r="E49" s="15"/>
      <c r="F49" s="15"/>
      <c r="G49" s="7">
        <v>0</v>
      </c>
      <c r="H49" s="4" t="s">
        <v>1</v>
      </c>
    </row>
    <row r="50" spans="1:8" x14ac:dyDescent="0.25">
      <c r="A50" s="6" t="s">
        <v>70</v>
      </c>
      <c r="B50" s="12"/>
      <c r="C50" s="12"/>
      <c r="D50" s="5"/>
      <c r="E50" s="15"/>
      <c r="F50" s="15"/>
      <c r="G50" s="7"/>
      <c r="H50" s="4" t="s">
        <v>1</v>
      </c>
    </row>
    <row r="51" spans="1:8" x14ac:dyDescent="0.25">
      <c r="A51" s="4" t="s">
        <v>71</v>
      </c>
      <c r="B51" s="12"/>
      <c r="C51" s="12"/>
      <c r="D51" s="5"/>
      <c r="E51" s="15"/>
      <c r="F51" s="15"/>
      <c r="G51" s="7"/>
      <c r="H51" s="4" t="s">
        <v>1</v>
      </c>
    </row>
    <row r="52" spans="1:8" x14ac:dyDescent="0.25">
      <c r="A52" s="4" t="s">
        <v>72</v>
      </c>
      <c r="B52" s="12"/>
      <c r="C52" s="12"/>
      <c r="D52" s="5"/>
      <c r="E52" s="15"/>
      <c r="F52" s="15"/>
      <c r="G52" s="7"/>
      <c r="H52" s="4" t="s">
        <v>1</v>
      </c>
    </row>
    <row r="53" spans="1:8" x14ac:dyDescent="0.25">
      <c r="A53" s="4" t="s">
        <v>73</v>
      </c>
      <c r="B53" s="12"/>
      <c r="C53" s="12"/>
      <c r="D53" s="5"/>
      <c r="E53" s="15"/>
      <c r="F53" s="15"/>
      <c r="G53" s="7"/>
      <c r="H53" s="4" t="s">
        <v>1</v>
      </c>
    </row>
    <row r="54" spans="1:8" x14ac:dyDescent="0.25">
      <c r="A54" s="4" t="s">
        <v>74</v>
      </c>
      <c r="B54" s="12"/>
      <c r="C54" s="12"/>
      <c r="D54" s="5"/>
      <c r="E54" s="15"/>
      <c r="F54" s="15"/>
      <c r="G54" s="7"/>
      <c r="H54" s="4" t="s">
        <v>1</v>
      </c>
    </row>
    <row r="55" spans="1:8" x14ac:dyDescent="0.25">
      <c r="A55" s="4" t="s">
        <v>75</v>
      </c>
      <c r="B55" s="12"/>
      <c r="C55" s="12"/>
      <c r="D55" s="5"/>
      <c r="E55" s="15"/>
      <c r="F55" s="15"/>
      <c r="G55" s="7"/>
      <c r="H55" s="4" t="s">
        <v>1</v>
      </c>
    </row>
    <row r="56" spans="1:8" ht="15.75" thickBot="1" x14ac:dyDescent="0.3">
      <c r="A56" s="4" t="s">
        <v>76</v>
      </c>
      <c r="B56" s="12"/>
      <c r="C56" s="12"/>
      <c r="D56" s="5"/>
      <c r="E56" s="16"/>
      <c r="F56" s="16"/>
      <c r="G56" s="9"/>
      <c r="H56" s="4" t="s">
        <v>1</v>
      </c>
    </row>
    <row r="57" spans="1:8" x14ac:dyDescent="0.25">
      <c r="A57" s="1" t="s">
        <v>77</v>
      </c>
      <c r="B57" s="11">
        <v>44298</v>
      </c>
      <c r="C57" s="11">
        <v>45280</v>
      </c>
      <c r="D57" s="3">
        <v>982</v>
      </c>
      <c r="E57" s="15">
        <v>44298</v>
      </c>
      <c r="F57" s="15">
        <v>44557</v>
      </c>
      <c r="G57" s="7">
        <v>259</v>
      </c>
      <c r="H57" s="2" t="s">
        <v>1</v>
      </c>
    </row>
    <row r="58" spans="1:8" x14ac:dyDescent="0.25">
      <c r="A58" s="4" t="s">
        <v>78</v>
      </c>
      <c r="B58" s="12">
        <v>44298</v>
      </c>
      <c r="C58" s="12">
        <v>44298</v>
      </c>
      <c r="D58" s="5">
        <v>0</v>
      </c>
      <c r="E58" s="15">
        <v>44286</v>
      </c>
      <c r="F58" s="15">
        <v>44286</v>
      </c>
      <c r="G58" s="7">
        <v>0</v>
      </c>
      <c r="H58" s="4" t="s">
        <v>1</v>
      </c>
    </row>
    <row r="59" spans="1:8" x14ac:dyDescent="0.25">
      <c r="A59" s="4" t="s">
        <v>79</v>
      </c>
      <c r="B59" s="12">
        <v>44298</v>
      </c>
      <c r="C59" s="12">
        <v>44418</v>
      </c>
      <c r="D59" s="5">
        <v>120</v>
      </c>
      <c r="E59" s="15">
        <v>44298</v>
      </c>
      <c r="F59" s="15">
        <v>44337</v>
      </c>
      <c r="G59" s="7">
        <v>39</v>
      </c>
      <c r="H59" s="4" t="s">
        <v>1</v>
      </c>
    </row>
    <row r="60" spans="1:8" x14ac:dyDescent="0.25">
      <c r="A60" s="4" t="s">
        <v>80</v>
      </c>
      <c r="B60" s="12">
        <v>44418</v>
      </c>
      <c r="C60" s="12">
        <v>44449</v>
      </c>
      <c r="D60" s="5">
        <v>31</v>
      </c>
      <c r="E60" s="15">
        <v>44337</v>
      </c>
      <c r="F60" s="15">
        <v>44537</v>
      </c>
      <c r="G60" s="7">
        <v>200</v>
      </c>
      <c r="H60" s="4" t="s">
        <v>1</v>
      </c>
    </row>
    <row r="61" spans="1:8" x14ac:dyDescent="0.25">
      <c r="A61" s="4" t="s">
        <v>81</v>
      </c>
      <c r="B61" s="12">
        <v>44449</v>
      </c>
      <c r="C61" s="12">
        <v>44484</v>
      </c>
      <c r="D61" s="5">
        <v>35</v>
      </c>
      <c r="E61" s="15">
        <v>44546</v>
      </c>
      <c r="F61" s="15">
        <v>44557</v>
      </c>
      <c r="G61" s="7">
        <v>11</v>
      </c>
      <c r="H61" s="4" t="s">
        <v>1</v>
      </c>
    </row>
    <row r="62" spans="1:8" x14ac:dyDescent="0.25">
      <c r="A62" s="4" t="s">
        <v>82</v>
      </c>
      <c r="B62" s="12">
        <v>44392</v>
      </c>
      <c r="C62" s="12">
        <v>44423</v>
      </c>
      <c r="D62" s="5">
        <v>31</v>
      </c>
      <c r="E62" s="15"/>
      <c r="F62" s="15"/>
      <c r="G62" s="7"/>
      <c r="H62" s="4" t="s">
        <v>1</v>
      </c>
    </row>
    <row r="63" spans="1:8" x14ac:dyDescent="0.25">
      <c r="A63" s="4" t="s">
        <v>83</v>
      </c>
      <c r="B63" s="12">
        <v>44418</v>
      </c>
      <c r="C63" s="12">
        <v>44578</v>
      </c>
      <c r="D63" s="5">
        <v>160</v>
      </c>
      <c r="E63" s="15">
        <v>44418</v>
      </c>
      <c r="F63" s="15">
        <v>44557</v>
      </c>
      <c r="G63" s="7"/>
      <c r="H63" s="4" t="s">
        <v>1</v>
      </c>
    </row>
    <row r="64" spans="1:8" x14ac:dyDescent="0.25">
      <c r="A64" s="4" t="s">
        <v>84</v>
      </c>
      <c r="B64" s="12">
        <v>44579</v>
      </c>
      <c r="C64" s="12">
        <v>44669</v>
      </c>
      <c r="D64" s="5">
        <v>90</v>
      </c>
      <c r="E64" s="15"/>
      <c r="F64" s="15"/>
      <c r="G64" s="7"/>
      <c r="H64" s="4" t="s">
        <v>1</v>
      </c>
    </row>
    <row r="65" spans="1:8" x14ac:dyDescent="0.25">
      <c r="A65" s="4" t="s">
        <v>85</v>
      </c>
      <c r="B65" s="12">
        <v>44669</v>
      </c>
      <c r="C65" s="12">
        <v>44681</v>
      </c>
      <c r="D65" s="5">
        <v>12</v>
      </c>
      <c r="E65" s="15"/>
      <c r="F65" s="15"/>
      <c r="G65" s="7"/>
      <c r="H65" s="4" t="s">
        <v>1</v>
      </c>
    </row>
    <row r="66" spans="1:8" x14ac:dyDescent="0.25">
      <c r="A66" s="4" t="s">
        <v>86</v>
      </c>
      <c r="B66" s="12">
        <v>44669</v>
      </c>
      <c r="C66" s="12">
        <v>44734</v>
      </c>
      <c r="D66" s="5">
        <v>65</v>
      </c>
      <c r="E66" s="15"/>
      <c r="F66" s="15"/>
      <c r="G66" s="7"/>
      <c r="H66" s="4" t="s">
        <v>1</v>
      </c>
    </row>
    <row r="67" spans="1:8" x14ac:dyDescent="0.25">
      <c r="A67" s="4" t="s">
        <v>87</v>
      </c>
      <c r="B67" s="12">
        <v>44734</v>
      </c>
      <c r="C67" s="12">
        <v>44764</v>
      </c>
      <c r="D67" s="5">
        <v>30</v>
      </c>
      <c r="E67" s="15"/>
      <c r="F67" s="15"/>
      <c r="G67" s="7">
        <v>0</v>
      </c>
      <c r="H67" s="4" t="s">
        <v>1</v>
      </c>
    </row>
    <row r="68" spans="1:8" x14ac:dyDescent="0.25">
      <c r="A68" s="6" t="s">
        <v>88</v>
      </c>
      <c r="B68" s="12"/>
      <c r="C68" s="12"/>
      <c r="D68" s="5"/>
      <c r="E68" s="15"/>
      <c r="F68" s="15"/>
      <c r="G68" s="7"/>
      <c r="H68" s="4" t="s">
        <v>1</v>
      </c>
    </row>
    <row r="69" spans="1:8" x14ac:dyDescent="0.25">
      <c r="A69" s="4" t="s">
        <v>89</v>
      </c>
      <c r="B69" s="12"/>
      <c r="C69" s="12"/>
      <c r="D69" s="5"/>
      <c r="E69" s="15"/>
      <c r="F69" s="15"/>
      <c r="G69" s="7"/>
      <c r="H69" s="4" t="s">
        <v>1</v>
      </c>
    </row>
    <row r="70" spans="1:8" x14ac:dyDescent="0.25">
      <c r="A70" s="4" t="s">
        <v>90</v>
      </c>
      <c r="B70" s="12"/>
      <c r="C70" s="12"/>
      <c r="D70" s="5"/>
      <c r="E70" s="15"/>
      <c r="F70" s="15"/>
      <c r="G70" s="7"/>
      <c r="H70" s="4" t="s">
        <v>1</v>
      </c>
    </row>
    <row r="71" spans="1:8" x14ac:dyDescent="0.25">
      <c r="A71" s="4" t="s">
        <v>91</v>
      </c>
      <c r="B71" s="12"/>
      <c r="C71" s="12"/>
      <c r="D71" s="5"/>
      <c r="E71" s="15"/>
      <c r="F71" s="15"/>
      <c r="G71" s="7"/>
      <c r="H71" s="4" t="s">
        <v>1</v>
      </c>
    </row>
    <row r="72" spans="1:8" x14ac:dyDescent="0.25">
      <c r="A72" s="4" t="s">
        <v>92</v>
      </c>
      <c r="B72" s="12"/>
      <c r="C72" s="12"/>
      <c r="D72" s="5"/>
      <c r="E72" s="15"/>
      <c r="F72" s="15"/>
      <c r="G72" s="7"/>
      <c r="H72" s="4" t="s">
        <v>1</v>
      </c>
    </row>
    <row r="73" spans="1:8" x14ac:dyDescent="0.25">
      <c r="A73" s="4" t="s">
        <v>93</v>
      </c>
      <c r="B73" s="12"/>
      <c r="C73" s="12"/>
      <c r="D73" s="5"/>
      <c r="E73" s="15"/>
      <c r="F73" s="15"/>
      <c r="G73" s="7"/>
      <c r="H73" s="4" t="s">
        <v>1</v>
      </c>
    </row>
    <row r="74" spans="1:8" ht="15.75" thickBot="1" x14ac:dyDescent="0.3">
      <c r="A74" s="4" t="s">
        <v>94</v>
      </c>
      <c r="B74" s="12"/>
      <c r="C74" s="12"/>
      <c r="D74" s="5"/>
      <c r="E74" s="16"/>
      <c r="F74" s="16"/>
      <c r="G74" s="9"/>
      <c r="H74" s="4" t="s">
        <v>1</v>
      </c>
    </row>
    <row r="86" spans="15:15" x14ac:dyDescent="0.25">
      <c r="O86" t="e">
        <f>чист</f>
        <v>#NAME?</v>
      </c>
    </row>
  </sheetData>
  <autoFilter ref="A2:G2"/>
  <dataValidations count="1">
    <dataValidation type="custom" allowBlank="1" showDropDown="1" sqref="B3:G74">
      <formula1>OR(NOT(ISERROR(DATEVALUE(B3))), AND(ISNUMBER(B3), LEFT(CELL("format", B3))="D"))</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A147"/>
  <sheetViews>
    <sheetView showGridLines="0" tabSelected="1" zoomScale="114" zoomScaleNormal="40" workbookViewId="0">
      <selection activeCell="D31" sqref="A31:XFD31"/>
    </sheetView>
  </sheetViews>
  <sheetFormatPr defaultColWidth="14.42578125" defaultRowHeight="15.75" customHeight="1" outlineLevelRow="1" outlineLevelCol="1" x14ac:dyDescent="0.2"/>
  <cols>
    <col min="1" max="3" width="4.7109375" style="17" customWidth="1"/>
    <col min="4" max="4" width="35.42578125" style="17" customWidth="1"/>
    <col min="5" max="5" width="8" style="17" customWidth="1" collapsed="1"/>
    <col min="6" max="6" width="13.42578125" style="17" hidden="1" customWidth="1" outlineLevel="1"/>
    <col min="7" max="7" width="11" style="17" hidden="1" customWidth="1" outlineLevel="1"/>
    <col min="8" max="8" width="18" style="17" hidden="1" customWidth="1" outlineLevel="1"/>
    <col min="9" max="9" width="18.140625" style="17" hidden="1" customWidth="1" outlineLevel="1"/>
    <col min="10" max="10" width="10" style="17" hidden="1" customWidth="1" outlineLevel="1"/>
    <col min="11" max="11" width="6.140625" style="86" customWidth="1"/>
    <col min="12" max="12" width="11.42578125" style="87" customWidth="1"/>
    <col min="13" max="13" width="10.28515625" style="87" customWidth="1"/>
    <col min="14" max="14" width="7.42578125" style="88" customWidth="1"/>
    <col min="15" max="15" width="11.7109375" style="86" customWidth="1"/>
    <col min="16" max="16" width="3.85546875" style="17" customWidth="1"/>
    <col min="17" max="27" width="3.85546875" style="17" customWidth="1" outlineLevel="1"/>
    <col min="28" max="28" width="3.85546875" style="17" customWidth="1"/>
    <col min="29" max="40" width="3.85546875" style="17" customWidth="1" outlineLevel="1"/>
    <col min="41" max="41" width="3.85546875" style="17" customWidth="1"/>
    <col min="42" max="53" width="3.85546875" style="17" customWidth="1" outlineLevel="1"/>
    <col min="54" max="54" width="3.85546875" style="17" customWidth="1" collapsed="1"/>
    <col min="55" max="66" width="3.85546875" style="17" hidden="1" customWidth="1" outlineLevel="1"/>
    <col min="67" max="67" width="3.85546875" style="17" customWidth="1" collapsed="1"/>
    <col min="68" max="79" width="3.85546875" style="17" hidden="1" customWidth="1" outlineLevel="1"/>
    <col min="80" max="80" width="3.85546875" style="17" customWidth="1" collapsed="1"/>
    <col min="81" max="92" width="3.85546875" style="17" hidden="1" customWidth="1" outlineLevel="1"/>
    <col min="93" max="93" width="3.85546875" style="17" customWidth="1" collapsed="1"/>
    <col min="94" max="105" width="3.85546875" style="17" hidden="1" customWidth="1" outlineLevel="1"/>
    <col min="106" max="106" width="3.85546875" style="17" customWidth="1" collapsed="1"/>
    <col min="107" max="118" width="3.85546875" style="17" hidden="1" customWidth="1" outlineLevel="1"/>
    <col min="119" max="119" width="3.85546875" style="17" customWidth="1" collapsed="1"/>
    <col min="120" max="131" width="3.85546875" style="17" hidden="1" customWidth="1" outlineLevel="1"/>
    <col min="132" max="132" width="3.85546875" style="17" customWidth="1" collapsed="1"/>
    <col min="133" max="144" width="3.85546875" style="17" hidden="1" customWidth="1" outlineLevel="1"/>
    <col min="145" max="145" width="3.85546875" style="17" customWidth="1" collapsed="1"/>
    <col min="146" max="157" width="3.85546875" style="17" hidden="1" customWidth="1" outlineLevel="1"/>
    <col min="158" max="158" width="3.85546875" style="17" customWidth="1" collapsed="1"/>
    <col min="159" max="170" width="3.85546875" style="17" hidden="1" customWidth="1" outlineLevel="1"/>
    <col min="171" max="171" width="3.85546875" style="17" customWidth="1" collapsed="1"/>
    <col min="172" max="183" width="3.85546875" style="17" hidden="1" customWidth="1" outlineLevel="1"/>
    <col min="184" max="184" width="3.85546875" style="17" customWidth="1" collapsed="1"/>
    <col min="185" max="197" width="3.85546875" style="17" hidden="1" customWidth="1" outlineLevel="1"/>
    <col min="198" max="198" width="3.85546875" style="17" customWidth="1" collapsed="1"/>
    <col min="199" max="209" width="3.85546875" style="17" hidden="1" customWidth="1" outlineLevel="1"/>
    <col min="210" max="210" width="3.85546875" style="17" customWidth="1" collapsed="1"/>
    <col min="211" max="223" width="3.85546875" style="17" hidden="1" customWidth="1" outlineLevel="1"/>
    <col min="224" max="224" width="3.85546875" style="17" customWidth="1" collapsed="1"/>
    <col min="225" max="236" width="3.85546875" style="17" hidden="1" customWidth="1" outlineLevel="1"/>
    <col min="237" max="237" width="3.85546875" style="17" customWidth="1" collapsed="1"/>
    <col min="238" max="249" width="3.85546875" style="17" hidden="1" customWidth="1" outlineLevel="1"/>
    <col min="250" max="250" width="3.85546875" style="17" customWidth="1" collapsed="1"/>
    <col min="251" max="261" width="3.85546875" style="17" hidden="1" customWidth="1" outlineLevel="1"/>
    <col min="262" max="16384" width="14.42578125" style="17"/>
  </cols>
  <sheetData>
    <row r="1" spans="1:261" ht="20.100000000000001" customHeight="1" x14ac:dyDescent="0.2">
      <c r="A1" s="121" t="s">
        <v>97</v>
      </c>
      <c r="B1" s="121" t="s">
        <v>98</v>
      </c>
      <c r="C1" s="122" t="s">
        <v>99</v>
      </c>
      <c r="D1" s="119" t="s">
        <v>22</v>
      </c>
      <c r="E1" s="116" t="s">
        <v>100</v>
      </c>
      <c r="F1" s="116" t="s">
        <v>101</v>
      </c>
      <c r="G1" s="112" t="s">
        <v>102</v>
      </c>
      <c r="H1" s="113"/>
      <c r="I1" s="113"/>
      <c r="J1" s="114"/>
      <c r="K1" s="115" t="s">
        <v>103</v>
      </c>
      <c r="L1" s="115" t="s">
        <v>104</v>
      </c>
      <c r="M1" s="115" t="s">
        <v>105</v>
      </c>
      <c r="N1" s="117" t="s">
        <v>19</v>
      </c>
      <c r="O1" s="119" t="s">
        <v>106</v>
      </c>
      <c r="P1" s="108" t="s">
        <v>107</v>
      </c>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v>2022</v>
      </c>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v>2023</v>
      </c>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v>2024</v>
      </c>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v>2025</v>
      </c>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c r="IW1" s="108"/>
      <c r="IX1" s="108"/>
      <c r="IY1" s="108"/>
      <c r="IZ1" s="108"/>
      <c r="JA1" s="108"/>
    </row>
    <row r="2" spans="1:261" ht="20.100000000000001" customHeight="1" x14ac:dyDescent="0.2">
      <c r="A2" s="121"/>
      <c r="B2" s="121"/>
      <c r="C2" s="123"/>
      <c r="D2" s="119"/>
      <c r="E2" s="124"/>
      <c r="F2" s="124"/>
      <c r="G2" s="109" t="s">
        <v>108</v>
      </c>
      <c r="H2" s="109" t="s">
        <v>109</v>
      </c>
      <c r="I2" s="109" t="s">
        <v>110</v>
      </c>
      <c r="J2" s="110" t="s">
        <v>111</v>
      </c>
      <c r="K2" s="115"/>
      <c r="L2" s="115"/>
      <c r="M2" s="115"/>
      <c r="N2" s="117"/>
      <c r="O2" s="119"/>
      <c r="P2" s="18">
        <v>15</v>
      </c>
      <c r="Q2" s="19">
        <v>16</v>
      </c>
      <c r="R2" s="19">
        <v>17</v>
      </c>
      <c r="S2" s="19">
        <v>18</v>
      </c>
      <c r="T2" s="19">
        <v>19</v>
      </c>
      <c r="U2" s="19">
        <v>20</v>
      </c>
      <c r="V2" s="19">
        <v>21</v>
      </c>
      <c r="W2" s="19">
        <v>22</v>
      </c>
      <c r="X2" s="19">
        <v>23</v>
      </c>
      <c r="Y2" s="19">
        <v>24</v>
      </c>
      <c r="Z2" s="19">
        <v>25</v>
      </c>
      <c r="AA2" s="19">
        <v>26</v>
      </c>
      <c r="AB2" s="19">
        <v>27</v>
      </c>
      <c r="AC2" s="19">
        <v>28</v>
      </c>
      <c r="AD2" s="19">
        <v>29</v>
      </c>
      <c r="AE2" s="19">
        <v>30</v>
      </c>
      <c r="AF2" s="19">
        <v>31</v>
      </c>
      <c r="AG2" s="19">
        <v>32</v>
      </c>
      <c r="AH2" s="19">
        <v>33</v>
      </c>
      <c r="AI2" s="19">
        <v>34</v>
      </c>
      <c r="AJ2" s="19">
        <v>35</v>
      </c>
      <c r="AK2" s="19">
        <v>36</v>
      </c>
      <c r="AL2" s="19">
        <v>37</v>
      </c>
      <c r="AM2" s="19">
        <v>38</v>
      </c>
      <c r="AN2" s="19">
        <v>39</v>
      </c>
      <c r="AO2" s="19">
        <v>40</v>
      </c>
      <c r="AP2" s="19">
        <v>41</v>
      </c>
      <c r="AQ2" s="19">
        <v>42</v>
      </c>
      <c r="AR2" s="19">
        <v>43</v>
      </c>
      <c r="AS2" s="19">
        <v>44</v>
      </c>
      <c r="AT2" s="19">
        <v>45</v>
      </c>
      <c r="AU2" s="19">
        <v>46</v>
      </c>
      <c r="AV2" s="19">
        <v>47</v>
      </c>
      <c r="AW2" s="19">
        <v>48</v>
      </c>
      <c r="AX2" s="19">
        <v>49</v>
      </c>
      <c r="AY2" s="19">
        <v>50</v>
      </c>
      <c r="AZ2" s="19">
        <v>51</v>
      </c>
      <c r="BA2" s="20">
        <v>52</v>
      </c>
      <c r="BB2" s="21">
        <v>1</v>
      </c>
      <c r="BC2" s="19">
        <v>2</v>
      </c>
      <c r="BD2" s="19">
        <v>3</v>
      </c>
      <c r="BE2" s="19">
        <v>4</v>
      </c>
      <c r="BF2" s="19">
        <v>5</v>
      </c>
      <c r="BG2" s="19">
        <v>6</v>
      </c>
      <c r="BH2" s="19">
        <v>7</v>
      </c>
      <c r="BI2" s="19">
        <v>8</v>
      </c>
      <c r="BJ2" s="19">
        <v>9</v>
      </c>
      <c r="BK2" s="19">
        <v>10</v>
      </c>
      <c r="BL2" s="19">
        <v>11</v>
      </c>
      <c r="BM2" s="19">
        <v>12</v>
      </c>
      <c r="BN2" s="19">
        <v>13</v>
      </c>
      <c r="BO2" s="19">
        <v>14</v>
      </c>
      <c r="BP2" s="19">
        <v>15</v>
      </c>
      <c r="BQ2" s="19">
        <v>16</v>
      </c>
      <c r="BR2" s="19">
        <v>17</v>
      </c>
      <c r="BS2" s="19">
        <v>18</v>
      </c>
      <c r="BT2" s="19">
        <v>19</v>
      </c>
      <c r="BU2" s="19">
        <v>20</v>
      </c>
      <c r="BV2" s="19">
        <v>21</v>
      </c>
      <c r="BW2" s="19">
        <v>22</v>
      </c>
      <c r="BX2" s="19">
        <v>23</v>
      </c>
      <c r="BY2" s="19">
        <v>24</v>
      </c>
      <c r="BZ2" s="19">
        <v>25</v>
      </c>
      <c r="CA2" s="19">
        <v>26</v>
      </c>
      <c r="CB2" s="19">
        <v>27</v>
      </c>
      <c r="CC2" s="19">
        <v>28</v>
      </c>
      <c r="CD2" s="19">
        <v>29</v>
      </c>
      <c r="CE2" s="19">
        <v>30</v>
      </c>
      <c r="CF2" s="19">
        <v>31</v>
      </c>
      <c r="CG2" s="19">
        <v>32</v>
      </c>
      <c r="CH2" s="19">
        <v>33</v>
      </c>
      <c r="CI2" s="19">
        <v>34</v>
      </c>
      <c r="CJ2" s="19">
        <v>35</v>
      </c>
      <c r="CK2" s="19">
        <v>36</v>
      </c>
      <c r="CL2" s="19">
        <v>37</v>
      </c>
      <c r="CM2" s="19">
        <v>38</v>
      </c>
      <c r="CN2" s="19">
        <v>39</v>
      </c>
      <c r="CO2" s="19">
        <v>40</v>
      </c>
      <c r="CP2" s="19">
        <v>41</v>
      </c>
      <c r="CQ2" s="19">
        <v>42</v>
      </c>
      <c r="CR2" s="19">
        <v>43</v>
      </c>
      <c r="CS2" s="19">
        <v>44</v>
      </c>
      <c r="CT2" s="19">
        <v>45</v>
      </c>
      <c r="CU2" s="19">
        <v>46</v>
      </c>
      <c r="CV2" s="19">
        <v>47</v>
      </c>
      <c r="CW2" s="19">
        <v>48</v>
      </c>
      <c r="CX2" s="19">
        <v>49</v>
      </c>
      <c r="CY2" s="19">
        <v>50</v>
      </c>
      <c r="CZ2" s="19">
        <v>51</v>
      </c>
      <c r="DA2" s="20">
        <v>52</v>
      </c>
      <c r="DB2" s="21">
        <v>1</v>
      </c>
      <c r="DC2" s="19">
        <v>2</v>
      </c>
      <c r="DD2" s="19">
        <v>3</v>
      </c>
      <c r="DE2" s="19">
        <v>4</v>
      </c>
      <c r="DF2" s="19">
        <v>5</v>
      </c>
      <c r="DG2" s="19">
        <v>6</v>
      </c>
      <c r="DH2" s="19">
        <v>7</v>
      </c>
      <c r="DI2" s="19">
        <v>8</v>
      </c>
      <c r="DJ2" s="19">
        <v>9</v>
      </c>
      <c r="DK2" s="19">
        <v>10</v>
      </c>
      <c r="DL2" s="19">
        <v>11</v>
      </c>
      <c r="DM2" s="19">
        <v>12</v>
      </c>
      <c r="DN2" s="19">
        <v>13</v>
      </c>
      <c r="DO2" s="19">
        <v>14</v>
      </c>
      <c r="DP2" s="19">
        <v>15</v>
      </c>
      <c r="DQ2" s="19">
        <v>16</v>
      </c>
      <c r="DR2" s="19">
        <v>17</v>
      </c>
      <c r="DS2" s="19">
        <v>18</v>
      </c>
      <c r="DT2" s="19">
        <v>19</v>
      </c>
      <c r="DU2" s="19">
        <v>20</v>
      </c>
      <c r="DV2" s="19">
        <v>21</v>
      </c>
      <c r="DW2" s="19">
        <v>22</v>
      </c>
      <c r="DX2" s="19">
        <v>23</v>
      </c>
      <c r="DY2" s="19">
        <v>24</v>
      </c>
      <c r="DZ2" s="19">
        <v>25</v>
      </c>
      <c r="EA2" s="19">
        <v>26</v>
      </c>
      <c r="EB2" s="19">
        <v>27</v>
      </c>
      <c r="EC2" s="19">
        <v>28</v>
      </c>
      <c r="ED2" s="19">
        <v>29</v>
      </c>
      <c r="EE2" s="19">
        <v>30</v>
      </c>
      <c r="EF2" s="19">
        <v>31</v>
      </c>
      <c r="EG2" s="19">
        <v>32</v>
      </c>
      <c r="EH2" s="19">
        <v>33</v>
      </c>
      <c r="EI2" s="19">
        <v>34</v>
      </c>
      <c r="EJ2" s="19">
        <v>35</v>
      </c>
      <c r="EK2" s="19">
        <v>36</v>
      </c>
      <c r="EL2" s="19">
        <v>37</v>
      </c>
      <c r="EM2" s="19">
        <v>38</v>
      </c>
      <c r="EN2" s="19">
        <v>39</v>
      </c>
      <c r="EO2" s="19">
        <v>40</v>
      </c>
      <c r="EP2" s="19">
        <v>41</v>
      </c>
      <c r="EQ2" s="19">
        <v>42</v>
      </c>
      <c r="ER2" s="19">
        <v>43</v>
      </c>
      <c r="ES2" s="19">
        <v>44</v>
      </c>
      <c r="ET2" s="19">
        <v>45</v>
      </c>
      <c r="EU2" s="19">
        <v>46</v>
      </c>
      <c r="EV2" s="19">
        <v>47</v>
      </c>
      <c r="EW2" s="19">
        <v>48</v>
      </c>
      <c r="EX2" s="19">
        <v>49</v>
      </c>
      <c r="EY2" s="19">
        <v>50</v>
      </c>
      <c r="EZ2" s="19">
        <v>51</v>
      </c>
      <c r="FA2" s="20">
        <v>52</v>
      </c>
      <c r="FB2" s="21">
        <v>1</v>
      </c>
      <c r="FC2" s="19">
        <v>2</v>
      </c>
      <c r="FD2" s="19">
        <v>3</v>
      </c>
      <c r="FE2" s="19">
        <v>4</v>
      </c>
      <c r="FF2" s="19">
        <v>5</v>
      </c>
      <c r="FG2" s="19">
        <v>6</v>
      </c>
      <c r="FH2" s="19">
        <v>7</v>
      </c>
      <c r="FI2" s="19">
        <v>8</v>
      </c>
      <c r="FJ2" s="19">
        <v>9</v>
      </c>
      <c r="FK2" s="19">
        <v>10</v>
      </c>
      <c r="FL2" s="19">
        <v>11</v>
      </c>
      <c r="FM2" s="19">
        <v>12</v>
      </c>
      <c r="FN2" s="19">
        <v>13</v>
      </c>
      <c r="FO2" s="19">
        <v>14</v>
      </c>
      <c r="FP2" s="19">
        <v>15</v>
      </c>
      <c r="FQ2" s="19">
        <v>16</v>
      </c>
      <c r="FR2" s="19">
        <v>17</v>
      </c>
      <c r="FS2" s="19">
        <v>18</v>
      </c>
      <c r="FT2" s="19">
        <v>19</v>
      </c>
      <c r="FU2" s="19">
        <v>20</v>
      </c>
      <c r="FV2" s="19">
        <v>21</v>
      </c>
      <c r="FW2" s="19">
        <v>22</v>
      </c>
      <c r="FX2" s="19">
        <v>23</v>
      </c>
      <c r="FY2" s="19">
        <v>24</v>
      </c>
      <c r="FZ2" s="19">
        <v>25</v>
      </c>
      <c r="GA2" s="19">
        <v>26</v>
      </c>
      <c r="GB2" s="19">
        <v>27</v>
      </c>
      <c r="GC2" s="19">
        <v>28</v>
      </c>
      <c r="GD2" s="19">
        <v>29</v>
      </c>
      <c r="GE2" s="19">
        <v>30</v>
      </c>
      <c r="GF2" s="19">
        <v>31</v>
      </c>
      <c r="GG2" s="19">
        <v>32</v>
      </c>
      <c r="GH2" s="19">
        <v>33</v>
      </c>
      <c r="GI2" s="19">
        <v>34</v>
      </c>
      <c r="GJ2" s="19">
        <v>35</v>
      </c>
      <c r="GK2" s="19">
        <v>36</v>
      </c>
      <c r="GL2" s="19">
        <v>37</v>
      </c>
      <c r="GM2" s="19">
        <v>38</v>
      </c>
      <c r="GN2" s="19">
        <v>39</v>
      </c>
      <c r="GO2" s="19">
        <v>40</v>
      </c>
      <c r="GP2" s="19">
        <v>41</v>
      </c>
      <c r="GQ2" s="19">
        <v>42</v>
      </c>
      <c r="GR2" s="19">
        <v>43</v>
      </c>
      <c r="GS2" s="19">
        <v>44</v>
      </c>
      <c r="GT2" s="19">
        <v>45</v>
      </c>
      <c r="GU2" s="19">
        <v>46</v>
      </c>
      <c r="GV2" s="19">
        <v>47</v>
      </c>
      <c r="GW2" s="19">
        <v>48</v>
      </c>
      <c r="GX2" s="19">
        <v>49</v>
      </c>
      <c r="GY2" s="19">
        <v>50</v>
      </c>
      <c r="GZ2" s="19">
        <v>51</v>
      </c>
      <c r="HA2" s="20">
        <v>52</v>
      </c>
      <c r="HB2" s="21">
        <v>1</v>
      </c>
      <c r="HC2" s="19">
        <v>2</v>
      </c>
      <c r="HD2" s="19">
        <v>3</v>
      </c>
      <c r="HE2" s="19">
        <v>4</v>
      </c>
      <c r="HF2" s="19">
        <v>5</v>
      </c>
      <c r="HG2" s="19">
        <v>6</v>
      </c>
      <c r="HH2" s="19">
        <v>7</v>
      </c>
      <c r="HI2" s="19">
        <v>8</v>
      </c>
      <c r="HJ2" s="19">
        <v>9</v>
      </c>
      <c r="HK2" s="19">
        <v>10</v>
      </c>
      <c r="HL2" s="19">
        <v>11</v>
      </c>
      <c r="HM2" s="19">
        <v>12</v>
      </c>
      <c r="HN2" s="19">
        <v>13</v>
      </c>
      <c r="HO2" s="19">
        <v>14</v>
      </c>
      <c r="HP2" s="19">
        <v>15</v>
      </c>
      <c r="HQ2" s="19">
        <v>16</v>
      </c>
      <c r="HR2" s="19">
        <v>17</v>
      </c>
      <c r="HS2" s="19">
        <v>18</v>
      </c>
      <c r="HT2" s="19">
        <v>19</v>
      </c>
      <c r="HU2" s="19">
        <v>20</v>
      </c>
      <c r="HV2" s="19">
        <v>21</v>
      </c>
      <c r="HW2" s="19">
        <v>22</v>
      </c>
      <c r="HX2" s="19">
        <v>23</v>
      </c>
      <c r="HY2" s="19">
        <v>24</v>
      </c>
      <c r="HZ2" s="19">
        <v>25</v>
      </c>
      <c r="IA2" s="19">
        <v>26</v>
      </c>
      <c r="IB2" s="19">
        <v>27</v>
      </c>
      <c r="IC2" s="19">
        <v>28</v>
      </c>
      <c r="ID2" s="19">
        <v>29</v>
      </c>
      <c r="IE2" s="19">
        <v>30</v>
      </c>
      <c r="IF2" s="19">
        <v>31</v>
      </c>
      <c r="IG2" s="19">
        <v>32</v>
      </c>
      <c r="IH2" s="19">
        <v>33</v>
      </c>
      <c r="II2" s="19">
        <v>34</v>
      </c>
      <c r="IJ2" s="19">
        <v>35</v>
      </c>
      <c r="IK2" s="19">
        <v>36</v>
      </c>
      <c r="IL2" s="19">
        <v>37</v>
      </c>
      <c r="IM2" s="19">
        <v>38</v>
      </c>
      <c r="IN2" s="19">
        <v>39</v>
      </c>
      <c r="IO2" s="19">
        <v>40</v>
      </c>
      <c r="IP2" s="19">
        <v>41</v>
      </c>
      <c r="IQ2" s="19">
        <v>42</v>
      </c>
      <c r="IR2" s="19">
        <v>43</v>
      </c>
      <c r="IS2" s="19">
        <v>44</v>
      </c>
      <c r="IT2" s="19">
        <v>45</v>
      </c>
      <c r="IU2" s="19">
        <v>46</v>
      </c>
      <c r="IV2" s="19">
        <v>47</v>
      </c>
      <c r="IW2" s="19">
        <v>48</v>
      </c>
      <c r="IX2" s="19">
        <v>49</v>
      </c>
      <c r="IY2" s="19">
        <v>50</v>
      </c>
      <c r="IZ2" s="19">
        <v>51</v>
      </c>
      <c r="JA2" s="20">
        <v>52</v>
      </c>
    </row>
    <row r="3" spans="1:261" ht="35.25" thickBot="1" x14ac:dyDescent="0.25">
      <c r="A3" s="122"/>
      <c r="B3" s="122"/>
      <c r="C3" s="123"/>
      <c r="D3" s="120"/>
      <c r="E3" s="124"/>
      <c r="F3" s="124"/>
      <c r="G3" s="110"/>
      <c r="H3" s="110"/>
      <c r="I3" s="110"/>
      <c r="J3" s="111"/>
      <c r="K3" s="116"/>
      <c r="L3" s="116"/>
      <c r="M3" s="116"/>
      <c r="N3" s="118"/>
      <c r="O3" s="120"/>
      <c r="P3" s="22">
        <v>44298</v>
      </c>
      <c r="Q3" s="23">
        <f>P3+7</f>
        <v>44305</v>
      </c>
      <c r="R3" s="23">
        <f>Q3+7</f>
        <v>44312</v>
      </c>
      <c r="S3" s="23">
        <f>R3+7</f>
        <v>44319</v>
      </c>
      <c r="T3" s="23">
        <f t="shared" ref="T3:CE3" si="0">S3+7</f>
        <v>44326</v>
      </c>
      <c r="U3" s="23">
        <f t="shared" si="0"/>
        <v>44333</v>
      </c>
      <c r="V3" s="23">
        <f t="shared" si="0"/>
        <v>44340</v>
      </c>
      <c r="W3" s="23">
        <f t="shared" si="0"/>
        <v>44347</v>
      </c>
      <c r="X3" s="23">
        <f t="shared" si="0"/>
        <v>44354</v>
      </c>
      <c r="Y3" s="23">
        <f t="shared" si="0"/>
        <v>44361</v>
      </c>
      <c r="Z3" s="23">
        <f t="shared" si="0"/>
        <v>44368</v>
      </c>
      <c r="AA3" s="23">
        <f t="shared" si="0"/>
        <v>44375</v>
      </c>
      <c r="AB3" s="23">
        <f t="shared" si="0"/>
        <v>44382</v>
      </c>
      <c r="AC3" s="23">
        <f t="shared" si="0"/>
        <v>44389</v>
      </c>
      <c r="AD3" s="23">
        <f t="shared" si="0"/>
        <v>44396</v>
      </c>
      <c r="AE3" s="23">
        <f t="shared" si="0"/>
        <v>44403</v>
      </c>
      <c r="AF3" s="23">
        <f t="shared" si="0"/>
        <v>44410</v>
      </c>
      <c r="AG3" s="23">
        <f t="shared" si="0"/>
        <v>44417</v>
      </c>
      <c r="AH3" s="23">
        <f t="shared" si="0"/>
        <v>44424</v>
      </c>
      <c r="AI3" s="23">
        <f t="shared" si="0"/>
        <v>44431</v>
      </c>
      <c r="AJ3" s="23">
        <f t="shared" si="0"/>
        <v>44438</v>
      </c>
      <c r="AK3" s="23">
        <f t="shared" si="0"/>
        <v>44445</v>
      </c>
      <c r="AL3" s="23">
        <f t="shared" si="0"/>
        <v>44452</v>
      </c>
      <c r="AM3" s="23">
        <f t="shared" si="0"/>
        <v>44459</v>
      </c>
      <c r="AN3" s="23">
        <f t="shared" si="0"/>
        <v>44466</v>
      </c>
      <c r="AO3" s="23">
        <f t="shared" si="0"/>
        <v>44473</v>
      </c>
      <c r="AP3" s="23">
        <f t="shared" si="0"/>
        <v>44480</v>
      </c>
      <c r="AQ3" s="23">
        <f t="shared" si="0"/>
        <v>44487</v>
      </c>
      <c r="AR3" s="23">
        <f t="shared" si="0"/>
        <v>44494</v>
      </c>
      <c r="AS3" s="23">
        <f t="shared" si="0"/>
        <v>44501</v>
      </c>
      <c r="AT3" s="23">
        <f t="shared" si="0"/>
        <v>44508</v>
      </c>
      <c r="AU3" s="23">
        <f t="shared" si="0"/>
        <v>44515</v>
      </c>
      <c r="AV3" s="23">
        <f t="shared" si="0"/>
        <v>44522</v>
      </c>
      <c r="AW3" s="23">
        <f t="shared" si="0"/>
        <v>44529</v>
      </c>
      <c r="AX3" s="23">
        <f t="shared" si="0"/>
        <v>44536</v>
      </c>
      <c r="AY3" s="23">
        <f t="shared" si="0"/>
        <v>44543</v>
      </c>
      <c r="AZ3" s="23">
        <f t="shared" si="0"/>
        <v>44550</v>
      </c>
      <c r="BA3" s="24">
        <f t="shared" si="0"/>
        <v>44557</v>
      </c>
      <c r="BB3" s="25">
        <f t="shared" si="0"/>
        <v>44564</v>
      </c>
      <c r="BC3" s="23">
        <f t="shared" si="0"/>
        <v>44571</v>
      </c>
      <c r="BD3" s="23">
        <f t="shared" si="0"/>
        <v>44578</v>
      </c>
      <c r="BE3" s="23">
        <f t="shared" si="0"/>
        <v>44585</v>
      </c>
      <c r="BF3" s="23">
        <f t="shared" si="0"/>
        <v>44592</v>
      </c>
      <c r="BG3" s="23">
        <f t="shared" si="0"/>
        <v>44599</v>
      </c>
      <c r="BH3" s="23">
        <f t="shared" si="0"/>
        <v>44606</v>
      </c>
      <c r="BI3" s="23">
        <f t="shared" si="0"/>
        <v>44613</v>
      </c>
      <c r="BJ3" s="23">
        <f t="shared" si="0"/>
        <v>44620</v>
      </c>
      <c r="BK3" s="23">
        <f t="shared" si="0"/>
        <v>44627</v>
      </c>
      <c r="BL3" s="23">
        <f t="shared" si="0"/>
        <v>44634</v>
      </c>
      <c r="BM3" s="23">
        <f t="shared" si="0"/>
        <v>44641</v>
      </c>
      <c r="BN3" s="23">
        <f t="shared" si="0"/>
        <v>44648</v>
      </c>
      <c r="BO3" s="23">
        <f t="shared" si="0"/>
        <v>44655</v>
      </c>
      <c r="BP3" s="23">
        <f t="shared" si="0"/>
        <v>44662</v>
      </c>
      <c r="BQ3" s="23">
        <f t="shared" si="0"/>
        <v>44669</v>
      </c>
      <c r="BR3" s="23">
        <f t="shared" si="0"/>
        <v>44676</v>
      </c>
      <c r="BS3" s="23">
        <f t="shared" si="0"/>
        <v>44683</v>
      </c>
      <c r="BT3" s="23">
        <f t="shared" si="0"/>
        <v>44690</v>
      </c>
      <c r="BU3" s="23">
        <f t="shared" si="0"/>
        <v>44697</v>
      </c>
      <c r="BV3" s="23">
        <f t="shared" si="0"/>
        <v>44704</v>
      </c>
      <c r="BW3" s="23">
        <f t="shared" si="0"/>
        <v>44711</v>
      </c>
      <c r="BX3" s="23">
        <f t="shared" si="0"/>
        <v>44718</v>
      </c>
      <c r="BY3" s="23">
        <f t="shared" si="0"/>
        <v>44725</v>
      </c>
      <c r="BZ3" s="23">
        <f t="shared" si="0"/>
        <v>44732</v>
      </c>
      <c r="CA3" s="23">
        <f t="shared" si="0"/>
        <v>44739</v>
      </c>
      <c r="CB3" s="23">
        <f t="shared" si="0"/>
        <v>44746</v>
      </c>
      <c r="CC3" s="23">
        <f t="shared" si="0"/>
        <v>44753</v>
      </c>
      <c r="CD3" s="23">
        <f t="shared" si="0"/>
        <v>44760</v>
      </c>
      <c r="CE3" s="23">
        <f t="shared" si="0"/>
        <v>44767</v>
      </c>
      <c r="CF3" s="23">
        <f t="shared" ref="CF3:DA3" si="1">CE3+7</f>
        <v>44774</v>
      </c>
      <c r="CG3" s="23">
        <f t="shared" si="1"/>
        <v>44781</v>
      </c>
      <c r="CH3" s="23">
        <f t="shared" si="1"/>
        <v>44788</v>
      </c>
      <c r="CI3" s="23">
        <f t="shared" si="1"/>
        <v>44795</v>
      </c>
      <c r="CJ3" s="23">
        <f t="shared" si="1"/>
        <v>44802</v>
      </c>
      <c r="CK3" s="23">
        <f t="shared" si="1"/>
        <v>44809</v>
      </c>
      <c r="CL3" s="23">
        <f t="shared" si="1"/>
        <v>44816</v>
      </c>
      <c r="CM3" s="23">
        <f t="shared" si="1"/>
        <v>44823</v>
      </c>
      <c r="CN3" s="23">
        <f t="shared" si="1"/>
        <v>44830</v>
      </c>
      <c r="CO3" s="23">
        <f t="shared" si="1"/>
        <v>44837</v>
      </c>
      <c r="CP3" s="23">
        <f t="shared" si="1"/>
        <v>44844</v>
      </c>
      <c r="CQ3" s="23">
        <f t="shared" si="1"/>
        <v>44851</v>
      </c>
      <c r="CR3" s="23">
        <f t="shared" si="1"/>
        <v>44858</v>
      </c>
      <c r="CS3" s="23">
        <f t="shared" si="1"/>
        <v>44865</v>
      </c>
      <c r="CT3" s="23">
        <f t="shared" si="1"/>
        <v>44872</v>
      </c>
      <c r="CU3" s="23">
        <f t="shared" si="1"/>
        <v>44879</v>
      </c>
      <c r="CV3" s="23">
        <f t="shared" si="1"/>
        <v>44886</v>
      </c>
      <c r="CW3" s="23">
        <f t="shared" si="1"/>
        <v>44893</v>
      </c>
      <c r="CX3" s="23">
        <f t="shared" si="1"/>
        <v>44900</v>
      </c>
      <c r="CY3" s="23">
        <f t="shared" si="1"/>
        <v>44907</v>
      </c>
      <c r="CZ3" s="23">
        <f t="shared" si="1"/>
        <v>44914</v>
      </c>
      <c r="DA3" s="24">
        <f t="shared" si="1"/>
        <v>44921</v>
      </c>
      <c r="DB3" s="25">
        <f>DA3+7</f>
        <v>44928</v>
      </c>
      <c r="DC3" s="23">
        <f t="shared" ref="DC3:FN3" si="2">DB3+7</f>
        <v>44935</v>
      </c>
      <c r="DD3" s="23">
        <f t="shared" si="2"/>
        <v>44942</v>
      </c>
      <c r="DE3" s="23">
        <f t="shared" si="2"/>
        <v>44949</v>
      </c>
      <c r="DF3" s="23">
        <f t="shared" si="2"/>
        <v>44956</v>
      </c>
      <c r="DG3" s="23">
        <f t="shared" si="2"/>
        <v>44963</v>
      </c>
      <c r="DH3" s="23">
        <f t="shared" si="2"/>
        <v>44970</v>
      </c>
      <c r="DI3" s="23">
        <f t="shared" si="2"/>
        <v>44977</v>
      </c>
      <c r="DJ3" s="23">
        <f t="shared" si="2"/>
        <v>44984</v>
      </c>
      <c r="DK3" s="23">
        <f t="shared" si="2"/>
        <v>44991</v>
      </c>
      <c r="DL3" s="23">
        <f t="shared" si="2"/>
        <v>44998</v>
      </c>
      <c r="DM3" s="23">
        <f t="shared" si="2"/>
        <v>45005</v>
      </c>
      <c r="DN3" s="23">
        <f t="shared" si="2"/>
        <v>45012</v>
      </c>
      <c r="DO3" s="23">
        <f t="shared" si="2"/>
        <v>45019</v>
      </c>
      <c r="DP3" s="23">
        <f t="shared" si="2"/>
        <v>45026</v>
      </c>
      <c r="DQ3" s="23">
        <f t="shared" si="2"/>
        <v>45033</v>
      </c>
      <c r="DR3" s="23">
        <f t="shared" si="2"/>
        <v>45040</v>
      </c>
      <c r="DS3" s="23">
        <f t="shared" si="2"/>
        <v>45047</v>
      </c>
      <c r="DT3" s="23">
        <f t="shared" si="2"/>
        <v>45054</v>
      </c>
      <c r="DU3" s="23">
        <f t="shared" si="2"/>
        <v>45061</v>
      </c>
      <c r="DV3" s="23">
        <f t="shared" si="2"/>
        <v>45068</v>
      </c>
      <c r="DW3" s="23">
        <f t="shared" si="2"/>
        <v>45075</v>
      </c>
      <c r="DX3" s="23">
        <f t="shared" si="2"/>
        <v>45082</v>
      </c>
      <c r="DY3" s="23">
        <f t="shared" si="2"/>
        <v>45089</v>
      </c>
      <c r="DZ3" s="23">
        <f t="shared" si="2"/>
        <v>45096</v>
      </c>
      <c r="EA3" s="23">
        <f t="shared" si="2"/>
        <v>45103</v>
      </c>
      <c r="EB3" s="23">
        <f t="shared" si="2"/>
        <v>45110</v>
      </c>
      <c r="EC3" s="23">
        <f t="shared" si="2"/>
        <v>45117</v>
      </c>
      <c r="ED3" s="23">
        <f t="shared" si="2"/>
        <v>45124</v>
      </c>
      <c r="EE3" s="23">
        <f t="shared" si="2"/>
        <v>45131</v>
      </c>
      <c r="EF3" s="23">
        <f t="shared" si="2"/>
        <v>45138</v>
      </c>
      <c r="EG3" s="23">
        <f t="shared" si="2"/>
        <v>45145</v>
      </c>
      <c r="EH3" s="23">
        <f t="shared" si="2"/>
        <v>45152</v>
      </c>
      <c r="EI3" s="23">
        <f t="shared" si="2"/>
        <v>45159</v>
      </c>
      <c r="EJ3" s="23">
        <f t="shared" si="2"/>
        <v>45166</v>
      </c>
      <c r="EK3" s="23">
        <f t="shared" si="2"/>
        <v>45173</v>
      </c>
      <c r="EL3" s="23">
        <f t="shared" si="2"/>
        <v>45180</v>
      </c>
      <c r="EM3" s="23">
        <f t="shared" si="2"/>
        <v>45187</v>
      </c>
      <c r="EN3" s="23">
        <f t="shared" si="2"/>
        <v>45194</v>
      </c>
      <c r="EO3" s="23">
        <f t="shared" si="2"/>
        <v>45201</v>
      </c>
      <c r="EP3" s="23">
        <f t="shared" si="2"/>
        <v>45208</v>
      </c>
      <c r="EQ3" s="23">
        <f t="shared" si="2"/>
        <v>45215</v>
      </c>
      <c r="ER3" s="23">
        <f t="shared" si="2"/>
        <v>45222</v>
      </c>
      <c r="ES3" s="23">
        <f t="shared" si="2"/>
        <v>45229</v>
      </c>
      <c r="ET3" s="23">
        <f t="shared" si="2"/>
        <v>45236</v>
      </c>
      <c r="EU3" s="23">
        <f t="shared" si="2"/>
        <v>45243</v>
      </c>
      <c r="EV3" s="23">
        <f t="shared" si="2"/>
        <v>45250</v>
      </c>
      <c r="EW3" s="23">
        <f t="shared" si="2"/>
        <v>45257</v>
      </c>
      <c r="EX3" s="23">
        <f t="shared" si="2"/>
        <v>45264</v>
      </c>
      <c r="EY3" s="23">
        <f t="shared" si="2"/>
        <v>45271</v>
      </c>
      <c r="EZ3" s="23">
        <f t="shared" si="2"/>
        <v>45278</v>
      </c>
      <c r="FA3" s="24">
        <f t="shared" si="2"/>
        <v>45285</v>
      </c>
      <c r="FB3" s="25">
        <f t="shared" si="2"/>
        <v>45292</v>
      </c>
      <c r="FC3" s="23">
        <f t="shared" si="2"/>
        <v>45299</v>
      </c>
      <c r="FD3" s="23">
        <f t="shared" si="2"/>
        <v>45306</v>
      </c>
      <c r="FE3" s="23">
        <f t="shared" si="2"/>
        <v>45313</v>
      </c>
      <c r="FF3" s="23">
        <f t="shared" si="2"/>
        <v>45320</v>
      </c>
      <c r="FG3" s="23">
        <f t="shared" si="2"/>
        <v>45327</v>
      </c>
      <c r="FH3" s="23">
        <f t="shared" si="2"/>
        <v>45334</v>
      </c>
      <c r="FI3" s="23">
        <f t="shared" si="2"/>
        <v>45341</v>
      </c>
      <c r="FJ3" s="23">
        <f t="shared" si="2"/>
        <v>45348</v>
      </c>
      <c r="FK3" s="23">
        <f t="shared" si="2"/>
        <v>45355</v>
      </c>
      <c r="FL3" s="23">
        <f t="shared" si="2"/>
        <v>45362</v>
      </c>
      <c r="FM3" s="23">
        <f t="shared" si="2"/>
        <v>45369</v>
      </c>
      <c r="FN3" s="23">
        <f t="shared" si="2"/>
        <v>45376</v>
      </c>
      <c r="FO3" s="23">
        <f t="shared" ref="FO3:HZ3" si="3">FN3+7</f>
        <v>45383</v>
      </c>
      <c r="FP3" s="23">
        <f t="shared" si="3"/>
        <v>45390</v>
      </c>
      <c r="FQ3" s="23">
        <f t="shared" si="3"/>
        <v>45397</v>
      </c>
      <c r="FR3" s="23">
        <f t="shared" si="3"/>
        <v>45404</v>
      </c>
      <c r="FS3" s="23">
        <f t="shared" si="3"/>
        <v>45411</v>
      </c>
      <c r="FT3" s="23">
        <f t="shared" si="3"/>
        <v>45418</v>
      </c>
      <c r="FU3" s="23">
        <f t="shared" si="3"/>
        <v>45425</v>
      </c>
      <c r="FV3" s="23">
        <f t="shared" si="3"/>
        <v>45432</v>
      </c>
      <c r="FW3" s="23">
        <f t="shared" si="3"/>
        <v>45439</v>
      </c>
      <c r="FX3" s="23">
        <f t="shared" si="3"/>
        <v>45446</v>
      </c>
      <c r="FY3" s="23">
        <f t="shared" si="3"/>
        <v>45453</v>
      </c>
      <c r="FZ3" s="23">
        <f t="shared" si="3"/>
        <v>45460</v>
      </c>
      <c r="GA3" s="23">
        <f t="shared" si="3"/>
        <v>45467</v>
      </c>
      <c r="GB3" s="23">
        <f t="shared" si="3"/>
        <v>45474</v>
      </c>
      <c r="GC3" s="23">
        <f t="shared" si="3"/>
        <v>45481</v>
      </c>
      <c r="GD3" s="23">
        <f t="shared" si="3"/>
        <v>45488</v>
      </c>
      <c r="GE3" s="23">
        <f t="shared" si="3"/>
        <v>45495</v>
      </c>
      <c r="GF3" s="23">
        <f t="shared" si="3"/>
        <v>45502</v>
      </c>
      <c r="GG3" s="23">
        <f t="shared" si="3"/>
        <v>45509</v>
      </c>
      <c r="GH3" s="23">
        <f t="shared" si="3"/>
        <v>45516</v>
      </c>
      <c r="GI3" s="23">
        <f t="shared" si="3"/>
        <v>45523</v>
      </c>
      <c r="GJ3" s="23">
        <f t="shared" si="3"/>
        <v>45530</v>
      </c>
      <c r="GK3" s="23">
        <f t="shared" si="3"/>
        <v>45537</v>
      </c>
      <c r="GL3" s="23">
        <f t="shared" si="3"/>
        <v>45544</v>
      </c>
      <c r="GM3" s="23">
        <f t="shared" si="3"/>
        <v>45551</v>
      </c>
      <c r="GN3" s="23">
        <f t="shared" si="3"/>
        <v>45558</v>
      </c>
      <c r="GO3" s="23">
        <f t="shared" si="3"/>
        <v>45565</v>
      </c>
      <c r="GP3" s="23">
        <f t="shared" si="3"/>
        <v>45572</v>
      </c>
      <c r="GQ3" s="23">
        <f t="shared" si="3"/>
        <v>45579</v>
      </c>
      <c r="GR3" s="23">
        <f t="shared" si="3"/>
        <v>45586</v>
      </c>
      <c r="GS3" s="23">
        <f t="shared" si="3"/>
        <v>45593</v>
      </c>
      <c r="GT3" s="23">
        <f t="shared" si="3"/>
        <v>45600</v>
      </c>
      <c r="GU3" s="23">
        <f t="shared" si="3"/>
        <v>45607</v>
      </c>
      <c r="GV3" s="23">
        <f t="shared" si="3"/>
        <v>45614</v>
      </c>
      <c r="GW3" s="23">
        <f t="shared" si="3"/>
        <v>45621</v>
      </c>
      <c r="GX3" s="23">
        <f t="shared" si="3"/>
        <v>45628</v>
      </c>
      <c r="GY3" s="23">
        <f t="shared" si="3"/>
        <v>45635</v>
      </c>
      <c r="GZ3" s="23">
        <f t="shared" si="3"/>
        <v>45642</v>
      </c>
      <c r="HA3" s="24">
        <f t="shared" si="3"/>
        <v>45649</v>
      </c>
      <c r="HB3" s="25">
        <f t="shared" si="3"/>
        <v>45656</v>
      </c>
      <c r="HC3" s="23">
        <f t="shared" si="3"/>
        <v>45663</v>
      </c>
      <c r="HD3" s="23">
        <f t="shared" si="3"/>
        <v>45670</v>
      </c>
      <c r="HE3" s="23">
        <f t="shared" si="3"/>
        <v>45677</v>
      </c>
      <c r="HF3" s="23">
        <f t="shared" si="3"/>
        <v>45684</v>
      </c>
      <c r="HG3" s="23">
        <f t="shared" si="3"/>
        <v>45691</v>
      </c>
      <c r="HH3" s="23">
        <f t="shared" si="3"/>
        <v>45698</v>
      </c>
      <c r="HI3" s="23">
        <f t="shared" si="3"/>
        <v>45705</v>
      </c>
      <c r="HJ3" s="23">
        <f t="shared" si="3"/>
        <v>45712</v>
      </c>
      <c r="HK3" s="23">
        <f t="shared" si="3"/>
        <v>45719</v>
      </c>
      <c r="HL3" s="23">
        <f t="shared" si="3"/>
        <v>45726</v>
      </c>
      <c r="HM3" s="23">
        <f t="shared" si="3"/>
        <v>45733</v>
      </c>
      <c r="HN3" s="23">
        <f t="shared" si="3"/>
        <v>45740</v>
      </c>
      <c r="HO3" s="23">
        <f t="shared" si="3"/>
        <v>45747</v>
      </c>
      <c r="HP3" s="23">
        <f t="shared" si="3"/>
        <v>45754</v>
      </c>
      <c r="HQ3" s="23">
        <f t="shared" si="3"/>
        <v>45761</v>
      </c>
      <c r="HR3" s="23">
        <f t="shared" si="3"/>
        <v>45768</v>
      </c>
      <c r="HS3" s="23">
        <f t="shared" si="3"/>
        <v>45775</v>
      </c>
      <c r="HT3" s="23">
        <f t="shared" si="3"/>
        <v>45782</v>
      </c>
      <c r="HU3" s="23">
        <f t="shared" si="3"/>
        <v>45789</v>
      </c>
      <c r="HV3" s="23">
        <f t="shared" si="3"/>
        <v>45796</v>
      </c>
      <c r="HW3" s="23">
        <f t="shared" si="3"/>
        <v>45803</v>
      </c>
      <c r="HX3" s="23">
        <f t="shared" si="3"/>
        <v>45810</v>
      </c>
      <c r="HY3" s="23">
        <f t="shared" si="3"/>
        <v>45817</v>
      </c>
      <c r="HZ3" s="23">
        <f t="shared" si="3"/>
        <v>45824</v>
      </c>
      <c r="IA3" s="23">
        <f t="shared" ref="IA3:JA3" si="4">HZ3+7</f>
        <v>45831</v>
      </c>
      <c r="IB3" s="23">
        <f t="shared" si="4"/>
        <v>45838</v>
      </c>
      <c r="IC3" s="23">
        <f t="shared" si="4"/>
        <v>45845</v>
      </c>
      <c r="ID3" s="23">
        <f t="shared" si="4"/>
        <v>45852</v>
      </c>
      <c r="IE3" s="23">
        <f t="shared" si="4"/>
        <v>45859</v>
      </c>
      <c r="IF3" s="23">
        <f t="shared" si="4"/>
        <v>45866</v>
      </c>
      <c r="IG3" s="23">
        <f t="shared" si="4"/>
        <v>45873</v>
      </c>
      <c r="IH3" s="23">
        <f t="shared" si="4"/>
        <v>45880</v>
      </c>
      <c r="II3" s="23">
        <f t="shared" si="4"/>
        <v>45887</v>
      </c>
      <c r="IJ3" s="23">
        <f t="shared" si="4"/>
        <v>45894</v>
      </c>
      <c r="IK3" s="23">
        <f t="shared" si="4"/>
        <v>45901</v>
      </c>
      <c r="IL3" s="23">
        <f t="shared" si="4"/>
        <v>45908</v>
      </c>
      <c r="IM3" s="23">
        <f t="shared" si="4"/>
        <v>45915</v>
      </c>
      <c r="IN3" s="23">
        <f t="shared" si="4"/>
        <v>45922</v>
      </c>
      <c r="IO3" s="23">
        <f t="shared" si="4"/>
        <v>45929</v>
      </c>
      <c r="IP3" s="23">
        <f t="shared" si="4"/>
        <v>45936</v>
      </c>
      <c r="IQ3" s="23">
        <f t="shared" si="4"/>
        <v>45943</v>
      </c>
      <c r="IR3" s="23">
        <f t="shared" si="4"/>
        <v>45950</v>
      </c>
      <c r="IS3" s="23">
        <f t="shared" si="4"/>
        <v>45957</v>
      </c>
      <c r="IT3" s="23">
        <f t="shared" si="4"/>
        <v>45964</v>
      </c>
      <c r="IU3" s="23">
        <f t="shared" si="4"/>
        <v>45971</v>
      </c>
      <c r="IV3" s="23">
        <f t="shared" si="4"/>
        <v>45978</v>
      </c>
      <c r="IW3" s="23">
        <f t="shared" si="4"/>
        <v>45985</v>
      </c>
      <c r="IX3" s="23">
        <f t="shared" si="4"/>
        <v>45992</v>
      </c>
      <c r="IY3" s="23">
        <f t="shared" si="4"/>
        <v>45999</v>
      </c>
      <c r="IZ3" s="23">
        <f t="shared" si="4"/>
        <v>46006</v>
      </c>
      <c r="JA3" s="24">
        <f t="shared" si="4"/>
        <v>46013</v>
      </c>
    </row>
    <row r="4" spans="1:261" ht="15" x14ac:dyDescent="0.2">
      <c r="A4" s="102" t="s">
        <v>112</v>
      </c>
      <c r="B4" s="105" t="s">
        <v>120</v>
      </c>
      <c r="C4" s="98">
        <v>1</v>
      </c>
      <c r="D4" s="26" t="s">
        <v>0</v>
      </c>
      <c r="E4" s="27" t="s">
        <v>1</v>
      </c>
      <c r="F4" s="28"/>
      <c r="G4" s="29"/>
      <c r="H4" s="30"/>
      <c r="I4" s="30"/>
      <c r="J4" s="31"/>
      <c r="K4" s="32" t="s">
        <v>2</v>
      </c>
      <c r="L4" s="33">
        <v>44298</v>
      </c>
      <c r="M4" s="33">
        <v>44823</v>
      </c>
      <c r="N4" s="34">
        <f>M4-L4</f>
        <v>525</v>
      </c>
      <c r="O4" s="101" t="s">
        <v>113</v>
      </c>
      <c r="P4" s="35"/>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7"/>
      <c r="BB4" s="38"/>
      <c r="BC4" s="36"/>
      <c r="BD4" s="36"/>
      <c r="BE4" s="36"/>
      <c r="BF4" s="36"/>
      <c r="BG4" s="36"/>
      <c r="BH4" s="39"/>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7"/>
      <c r="DB4" s="38"/>
      <c r="DC4" s="36"/>
      <c r="DD4" s="36"/>
      <c r="DE4" s="36"/>
      <c r="DF4" s="36"/>
      <c r="DG4" s="36"/>
      <c r="DH4" s="39"/>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7"/>
      <c r="FB4" s="38"/>
      <c r="FC4" s="36"/>
      <c r="FD4" s="36"/>
      <c r="FE4" s="36"/>
      <c r="FF4" s="36"/>
      <c r="FG4" s="36"/>
      <c r="FH4" s="39"/>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7"/>
      <c r="HB4" s="38"/>
      <c r="HC4" s="36"/>
      <c r="HD4" s="36"/>
      <c r="HE4" s="36"/>
      <c r="HF4" s="36"/>
      <c r="HG4" s="36"/>
      <c r="HH4" s="39"/>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7"/>
    </row>
    <row r="5" spans="1:261" ht="15" x14ac:dyDescent="0.25">
      <c r="A5" s="103"/>
      <c r="B5" s="106"/>
      <c r="C5" s="99"/>
      <c r="D5" s="40" t="str">
        <f>D4</f>
        <v>Трубопроводы</v>
      </c>
      <c r="E5" s="41"/>
      <c r="F5" s="42"/>
      <c r="G5" s="43"/>
      <c r="H5" s="44"/>
      <c r="I5" s="44"/>
      <c r="J5" s="45"/>
      <c r="K5" s="46" t="s">
        <v>16</v>
      </c>
      <c r="L5" s="47">
        <v>44298</v>
      </c>
      <c r="M5" s="47">
        <f ca="1">TODAY()</f>
        <v>44557</v>
      </c>
      <c r="N5" s="48">
        <f ca="1">M5-L5</f>
        <v>259</v>
      </c>
      <c r="O5" s="90"/>
      <c r="P5" s="49"/>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1"/>
      <c r="BB5" s="52"/>
      <c r="BC5" s="50"/>
      <c r="BD5" s="50"/>
      <c r="BE5" s="50"/>
      <c r="BF5" s="50"/>
      <c r="BG5" s="53"/>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1"/>
      <c r="DB5" s="52"/>
      <c r="DC5" s="50"/>
      <c r="DD5" s="50"/>
      <c r="DE5" s="50"/>
      <c r="DF5" s="50"/>
      <c r="DG5" s="53"/>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1"/>
      <c r="FB5" s="52"/>
      <c r="FC5" s="50"/>
      <c r="FD5" s="50"/>
      <c r="FE5" s="50"/>
      <c r="FF5" s="50"/>
      <c r="FG5" s="53"/>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1"/>
      <c r="HB5" s="52"/>
      <c r="HC5" s="50"/>
      <c r="HD5" s="50"/>
      <c r="HE5" s="50"/>
      <c r="HF5" s="50"/>
      <c r="HG5" s="53"/>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1"/>
    </row>
    <row r="6" spans="1:261" ht="12.95" customHeight="1" outlineLevel="1" x14ac:dyDescent="0.2">
      <c r="A6" s="103"/>
      <c r="B6" s="106"/>
      <c r="C6" s="99"/>
      <c r="D6" s="54" t="s">
        <v>3</v>
      </c>
      <c r="E6" s="54" t="s">
        <v>1</v>
      </c>
      <c r="F6" s="55"/>
      <c r="G6" s="55"/>
      <c r="H6" s="55"/>
      <c r="I6" s="55"/>
      <c r="J6" s="56"/>
      <c r="K6" s="57" t="s">
        <v>2</v>
      </c>
      <c r="L6" s="58">
        <v>44298</v>
      </c>
      <c r="M6" s="58">
        <v>44298</v>
      </c>
      <c r="N6" s="59">
        <f t="shared" ref="N6:N12" si="5">M6-L6</f>
        <v>0</v>
      </c>
      <c r="O6" s="89" t="s">
        <v>114</v>
      </c>
      <c r="P6" s="49"/>
      <c r="Q6" s="50"/>
      <c r="R6" s="50"/>
      <c r="S6" s="50"/>
      <c r="T6" s="50"/>
      <c r="U6" s="50"/>
      <c r="V6" s="50"/>
      <c r="W6" s="50"/>
      <c r="X6" s="50"/>
      <c r="Y6" s="50"/>
      <c r="Z6" s="50"/>
      <c r="AA6" s="50"/>
      <c r="AB6" s="50"/>
      <c r="AC6" s="53"/>
      <c r="AD6" s="50"/>
      <c r="AE6" s="50"/>
      <c r="AF6" s="50"/>
      <c r="AG6" s="50"/>
      <c r="AH6" s="50"/>
      <c r="AI6" s="50"/>
      <c r="AJ6" s="50"/>
      <c r="AK6" s="50"/>
      <c r="AL6" s="50"/>
      <c r="AM6" s="50"/>
      <c r="AN6" s="50"/>
      <c r="AO6" s="50"/>
      <c r="AP6" s="50"/>
      <c r="AQ6" s="50"/>
      <c r="AR6" s="50"/>
      <c r="AS6" s="50"/>
      <c r="AT6" s="50"/>
      <c r="AU6" s="50"/>
      <c r="AV6" s="50"/>
      <c r="AW6" s="50"/>
      <c r="AX6" s="50"/>
      <c r="AY6" s="50"/>
      <c r="AZ6" s="50"/>
      <c r="BA6" s="51"/>
      <c r="BB6" s="52"/>
      <c r="BC6" s="50"/>
      <c r="BD6" s="50"/>
      <c r="BE6" s="50"/>
      <c r="BF6" s="50"/>
      <c r="BG6" s="50"/>
      <c r="BH6" s="53"/>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1"/>
      <c r="DB6" s="52"/>
      <c r="DC6" s="50"/>
      <c r="DD6" s="50"/>
      <c r="DE6" s="50"/>
      <c r="DF6" s="50"/>
      <c r="DG6" s="50"/>
      <c r="DH6" s="53"/>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1"/>
      <c r="FB6" s="52"/>
      <c r="FC6" s="50"/>
      <c r="FD6" s="50"/>
      <c r="FE6" s="50"/>
      <c r="FF6" s="50"/>
      <c r="FG6" s="50"/>
      <c r="FH6" s="53"/>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1"/>
      <c r="HB6" s="52"/>
      <c r="HC6" s="50"/>
      <c r="HD6" s="50"/>
      <c r="HE6" s="50"/>
      <c r="HF6" s="50"/>
      <c r="HG6" s="50"/>
      <c r="HH6" s="53"/>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1"/>
    </row>
    <row r="7" spans="1:261" ht="14.1" customHeight="1" outlineLevel="1" x14ac:dyDescent="0.2">
      <c r="A7" s="103"/>
      <c r="B7" s="106"/>
      <c r="C7" s="99"/>
      <c r="D7" s="41" t="str">
        <f>D6</f>
        <v>Выдача ЗЗИ</v>
      </c>
      <c r="E7" s="41"/>
      <c r="F7" s="60"/>
      <c r="G7" s="60"/>
      <c r="H7" s="60"/>
      <c r="I7" s="60"/>
      <c r="J7" s="60"/>
      <c r="K7" s="46" t="s">
        <v>16</v>
      </c>
      <c r="L7" s="47">
        <v>44286</v>
      </c>
      <c r="M7" s="47">
        <v>44286</v>
      </c>
      <c r="N7" s="48">
        <f t="shared" si="5"/>
        <v>0</v>
      </c>
      <c r="O7" s="90"/>
      <c r="P7" s="49"/>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1"/>
      <c r="BB7" s="52"/>
      <c r="BC7" s="50"/>
      <c r="BD7" s="50"/>
      <c r="BE7" s="50"/>
      <c r="BF7" s="50"/>
      <c r="BG7" s="53"/>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1"/>
      <c r="DB7" s="52"/>
      <c r="DC7" s="50"/>
      <c r="DD7" s="50"/>
      <c r="DE7" s="50"/>
      <c r="DF7" s="50"/>
      <c r="DG7" s="53"/>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1"/>
      <c r="FB7" s="52"/>
      <c r="FC7" s="50"/>
      <c r="FD7" s="50"/>
      <c r="FE7" s="50"/>
      <c r="FF7" s="50"/>
      <c r="FG7" s="53"/>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1"/>
      <c r="HB7" s="52"/>
      <c r="HC7" s="50"/>
      <c r="HD7" s="50"/>
      <c r="HE7" s="50"/>
      <c r="HF7" s="50"/>
      <c r="HG7" s="53"/>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1"/>
    </row>
    <row r="8" spans="1:261" ht="12.95" customHeight="1" outlineLevel="1" x14ac:dyDescent="0.2">
      <c r="A8" s="103"/>
      <c r="B8" s="106"/>
      <c r="C8" s="99"/>
      <c r="D8" s="54" t="s">
        <v>4</v>
      </c>
      <c r="E8" s="54" t="s">
        <v>1</v>
      </c>
      <c r="F8" s="55"/>
      <c r="G8" s="55"/>
      <c r="H8" s="55"/>
      <c r="I8" s="55"/>
      <c r="J8" s="55"/>
      <c r="K8" s="57" t="s">
        <v>2</v>
      </c>
      <c r="L8" s="58">
        <v>44298</v>
      </c>
      <c r="M8" s="58">
        <f>L8+120</f>
        <v>44418</v>
      </c>
      <c r="N8" s="59">
        <f t="shared" si="5"/>
        <v>120</v>
      </c>
      <c r="O8" s="89" t="s">
        <v>114</v>
      </c>
      <c r="P8" s="49"/>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1"/>
      <c r="BB8" s="52"/>
      <c r="BC8" s="50"/>
      <c r="BD8" s="50"/>
      <c r="BE8" s="50"/>
      <c r="BF8" s="50"/>
      <c r="BG8" s="50"/>
      <c r="BH8" s="53"/>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1"/>
      <c r="DB8" s="52"/>
      <c r="DC8" s="50"/>
      <c r="DD8" s="50"/>
      <c r="DE8" s="50"/>
      <c r="DF8" s="50"/>
      <c r="DG8" s="50"/>
      <c r="DH8" s="53"/>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1"/>
      <c r="FB8" s="52"/>
      <c r="FC8" s="50"/>
      <c r="FD8" s="50"/>
      <c r="FE8" s="50"/>
      <c r="FF8" s="50"/>
      <c r="FG8" s="50"/>
      <c r="FH8" s="53"/>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1"/>
      <c r="HB8" s="52"/>
      <c r="HC8" s="50"/>
      <c r="HD8" s="50"/>
      <c r="HE8" s="50"/>
      <c r="HF8" s="50"/>
      <c r="HG8" s="50"/>
      <c r="HH8" s="53"/>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1"/>
    </row>
    <row r="9" spans="1:261" ht="14.1" customHeight="1" outlineLevel="1" x14ac:dyDescent="0.2">
      <c r="A9" s="103"/>
      <c r="B9" s="106"/>
      <c r="C9" s="99"/>
      <c r="D9" s="41" t="str">
        <f>D8</f>
        <v>Разработка РКД</v>
      </c>
      <c r="E9" s="41"/>
      <c r="F9" s="60"/>
      <c r="G9" s="60"/>
      <c r="H9" s="60"/>
      <c r="I9" s="60"/>
      <c r="J9" s="60"/>
      <c r="K9" s="46" t="s">
        <v>16</v>
      </c>
      <c r="L9" s="47">
        <v>44298</v>
      </c>
      <c r="M9" s="47">
        <v>44337</v>
      </c>
      <c r="N9" s="48">
        <f t="shared" si="5"/>
        <v>39</v>
      </c>
      <c r="O9" s="90"/>
      <c r="P9" s="49"/>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1"/>
      <c r="BB9" s="52"/>
      <c r="BC9" s="50"/>
      <c r="BD9" s="50"/>
      <c r="BE9" s="50"/>
      <c r="BF9" s="50"/>
      <c r="BG9" s="53"/>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1"/>
      <c r="DB9" s="52"/>
      <c r="DC9" s="50"/>
      <c r="DD9" s="50"/>
      <c r="DE9" s="50"/>
      <c r="DF9" s="50"/>
      <c r="DG9" s="53"/>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1"/>
      <c r="FB9" s="52"/>
      <c r="FC9" s="50"/>
      <c r="FD9" s="50"/>
      <c r="FE9" s="50"/>
      <c r="FF9" s="50"/>
      <c r="FG9" s="53"/>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1"/>
      <c r="HB9" s="52"/>
      <c r="HC9" s="50"/>
      <c r="HD9" s="50"/>
      <c r="HE9" s="50"/>
      <c r="HF9" s="50"/>
      <c r="HG9" s="53"/>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1"/>
    </row>
    <row r="10" spans="1:261" ht="12.95" customHeight="1" outlineLevel="1" x14ac:dyDescent="0.2">
      <c r="A10" s="103"/>
      <c r="B10" s="106"/>
      <c r="C10" s="99"/>
      <c r="D10" s="54" t="s">
        <v>5</v>
      </c>
      <c r="E10" s="54" t="s">
        <v>1</v>
      </c>
      <c r="F10" s="55"/>
      <c r="G10" s="55"/>
      <c r="H10" s="55"/>
      <c r="I10" s="55"/>
      <c r="J10" s="55"/>
      <c r="K10" s="57" t="s">
        <v>2</v>
      </c>
      <c r="L10" s="58">
        <v>44418</v>
      </c>
      <c r="M10" s="58">
        <v>44449</v>
      </c>
      <c r="N10" s="59">
        <f t="shared" si="5"/>
        <v>31</v>
      </c>
      <c r="O10" s="89" t="s">
        <v>114</v>
      </c>
      <c r="P10" s="49"/>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1"/>
      <c r="BB10" s="52"/>
      <c r="BC10" s="50"/>
      <c r="BD10" s="50"/>
      <c r="BE10" s="50"/>
      <c r="BF10" s="50"/>
      <c r="BG10" s="50"/>
      <c r="BH10" s="53"/>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1"/>
      <c r="DB10" s="52"/>
      <c r="DC10" s="50"/>
      <c r="DD10" s="50"/>
      <c r="DE10" s="50"/>
      <c r="DF10" s="50"/>
      <c r="DG10" s="50"/>
      <c r="DH10" s="53"/>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1"/>
      <c r="FB10" s="52"/>
      <c r="FC10" s="50"/>
      <c r="FD10" s="50"/>
      <c r="FE10" s="50"/>
      <c r="FF10" s="50"/>
      <c r="FG10" s="50"/>
      <c r="FH10" s="53"/>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1"/>
      <c r="HB10" s="52"/>
      <c r="HC10" s="50"/>
      <c r="HD10" s="50"/>
      <c r="HE10" s="50"/>
      <c r="HF10" s="50"/>
      <c r="HG10" s="50"/>
      <c r="HH10" s="53"/>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1"/>
    </row>
    <row r="11" spans="1:261" ht="14.1" customHeight="1" outlineLevel="1" x14ac:dyDescent="0.2">
      <c r="A11" s="103"/>
      <c r="B11" s="106"/>
      <c r="C11" s="99"/>
      <c r="D11" s="41" t="str">
        <f t="shared" ref="D11" si="6">D10</f>
        <v>Согласование РКД</v>
      </c>
      <c r="E11" s="41"/>
      <c r="F11" s="60"/>
      <c r="G11" s="60"/>
      <c r="H11" s="60"/>
      <c r="I11" s="60"/>
      <c r="J11" s="60"/>
      <c r="K11" s="46" t="s">
        <v>16</v>
      </c>
      <c r="L11" s="47">
        <v>44337</v>
      </c>
      <c r="M11" s="47">
        <v>44517</v>
      </c>
      <c r="N11" s="48">
        <f t="shared" si="5"/>
        <v>180</v>
      </c>
      <c r="O11" s="90"/>
      <c r="P11" s="49"/>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1"/>
      <c r="BB11" s="52"/>
      <c r="BC11" s="50"/>
      <c r="BD11" s="50"/>
      <c r="BE11" s="50"/>
      <c r="BF11" s="50"/>
      <c r="BG11" s="53"/>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1"/>
      <c r="DB11" s="52"/>
      <c r="DC11" s="50"/>
      <c r="DD11" s="50"/>
      <c r="DE11" s="50"/>
      <c r="DF11" s="50"/>
      <c r="DG11" s="53"/>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1"/>
      <c r="FB11" s="52"/>
      <c r="FC11" s="50"/>
      <c r="FD11" s="50"/>
      <c r="FE11" s="50"/>
      <c r="FF11" s="50"/>
      <c r="FG11" s="53"/>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1"/>
      <c r="HB11" s="52"/>
      <c r="HC11" s="50"/>
      <c r="HD11" s="50"/>
      <c r="HE11" s="50"/>
      <c r="HF11" s="50"/>
      <c r="HG11" s="53"/>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1"/>
    </row>
    <row r="12" spans="1:261" ht="12.95" customHeight="1" outlineLevel="1" x14ac:dyDescent="0.2">
      <c r="A12" s="103"/>
      <c r="B12" s="106"/>
      <c r="C12" s="99"/>
      <c r="D12" s="54" t="s">
        <v>6</v>
      </c>
      <c r="E12" s="54" t="s">
        <v>1</v>
      </c>
      <c r="F12" s="55"/>
      <c r="G12" s="55"/>
      <c r="H12" s="55"/>
      <c r="I12" s="55"/>
      <c r="J12" s="55"/>
      <c r="K12" s="57" t="s">
        <v>2</v>
      </c>
      <c r="L12" s="58">
        <v>44449</v>
      </c>
      <c r="M12" s="58">
        <f>L12+35</f>
        <v>44484</v>
      </c>
      <c r="N12" s="59">
        <f t="shared" si="5"/>
        <v>35</v>
      </c>
      <c r="O12" s="89" t="s">
        <v>113</v>
      </c>
      <c r="P12" s="49"/>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1"/>
      <c r="BB12" s="52"/>
      <c r="BC12" s="50"/>
      <c r="BD12" s="50"/>
      <c r="BE12" s="50"/>
      <c r="BF12" s="50"/>
      <c r="BG12" s="50"/>
      <c r="BH12" s="53"/>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1"/>
      <c r="DB12" s="52"/>
      <c r="DC12" s="50"/>
      <c r="DD12" s="50"/>
      <c r="DE12" s="50"/>
      <c r="DF12" s="50"/>
      <c r="DG12" s="50"/>
      <c r="DH12" s="53"/>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1"/>
      <c r="FB12" s="52"/>
      <c r="FC12" s="50"/>
      <c r="FD12" s="50"/>
      <c r="FE12" s="50"/>
      <c r="FF12" s="50"/>
      <c r="FG12" s="50"/>
      <c r="FH12" s="53"/>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1"/>
      <c r="HB12" s="52"/>
      <c r="HC12" s="50"/>
      <c r="HD12" s="50"/>
      <c r="HE12" s="50"/>
      <c r="HF12" s="50"/>
      <c r="HG12" s="50"/>
      <c r="HH12" s="53"/>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1"/>
    </row>
    <row r="13" spans="1:261" ht="14.1" customHeight="1" outlineLevel="1" x14ac:dyDescent="0.2">
      <c r="A13" s="103"/>
      <c r="B13" s="106"/>
      <c r="C13" s="99"/>
      <c r="D13" s="41" t="str">
        <f t="shared" ref="D13" si="7">D12</f>
        <v>Экспертиза РКД</v>
      </c>
      <c r="E13" s="41"/>
      <c r="F13" s="60"/>
      <c r="G13" s="60"/>
      <c r="H13" s="60"/>
      <c r="I13" s="60"/>
      <c r="J13" s="60"/>
      <c r="K13" s="46" t="s">
        <v>16</v>
      </c>
      <c r="L13" s="47">
        <v>44518</v>
      </c>
      <c r="M13" s="47">
        <f ca="1">TODAY()</f>
        <v>44557</v>
      </c>
      <c r="N13" s="48">
        <f ca="1">M13-L13</f>
        <v>39</v>
      </c>
      <c r="O13" s="90"/>
      <c r="P13" s="49"/>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1"/>
      <c r="BB13" s="52"/>
      <c r="BC13" s="50"/>
      <c r="BD13" s="50"/>
      <c r="BE13" s="50"/>
      <c r="BF13" s="50"/>
      <c r="BG13" s="53"/>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1"/>
      <c r="DB13" s="52"/>
      <c r="DC13" s="50"/>
      <c r="DD13" s="50"/>
      <c r="DE13" s="50"/>
      <c r="DF13" s="50"/>
      <c r="DG13" s="53"/>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1"/>
      <c r="FB13" s="52"/>
      <c r="FC13" s="50"/>
      <c r="FD13" s="50"/>
      <c r="FE13" s="50"/>
      <c r="FF13" s="50"/>
      <c r="FG13" s="53"/>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1"/>
      <c r="HB13" s="52"/>
      <c r="HC13" s="50"/>
      <c r="HD13" s="50"/>
      <c r="HE13" s="50"/>
      <c r="HF13" s="50"/>
      <c r="HG13" s="53"/>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1"/>
    </row>
    <row r="14" spans="1:261" ht="12.95" customHeight="1" outlineLevel="1" x14ac:dyDescent="0.2">
      <c r="A14" s="103"/>
      <c r="B14" s="106"/>
      <c r="C14" s="99"/>
      <c r="D14" s="54" t="s">
        <v>7</v>
      </c>
      <c r="E14" s="54" t="s">
        <v>1</v>
      </c>
      <c r="F14" s="55"/>
      <c r="G14" s="55"/>
      <c r="H14" s="55"/>
      <c r="I14" s="55"/>
      <c r="J14" s="55"/>
      <c r="K14" s="57" t="s">
        <v>2</v>
      </c>
      <c r="L14" s="58">
        <v>44392</v>
      </c>
      <c r="M14" s="58">
        <v>44423</v>
      </c>
      <c r="N14" s="59">
        <f>M14-L14</f>
        <v>31</v>
      </c>
      <c r="O14" s="89" t="s">
        <v>115</v>
      </c>
      <c r="P14" s="49"/>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1"/>
      <c r="BB14" s="52"/>
      <c r="BC14" s="50"/>
      <c r="BD14" s="50"/>
      <c r="BE14" s="50"/>
      <c r="BF14" s="50"/>
      <c r="BG14" s="50"/>
      <c r="BH14" s="53"/>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1"/>
      <c r="DB14" s="52"/>
      <c r="DC14" s="50"/>
      <c r="DD14" s="50"/>
      <c r="DE14" s="50"/>
      <c r="DF14" s="50"/>
      <c r="DG14" s="50"/>
      <c r="DH14" s="53"/>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1"/>
      <c r="FB14" s="52"/>
      <c r="FC14" s="50"/>
      <c r="FD14" s="50"/>
      <c r="FE14" s="50"/>
      <c r="FF14" s="50"/>
      <c r="FG14" s="50"/>
      <c r="FH14" s="53"/>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1"/>
      <c r="HB14" s="52"/>
      <c r="HC14" s="50"/>
      <c r="HD14" s="50"/>
      <c r="HE14" s="50"/>
      <c r="HF14" s="50"/>
      <c r="HG14" s="50"/>
      <c r="HH14" s="53"/>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1"/>
    </row>
    <row r="15" spans="1:261" ht="14.1" customHeight="1" outlineLevel="1" x14ac:dyDescent="0.2">
      <c r="A15" s="103"/>
      <c r="B15" s="106"/>
      <c r="C15" s="99"/>
      <c r="D15" s="41" t="str">
        <f t="shared" ref="D15" si="8">D14</f>
        <v>Разработка и согласование ПК</v>
      </c>
      <c r="E15" s="41"/>
      <c r="F15" s="60"/>
      <c r="G15" s="60"/>
      <c r="H15" s="60"/>
      <c r="I15" s="60"/>
      <c r="J15" s="60"/>
      <c r="K15" s="46" t="s">
        <v>16</v>
      </c>
      <c r="L15" s="47"/>
      <c r="M15" s="47"/>
      <c r="N15" s="48"/>
      <c r="O15" s="90"/>
      <c r="P15" s="49"/>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1"/>
      <c r="BB15" s="52"/>
      <c r="BC15" s="50"/>
      <c r="BD15" s="50"/>
      <c r="BE15" s="50"/>
      <c r="BF15" s="50"/>
      <c r="BG15" s="53"/>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1"/>
      <c r="DB15" s="52"/>
      <c r="DC15" s="50"/>
      <c r="DD15" s="50"/>
      <c r="DE15" s="50"/>
      <c r="DF15" s="50"/>
      <c r="DG15" s="53"/>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1"/>
      <c r="FB15" s="52"/>
      <c r="FC15" s="50"/>
      <c r="FD15" s="50"/>
      <c r="FE15" s="50"/>
      <c r="FF15" s="50"/>
      <c r="FG15" s="53"/>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1"/>
      <c r="HB15" s="52"/>
      <c r="HC15" s="50"/>
      <c r="HD15" s="50"/>
      <c r="HE15" s="50"/>
      <c r="HF15" s="50"/>
      <c r="HG15" s="53"/>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1"/>
    </row>
    <row r="16" spans="1:261" ht="12.95" customHeight="1" outlineLevel="1" x14ac:dyDescent="0.2">
      <c r="A16" s="103"/>
      <c r="B16" s="106"/>
      <c r="C16" s="99"/>
      <c r="D16" s="54" t="s">
        <v>8</v>
      </c>
      <c r="E16" s="54" t="s">
        <v>1</v>
      </c>
      <c r="F16" s="55"/>
      <c r="G16" s="55"/>
      <c r="H16" s="55"/>
      <c r="I16" s="55"/>
      <c r="J16" s="55"/>
      <c r="K16" s="57" t="s">
        <v>2</v>
      </c>
      <c r="L16" s="58">
        <v>44418</v>
      </c>
      <c r="M16" s="58">
        <f>L16+160</f>
        <v>44578</v>
      </c>
      <c r="N16" s="59">
        <f t="shared" ref="N16:N20" si="9">M16-L16</f>
        <v>160</v>
      </c>
      <c r="O16" s="89" t="s">
        <v>113</v>
      </c>
      <c r="P16" s="49"/>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1"/>
      <c r="BB16" s="52"/>
      <c r="BC16" s="50"/>
      <c r="BD16" s="50"/>
      <c r="BE16" s="50"/>
      <c r="BF16" s="50"/>
      <c r="BG16" s="50"/>
      <c r="BH16" s="53"/>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1"/>
      <c r="DB16" s="52"/>
      <c r="DC16" s="50"/>
      <c r="DD16" s="50"/>
      <c r="DE16" s="50"/>
      <c r="DF16" s="50"/>
      <c r="DG16" s="50"/>
      <c r="DH16" s="53"/>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1"/>
      <c r="FB16" s="52"/>
      <c r="FC16" s="50"/>
      <c r="FD16" s="50"/>
      <c r="FE16" s="50"/>
      <c r="FF16" s="50"/>
      <c r="FG16" s="50"/>
      <c r="FH16" s="53"/>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1"/>
      <c r="HB16" s="52"/>
      <c r="HC16" s="50"/>
      <c r="HD16" s="50"/>
      <c r="HE16" s="50"/>
      <c r="HF16" s="50"/>
      <c r="HG16" s="50"/>
      <c r="HH16" s="53"/>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1"/>
    </row>
    <row r="17" spans="1:261" ht="14.1" customHeight="1" outlineLevel="1" x14ac:dyDescent="0.2">
      <c r="A17" s="103"/>
      <c r="B17" s="106"/>
      <c r="C17" s="99"/>
      <c r="D17" s="41" t="str">
        <f t="shared" ref="D17" si="10">D16</f>
        <v xml:space="preserve">Закупка материалов и комплектующих </v>
      </c>
      <c r="E17" s="41"/>
      <c r="F17" s="60"/>
      <c r="G17" s="60"/>
      <c r="H17" s="60"/>
      <c r="I17" s="60"/>
      <c r="J17" s="60"/>
      <c r="K17" s="46" t="s">
        <v>16</v>
      </c>
      <c r="L17" s="47">
        <v>44418</v>
      </c>
      <c r="M17" s="47">
        <f ca="1">TODAY()</f>
        <v>44557</v>
      </c>
      <c r="N17" s="48"/>
      <c r="O17" s="90"/>
      <c r="P17" s="49"/>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1"/>
      <c r="BB17" s="52"/>
      <c r="BC17" s="50"/>
      <c r="BD17" s="50"/>
      <c r="BE17" s="50"/>
      <c r="BF17" s="50"/>
      <c r="BG17" s="53"/>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1"/>
      <c r="DB17" s="52"/>
      <c r="DC17" s="50"/>
      <c r="DD17" s="50"/>
      <c r="DE17" s="50"/>
      <c r="DF17" s="50"/>
      <c r="DG17" s="53"/>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1"/>
      <c r="FB17" s="52"/>
      <c r="FC17" s="50"/>
      <c r="FD17" s="50"/>
      <c r="FE17" s="50"/>
      <c r="FF17" s="50"/>
      <c r="FG17" s="53"/>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1"/>
      <c r="HB17" s="52"/>
      <c r="HC17" s="50"/>
      <c r="HD17" s="50"/>
      <c r="HE17" s="50"/>
      <c r="HF17" s="50"/>
      <c r="HG17" s="53"/>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1"/>
    </row>
    <row r="18" spans="1:261" ht="12.95" customHeight="1" outlineLevel="1" x14ac:dyDescent="0.2">
      <c r="A18" s="103"/>
      <c r="B18" s="106"/>
      <c r="C18" s="99"/>
      <c r="D18" s="54" t="s">
        <v>9</v>
      </c>
      <c r="E18" s="54" t="s">
        <v>1</v>
      </c>
      <c r="F18" s="55"/>
      <c r="G18" s="55"/>
      <c r="H18" s="55"/>
      <c r="I18" s="55"/>
      <c r="J18" s="55"/>
      <c r="K18" s="57" t="s">
        <v>2</v>
      </c>
      <c r="L18" s="58">
        <v>44579</v>
      </c>
      <c r="M18" s="58">
        <f>L18+90</f>
        <v>44669</v>
      </c>
      <c r="N18" s="59">
        <f t="shared" si="9"/>
        <v>90</v>
      </c>
      <c r="O18" s="89" t="s">
        <v>115</v>
      </c>
      <c r="P18" s="49"/>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1"/>
      <c r="BB18" s="52"/>
      <c r="BC18" s="50"/>
      <c r="BD18" s="50"/>
      <c r="BE18" s="50"/>
      <c r="BF18" s="50"/>
      <c r="BG18" s="50"/>
      <c r="BH18" s="53"/>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1"/>
      <c r="DB18" s="52"/>
      <c r="DC18" s="50"/>
      <c r="DD18" s="50"/>
      <c r="DE18" s="50"/>
      <c r="DF18" s="50"/>
      <c r="DG18" s="50"/>
      <c r="DH18" s="53"/>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1"/>
      <c r="FB18" s="52"/>
      <c r="FC18" s="50"/>
      <c r="FD18" s="50"/>
      <c r="FE18" s="50"/>
      <c r="FF18" s="50"/>
      <c r="FG18" s="50"/>
      <c r="FH18" s="53"/>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1"/>
      <c r="HB18" s="52"/>
      <c r="HC18" s="50"/>
      <c r="HD18" s="50"/>
      <c r="HE18" s="50"/>
      <c r="HF18" s="50"/>
      <c r="HG18" s="50"/>
      <c r="HH18" s="53"/>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1"/>
    </row>
    <row r="19" spans="1:261" ht="14.1" customHeight="1" outlineLevel="1" x14ac:dyDescent="0.2">
      <c r="A19" s="103"/>
      <c r="B19" s="106"/>
      <c r="C19" s="99"/>
      <c r="D19" s="41" t="str">
        <f t="shared" ref="D19" si="11">D18</f>
        <v>Изготовление трубопроводов</v>
      </c>
      <c r="E19" s="41"/>
      <c r="F19" s="60"/>
      <c r="G19" s="60"/>
      <c r="H19" s="60"/>
      <c r="I19" s="60"/>
      <c r="J19" s="60"/>
      <c r="K19" s="46" t="s">
        <v>16</v>
      </c>
      <c r="L19" s="47"/>
      <c r="M19" s="47"/>
      <c r="N19" s="48"/>
      <c r="O19" s="90"/>
      <c r="P19" s="49"/>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1"/>
      <c r="BB19" s="52"/>
      <c r="BC19" s="50"/>
      <c r="BD19" s="50"/>
      <c r="BE19" s="50"/>
      <c r="BF19" s="50"/>
      <c r="BG19" s="53"/>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1"/>
      <c r="DB19" s="52"/>
      <c r="DC19" s="50"/>
      <c r="DD19" s="50"/>
      <c r="DE19" s="50"/>
      <c r="DF19" s="50"/>
      <c r="DG19" s="53"/>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1"/>
      <c r="FB19" s="52"/>
      <c r="FC19" s="50"/>
      <c r="FD19" s="50"/>
      <c r="FE19" s="50"/>
      <c r="FF19" s="50"/>
      <c r="FG19" s="53"/>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1"/>
      <c r="HB19" s="52"/>
      <c r="HC19" s="50"/>
      <c r="HD19" s="50"/>
      <c r="HE19" s="50"/>
      <c r="HF19" s="50"/>
      <c r="HG19" s="53"/>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1"/>
    </row>
    <row r="20" spans="1:261" ht="12.95" customHeight="1" outlineLevel="1" x14ac:dyDescent="0.2">
      <c r="A20" s="103"/>
      <c r="B20" s="106"/>
      <c r="C20" s="99"/>
      <c r="D20" s="54" t="s">
        <v>10</v>
      </c>
      <c r="E20" s="54" t="s">
        <v>1</v>
      </c>
      <c r="F20" s="55"/>
      <c r="G20" s="55"/>
      <c r="H20" s="55"/>
      <c r="I20" s="55"/>
      <c r="J20" s="55"/>
      <c r="K20" s="57" t="s">
        <v>2</v>
      </c>
      <c r="L20" s="58">
        <v>44669</v>
      </c>
      <c r="M20" s="58">
        <v>44681</v>
      </c>
      <c r="N20" s="59">
        <f t="shared" si="9"/>
        <v>12</v>
      </c>
      <c r="O20" s="89" t="s">
        <v>115</v>
      </c>
      <c r="P20" s="49"/>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1"/>
      <c r="BB20" s="52"/>
      <c r="BC20" s="50"/>
      <c r="BD20" s="50"/>
      <c r="BE20" s="50"/>
      <c r="BF20" s="50"/>
      <c r="BG20" s="50"/>
      <c r="BH20" s="53"/>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1"/>
      <c r="DB20" s="52"/>
      <c r="DC20" s="50"/>
      <c r="DD20" s="50"/>
      <c r="DE20" s="50"/>
      <c r="DF20" s="50"/>
      <c r="DG20" s="50"/>
      <c r="DH20" s="53"/>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1"/>
      <c r="FB20" s="52"/>
      <c r="FC20" s="50"/>
      <c r="FD20" s="50"/>
      <c r="FE20" s="50"/>
      <c r="FF20" s="50"/>
      <c r="FG20" s="50"/>
      <c r="FH20" s="53"/>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1"/>
      <c r="HB20" s="52"/>
      <c r="HC20" s="50"/>
      <c r="HD20" s="50"/>
      <c r="HE20" s="50"/>
      <c r="HF20" s="50"/>
      <c r="HG20" s="50"/>
      <c r="HH20" s="53"/>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1"/>
    </row>
    <row r="21" spans="1:261" ht="14.1" customHeight="1" outlineLevel="1" x14ac:dyDescent="0.2">
      <c r="A21" s="103"/>
      <c r="B21" s="106"/>
      <c r="C21" s="99"/>
      <c r="D21" s="41" t="str">
        <f t="shared" ref="D21" si="12">D20</f>
        <v>Отгрузка/Поставка</v>
      </c>
      <c r="E21" s="41"/>
      <c r="F21" s="60"/>
      <c r="G21" s="60"/>
      <c r="H21" s="60"/>
      <c r="I21" s="60"/>
      <c r="J21" s="60"/>
      <c r="K21" s="46" t="s">
        <v>16</v>
      </c>
      <c r="L21" s="47"/>
      <c r="M21" s="47"/>
      <c r="N21" s="48"/>
      <c r="O21" s="90"/>
      <c r="P21" s="49"/>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1"/>
      <c r="BB21" s="52"/>
      <c r="BC21" s="50"/>
      <c r="BD21" s="50"/>
      <c r="BE21" s="50"/>
      <c r="BF21" s="50"/>
      <c r="BG21" s="53"/>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1"/>
      <c r="DB21" s="52"/>
      <c r="DC21" s="50"/>
      <c r="DD21" s="50"/>
      <c r="DE21" s="50"/>
      <c r="DF21" s="50"/>
      <c r="DG21" s="53"/>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1"/>
      <c r="FB21" s="52"/>
      <c r="FC21" s="50"/>
      <c r="FD21" s="50"/>
      <c r="FE21" s="50"/>
      <c r="FF21" s="50"/>
      <c r="FG21" s="53"/>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1"/>
      <c r="HB21" s="52"/>
      <c r="HC21" s="50"/>
      <c r="HD21" s="50"/>
      <c r="HE21" s="50"/>
      <c r="HF21" s="50"/>
      <c r="HG21" s="53"/>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1"/>
    </row>
    <row r="22" spans="1:261" ht="12.95" customHeight="1" outlineLevel="1" x14ac:dyDescent="0.2">
      <c r="A22" s="103"/>
      <c r="B22" s="106"/>
      <c r="C22" s="99"/>
      <c r="D22" s="54" t="s">
        <v>11</v>
      </c>
      <c r="E22" s="54" t="s">
        <v>1</v>
      </c>
      <c r="F22" s="55"/>
      <c r="G22" s="55"/>
      <c r="H22" s="55"/>
      <c r="I22" s="55"/>
      <c r="J22" s="55"/>
      <c r="K22" s="57" t="s">
        <v>2</v>
      </c>
      <c r="L22" s="58">
        <v>44669</v>
      </c>
      <c r="M22" s="58">
        <f>L22+65</f>
        <v>44734</v>
      </c>
      <c r="N22" s="59">
        <f>M22-L22</f>
        <v>65</v>
      </c>
      <c r="O22" s="89" t="s">
        <v>115</v>
      </c>
      <c r="P22" s="49"/>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1"/>
      <c r="BB22" s="52"/>
      <c r="BC22" s="50"/>
      <c r="BD22" s="50"/>
      <c r="BE22" s="50"/>
      <c r="BF22" s="50"/>
      <c r="BG22" s="53"/>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1"/>
      <c r="DB22" s="52"/>
      <c r="DC22" s="50"/>
      <c r="DD22" s="50"/>
      <c r="DE22" s="50"/>
      <c r="DF22" s="50"/>
      <c r="DG22" s="53"/>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1"/>
      <c r="FB22" s="52"/>
      <c r="FC22" s="50"/>
      <c r="FD22" s="50"/>
      <c r="FE22" s="50"/>
      <c r="FF22" s="50"/>
      <c r="FG22" s="53"/>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1"/>
      <c r="HB22" s="52"/>
      <c r="HC22" s="50"/>
      <c r="HD22" s="50"/>
      <c r="HE22" s="50"/>
      <c r="HF22" s="50"/>
      <c r="HG22" s="53"/>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1"/>
    </row>
    <row r="23" spans="1:261" ht="14.1" customHeight="1" outlineLevel="1" x14ac:dyDescent="0.2">
      <c r="A23" s="103"/>
      <c r="B23" s="106"/>
      <c r="C23" s="99"/>
      <c r="D23" s="41" t="str">
        <f t="shared" ref="D23" si="13">D22</f>
        <v>Оформление РоП</v>
      </c>
      <c r="E23" s="41"/>
      <c r="F23" s="60"/>
      <c r="G23" s="60"/>
      <c r="H23" s="60"/>
      <c r="I23" s="60"/>
      <c r="J23" s="60"/>
      <c r="K23" s="46" t="s">
        <v>16</v>
      </c>
      <c r="L23" s="47"/>
      <c r="M23" s="47"/>
      <c r="N23" s="48"/>
      <c r="O23" s="90"/>
      <c r="P23" s="49"/>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1"/>
      <c r="BB23" s="52"/>
      <c r="BC23" s="50"/>
      <c r="BD23" s="50"/>
      <c r="BE23" s="50"/>
      <c r="BF23" s="50"/>
      <c r="BG23" s="53"/>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1"/>
      <c r="DB23" s="52"/>
      <c r="DC23" s="50"/>
      <c r="DD23" s="50"/>
      <c r="DE23" s="50"/>
      <c r="DF23" s="50"/>
      <c r="DG23" s="53"/>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1"/>
      <c r="FB23" s="52"/>
      <c r="FC23" s="50"/>
      <c r="FD23" s="50"/>
      <c r="FE23" s="50"/>
      <c r="FF23" s="50"/>
      <c r="FG23" s="53"/>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1"/>
      <c r="HB23" s="52"/>
      <c r="HC23" s="50"/>
      <c r="HD23" s="50"/>
      <c r="HE23" s="50"/>
      <c r="HF23" s="50"/>
      <c r="HG23" s="53"/>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1"/>
    </row>
    <row r="24" spans="1:261" ht="12.95" customHeight="1" outlineLevel="1" x14ac:dyDescent="0.2">
      <c r="A24" s="103"/>
      <c r="B24" s="106"/>
      <c r="C24" s="99"/>
      <c r="D24" s="54" t="s">
        <v>12</v>
      </c>
      <c r="E24" s="54" t="s">
        <v>1</v>
      </c>
      <c r="F24" s="55"/>
      <c r="G24" s="55"/>
      <c r="H24" s="55"/>
      <c r="I24" s="55"/>
      <c r="J24" s="55"/>
      <c r="K24" s="57" t="s">
        <v>2</v>
      </c>
      <c r="L24" s="58">
        <v>44734</v>
      </c>
      <c r="M24" s="58">
        <f>L24+30</f>
        <v>44764</v>
      </c>
      <c r="N24" s="59">
        <f>M24-L24</f>
        <v>30</v>
      </c>
      <c r="O24" s="89" t="s">
        <v>115</v>
      </c>
      <c r="P24" s="49"/>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1"/>
      <c r="BB24" s="52"/>
      <c r="BC24" s="50"/>
      <c r="BD24" s="50"/>
      <c r="BE24" s="50"/>
      <c r="BF24" s="50"/>
      <c r="BG24" s="50"/>
      <c r="BH24" s="53"/>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1"/>
      <c r="DB24" s="52"/>
      <c r="DC24" s="50"/>
      <c r="DD24" s="50"/>
      <c r="DE24" s="50"/>
      <c r="DF24" s="50"/>
      <c r="DG24" s="50"/>
      <c r="DH24" s="53"/>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1"/>
      <c r="FB24" s="52"/>
      <c r="FC24" s="50"/>
      <c r="FD24" s="50"/>
      <c r="FE24" s="50"/>
      <c r="FF24" s="50"/>
      <c r="FG24" s="50"/>
      <c r="FH24" s="53"/>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1"/>
      <c r="HB24" s="52"/>
      <c r="HC24" s="50"/>
      <c r="HD24" s="50"/>
      <c r="HE24" s="50"/>
      <c r="HF24" s="50"/>
      <c r="HG24" s="50"/>
      <c r="HH24" s="53"/>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1"/>
    </row>
    <row r="25" spans="1:261" ht="14.1" customHeight="1" outlineLevel="1" x14ac:dyDescent="0.2">
      <c r="A25" s="103"/>
      <c r="B25" s="106"/>
      <c r="C25" s="99"/>
      <c r="D25" s="41" t="str">
        <f t="shared" ref="D25" si="14">D24</f>
        <v>ВК трубопроводы</v>
      </c>
      <c r="E25" s="41"/>
      <c r="F25" s="60"/>
      <c r="G25" s="60"/>
      <c r="H25" s="60"/>
      <c r="I25" s="60"/>
      <c r="J25" s="60"/>
      <c r="K25" s="46" t="s">
        <v>16</v>
      </c>
      <c r="L25" s="47"/>
      <c r="M25" s="47"/>
      <c r="N25" s="48"/>
      <c r="O25" s="90"/>
      <c r="P25" s="49"/>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1"/>
      <c r="BB25" s="52"/>
      <c r="BC25" s="50"/>
      <c r="BD25" s="50"/>
      <c r="BE25" s="50"/>
      <c r="BF25" s="50"/>
      <c r="BG25" s="53"/>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1"/>
      <c r="DB25" s="52"/>
      <c r="DC25" s="50"/>
      <c r="DD25" s="50"/>
      <c r="DE25" s="50"/>
      <c r="DF25" s="50"/>
      <c r="DG25" s="53"/>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1"/>
      <c r="FB25" s="52"/>
      <c r="FC25" s="50"/>
      <c r="FD25" s="50"/>
      <c r="FE25" s="50"/>
      <c r="FF25" s="50"/>
      <c r="FG25" s="53"/>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1"/>
      <c r="HB25" s="52"/>
      <c r="HC25" s="50"/>
      <c r="HD25" s="50"/>
      <c r="HE25" s="50"/>
      <c r="HF25" s="50"/>
      <c r="HG25" s="53"/>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1"/>
    </row>
    <row r="26" spans="1:261" ht="12.95" customHeight="1" x14ac:dyDescent="0.2">
      <c r="A26" s="103"/>
      <c r="B26" s="106"/>
      <c r="C26" s="99"/>
      <c r="D26" s="61" t="s">
        <v>13</v>
      </c>
      <c r="E26" s="54" t="s">
        <v>1</v>
      </c>
      <c r="F26" s="55"/>
      <c r="G26" s="55"/>
      <c r="H26" s="55"/>
      <c r="I26" s="55"/>
      <c r="J26" s="55"/>
      <c r="K26" s="57" t="s">
        <v>2</v>
      </c>
      <c r="L26" s="58"/>
      <c r="M26" s="58"/>
      <c r="N26" s="59"/>
      <c r="O26" s="89" t="s">
        <v>115</v>
      </c>
      <c r="P26" s="49"/>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1"/>
      <c r="BB26" s="52"/>
      <c r="BC26" s="50"/>
      <c r="BD26" s="50"/>
      <c r="BE26" s="50"/>
      <c r="BF26" s="50"/>
      <c r="BG26" s="50"/>
      <c r="BH26" s="53"/>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1"/>
      <c r="DB26" s="52"/>
      <c r="DC26" s="50"/>
      <c r="DD26" s="50"/>
      <c r="DE26" s="50"/>
      <c r="DF26" s="50"/>
      <c r="DG26" s="50"/>
      <c r="DH26" s="53"/>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1"/>
      <c r="FB26" s="52"/>
      <c r="FC26" s="50"/>
      <c r="FD26" s="50"/>
      <c r="FE26" s="50"/>
      <c r="FF26" s="50"/>
      <c r="FG26" s="50"/>
      <c r="FH26" s="53"/>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1"/>
      <c r="HB26" s="52"/>
      <c r="HC26" s="50"/>
      <c r="HD26" s="50"/>
      <c r="HE26" s="50"/>
      <c r="HF26" s="50"/>
      <c r="HG26" s="50"/>
      <c r="HH26" s="53"/>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1"/>
    </row>
    <row r="27" spans="1:261" ht="14.1" customHeight="1" x14ac:dyDescent="0.2">
      <c r="A27" s="103"/>
      <c r="B27" s="106"/>
      <c r="C27" s="99"/>
      <c r="D27" s="40" t="str">
        <f t="shared" ref="D27" si="15">D26</f>
        <v>ОПС</v>
      </c>
      <c r="E27" s="41"/>
      <c r="F27" s="60"/>
      <c r="G27" s="60"/>
      <c r="H27" s="60"/>
      <c r="I27" s="60"/>
      <c r="J27" s="60"/>
      <c r="K27" s="46" t="s">
        <v>16</v>
      </c>
      <c r="L27" s="47"/>
      <c r="M27" s="47"/>
      <c r="N27" s="48"/>
      <c r="O27" s="90"/>
      <c r="P27" s="49"/>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1"/>
      <c r="BB27" s="52"/>
      <c r="BC27" s="50"/>
      <c r="BD27" s="50"/>
      <c r="BE27" s="50"/>
      <c r="BF27" s="50"/>
      <c r="BG27" s="53"/>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1"/>
      <c r="DB27" s="52"/>
      <c r="DC27" s="50"/>
      <c r="DD27" s="50"/>
      <c r="DE27" s="50"/>
      <c r="DF27" s="50"/>
      <c r="DG27" s="53"/>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1"/>
      <c r="FB27" s="52"/>
      <c r="FC27" s="50"/>
      <c r="FD27" s="50"/>
      <c r="FE27" s="50"/>
      <c r="FF27" s="50"/>
      <c r="FG27" s="53"/>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1"/>
      <c r="HB27" s="52"/>
      <c r="HC27" s="50"/>
      <c r="HD27" s="50"/>
      <c r="HE27" s="50"/>
      <c r="HF27" s="50"/>
      <c r="HG27" s="53"/>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1"/>
    </row>
    <row r="28" spans="1:261" ht="12.95" customHeight="1" outlineLevel="1" x14ac:dyDescent="0.2">
      <c r="A28" s="103"/>
      <c r="B28" s="106"/>
      <c r="C28" s="99"/>
      <c r="D28" s="54" t="s">
        <v>4</v>
      </c>
      <c r="E28" s="54" t="s">
        <v>1</v>
      </c>
      <c r="F28" s="55"/>
      <c r="G28" s="55"/>
      <c r="H28" s="55"/>
      <c r="I28" s="55"/>
      <c r="J28" s="55"/>
      <c r="K28" s="57" t="s">
        <v>2</v>
      </c>
      <c r="L28" s="58"/>
      <c r="M28" s="58"/>
      <c r="N28" s="59"/>
      <c r="O28" s="89" t="s">
        <v>115</v>
      </c>
      <c r="P28" s="49"/>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1"/>
      <c r="BB28" s="52"/>
      <c r="BC28" s="50"/>
      <c r="BD28" s="50"/>
      <c r="BE28" s="50"/>
      <c r="BF28" s="50"/>
      <c r="BG28" s="50"/>
      <c r="BH28" s="53"/>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1"/>
      <c r="DB28" s="52"/>
      <c r="DC28" s="50"/>
      <c r="DD28" s="50"/>
      <c r="DE28" s="50"/>
      <c r="DF28" s="50"/>
      <c r="DG28" s="50"/>
      <c r="DH28" s="53"/>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1"/>
      <c r="FB28" s="52"/>
      <c r="FC28" s="50"/>
      <c r="FD28" s="50"/>
      <c r="FE28" s="50"/>
      <c r="FF28" s="50"/>
      <c r="FG28" s="50"/>
      <c r="FH28" s="53"/>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1"/>
      <c r="HB28" s="52"/>
      <c r="HC28" s="50"/>
      <c r="HD28" s="50"/>
      <c r="HE28" s="50"/>
      <c r="HF28" s="50"/>
      <c r="HG28" s="50"/>
      <c r="HH28" s="53"/>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1"/>
    </row>
    <row r="29" spans="1:261" ht="14.1" customHeight="1" outlineLevel="1" x14ac:dyDescent="0.2">
      <c r="A29" s="103"/>
      <c r="B29" s="106"/>
      <c r="C29" s="99"/>
      <c r="D29" s="41" t="str">
        <f t="shared" ref="D29" si="16">D28</f>
        <v>Разработка РКД</v>
      </c>
      <c r="E29" s="41"/>
      <c r="F29" s="60"/>
      <c r="G29" s="60"/>
      <c r="H29" s="60"/>
      <c r="I29" s="60"/>
      <c r="J29" s="60"/>
      <c r="K29" s="46" t="s">
        <v>16</v>
      </c>
      <c r="L29" s="47"/>
      <c r="M29" s="47"/>
      <c r="N29" s="48"/>
      <c r="O29" s="90"/>
      <c r="P29" s="49"/>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1"/>
      <c r="BB29" s="52"/>
      <c r="BC29" s="50"/>
      <c r="BD29" s="50"/>
      <c r="BE29" s="50"/>
      <c r="BF29" s="50"/>
      <c r="BG29" s="53"/>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1"/>
      <c r="DB29" s="52"/>
      <c r="DC29" s="50"/>
      <c r="DD29" s="50"/>
      <c r="DE29" s="50"/>
      <c r="DF29" s="50"/>
      <c r="DG29" s="53"/>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1"/>
      <c r="FB29" s="52"/>
      <c r="FC29" s="50"/>
      <c r="FD29" s="50"/>
      <c r="FE29" s="50"/>
      <c r="FF29" s="50"/>
      <c r="FG29" s="53"/>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1"/>
      <c r="HB29" s="52"/>
      <c r="HC29" s="50"/>
      <c r="HD29" s="50"/>
      <c r="HE29" s="50"/>
      <c r="HF29" s="50"/>
      <c r="HG29" s="53"/>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1"/>
    </row>
    <row r="30" spans="1:261" ht="12.95" customHeight="1" outlineLevel="1" x14ac:dyDescent="0.2">
      <c r="A30" s="103"/>
      <c r="B30" s="106"/>
      <c r="C30" s="99"/>
      <c r="D30" s="54" t="s">
        <v>5</v>
      </c>
      <c r="E30" s="54" t="s">
        <v>1</v>
      </c>
      <c r="F30" s="55"/>
      <c r="G30" s="55"/>
      <c r="H30" s="55"/>
      <c r="I30" s="55"/>
      <c r="J30" s="55"/>
      <c r="K30" s="57" t="s">
        <v>2</v>
      </c>
      <c r="L30" s="62"/>
      <c r="M30" s="62"/>
      <c r="N30" s="59"/>
      <c r="O30" s="89" t="s">
        <v>115</v>
      </c>
      <c r="P30" s="63"/>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1"/>
      <c r="BB30" s="52"/>
      <c r="BC30" s="50"/>
      <c r="BD30" s="50"/>
      <c r="BE30" s="50"/>
      <c r="BF30" s="50"/>
      <c r="BG30" s="50"/>
      <c r="BH30" s="53"/>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1"/>
      <c r="DB30" s="52"/>
      <c r="DC30" s="50"/>
      <c r="DD30" s="50"/>
      <c r="DE30" s="50"/>
      <c r="DF30" s="50"/>
      <c r="DG30" s="50"/>
      <c r="DH30" s="53"/>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1"/>
      <c r="FB30" s="52"/>
      <c r="FC30" s="50"/>
      <c r="FD30" s="50"/>
      <c r="FE30" s="50"/>
      <c r="FF30" s="50"/>
      <c r="FG30" s="50"/>
      <c r="FH30" s="53"/>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1"/>
      <c r="HB30" s="52"/>
      <c r="HC30" s="50"/>
      <c r="HD30" s="50"/>
      <c r="HE30" s="50"/>
      <c r="HF30" s="50"/>
      <c r="HG30" s="50"/>
      <c r="HH30" s="53"/>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1"/>
    </row>
    <row r="31" spans="1:261" ht="14.1" customHeight="1" outlineLevel="1" x14ac:dyDescent="0.2">
      <c r="A31" s="103"/>
      <c r="B31" s="106"/>
      <c r="C31" s="99"/>
      <c r="D31" s="41" t="str">
        <f t="shared" ref="D31" si="17">D30</f>
        <v>Согласование РКД</v>
      </c>
      <c r="E31" s="41"/>
      <c r="F31" s="60"/>
      <c r="G31" s="60"/>
      <c r="H31" s="60"/>
      <c r="I31" s="60"/>
      <c r="J31" s="60"/>
      <c r="K31" s="64" t="s">
        <v>16</v>
      </c>
      <c r="L31" s="47">
        <v>44299</v>
      </c>
      <c r="M31" s="47">
        <v>44300</v>
      </c>
      <c r="N31" s="65"/>
      <c r="O31" s="90"/>
      <c r="P31" s="49"/>
      <c r="Q31" s="49"/>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1"/>
      <c r="BB31" s="52"/>
      <c r="BC31" s="50"/>
      <c r="BD31" s="50"/>
      <c r="BE31" s="50"/>
      <c r="BF31" s="50"/>
      <c r="BG31" s="53"/>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1"/>
      <c r="DB31" s="52"/>
      <c r="DC31" s="50"/>
      <c r="DD31" s="50"/>
      <c r="DE31" s="50"/>
      <c r="DF31" s="50"/>
      <c r="DG31" s="53"/>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1"/>
      <c r="FB31" s="52"/>
      <c r="FC31" s="50"/>
      <c r="FD31" s="50"/>
      <c r="FE31" s="50"/>
      <c r="FF31" s="50"/>
      <c r="FG31" s="53"/>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1"/>
      <c r="HB31" s="52"/>
      <c r="HC31" s="50"/>
      <c r="HD31" s="50"/>
      <c r="HE31" s="50"/>
      <c r="HF31" s="50"/>
      <c r="HG31" s="53"/>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1"/>
    </row>
    <row r="32" spans="1:261" ht="12.95" customHeight="1" outlineLevel="1" x14ac:dyDescent="0.2">
      <c r="A32" s="103"/>
      <c r="B32" s="106"/>
      <c r="C32" s="99"/>
      <c r="D32" s="54" t="s">
        <v>6</v>
      </c>
      <c r="E32" s="54" t="s">
        <v>1</v>
      </c>
      <c r="F32" s="55"/>
      <c r="G32" s="55"/>
      <c r="H32" s="55"/>
      <c r="I32" s="55"/>
      <c r="J32" s="55"/>
      <c r="K32" s="57" t="s">
        <v>2</v>
      </c>
      <c r="L32" s="66"/>
      <c r="M32" s="66"/>
      <c r="N32" s="59"/>
      <c r="O32" s="89" t="s">
        <v>115</v>
      </c>
      <c r="P32" s="67"/>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1"/>
      <c r="BB32" s="52"/>
      <c r="BC32" s="50"/>
      <c r="BD32" s="50"/>
      <c r="BE32" s="50"/>
      <c r="BF32" s="50"/>
      <c r="BG32" s="50"/>
      <c r="BH32" s="53"/>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1"/>
      <c r="DB32" s="52"/>
      <c r="DC32" s="50"/>
      <c r="DD32" s="50"/>
      <c r="DE32" s="50"/>
      <c r="DF32" s="50"/>
      <c r="DG32" s="50"/>
      <c r="DH32" s="53"/>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1"/>
      <c r="FB32" s="52"/>
      <c r="FC32" s="50"/>
      <c r="FD32" s="50"/>
      <c r="FE32" s="50"/>
      <c r="FF32" s="50"/>
      <c r="FG32" s="50"/>
      <c r="FH32" s="53"/>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1"/>
      <c r="HB32" s="52"/>
      <c r="HC32" s="50"/>
      <c r="HD32" s="50"/>
      <c r="HE32" s="50"/>
      <c r="HF32" s="50"/>
      <c r="HG32" s="50"/>
      <c r="HH32" s="53"/>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1"/>
    </row>
    <row r="33" spans="1:261" ht="14.1" customHeight="1" outlineLevel="1" x14ac:dyDescent="0.2">
      <c r="A33" s="103"/>
      <c r="B33" s="106"/>
      <c r="C33" s="99"/>
      <c r="D33" s="41" t="str">
        <f t="shared" ref="D33" si="18">D32</f>
        <v>Экспертиза РКД</v>
      </c>
      <c r="E33" s="41"/>
      <c r="F33" s="60"/>
      <c r="G33" s="60"/>
      <c r="H33" s="60"/>
      <c r="I33" s="60"/>
      <c r="J33" s="60"/>
      <c r="K33" s="46" t="s">
        <v>16</v>
      </c>
      <c r="L33" s="47"/>
      <c r="M33" s="47"/>
      <c r="N33" s="48"/>
      <c r="O33" s="90"/>
      <c r="P33" s="49"/>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1"/>
      <c r="BB33" s="52"/>
      <c r="BC33" s="50"/>
      <c r="BD33" s="50"/>
      <c r="BE33" s="50"/>
      <c r="BF33" s="50"/>
      <c r="BG33" s="53"/>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1"/>
      <c r="DB33" s="52"/>
      <c r="DC33" s="50"/>
      <c r="DD33" s="50"/>
      <c r="DE33" s="50"/>
      <c r="DF33" s="50"/>
      <c r="DG33" s="53"/>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1"/>
      <c r="FB33" s="52"/>
      <c r="FC33" s="50"/>
      <c r="FD33" s="50"/>
      <c r="FE33" s="50"/>
      <c r="FF33" s="50"/>
      <c r="FG33" s="53"/>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1"/>
      <c r="HB33" s="52"/>
      <c r="HC33" s="50"/>
      <c r="HD33" s="50"/>
      <c r="HE33" s="50"/>
      <c r="HF33" s="50"/>
      <c r="HG33" s="53"/>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0"/>
      <c r="IZ33" s="50"/>
      <c r="JA33" s="51"/>
    </row>
    <row r="34" spans="1:261" ht="12.95" customHeight="1" outlineLevel="1" x14ac:dyDescent="0.2">
      <c r="A34" s="103"/>
      <c r="B34" s="106"/>
      <c r="C34" s="99"/>
      <c r="D34" s="54" t="s">
        <v>14</v>
      </c>
      <c r="E34" s="54" t="s">
        <v>1</v>
      </c>
      <c r="F34" s="55"/>
      <c r="G34" s="55"/>
      <c r="H34" s="55"/>
      <c r="I34" s="55"/>
      <c r="J34" s="55"/>
      <c r="K34" s="57" t="s">
        <v>2</v>
      </c>
      <c r="L34" s="58"/>
      <c r="M34" s="58"/>
      <c r="N34" s="59"/>
      <c r="O34" s="89" t="s">
        <v>115</v>
      </c>
      <c r="P34" s="49"/>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1"/>
      <c r="BB34" s="52"/>
      <c r="BC34" s="50"/>
      <c r="BD34" s="50"/>
      <c r="BE34" s="50"/>
      <c r="BF34" s="50"/>
      <c r="BG34" s="50"/>
      <c r="BH34" s="53"/>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1"/>
      <c r="DB34" s="52"/>
      <c r="DC34" s="50"/>
      <c r="DD34" s="50"/>
      <c r="DE34" s="50"/>
      <c r="DF34" s="50"/>
      <c r="DG34" s="50"/>
      <c r="DH34" s="53"/>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1"/>
      <c r="FB34" s="52"/>
      <c r="FC34" s="50"/>
      <c r="FD34" s="50"/>
      <c r="FE34" s="50"/>
      <c r="FF34" s="50"/>
      <c r="FG34" s="50"/>
      <c r="FH34" s="53"/>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1"/>
      <c r="HB34" s="52"/>
      <c r="HC34" s="50"/>
      <c r="HD34" s="50"/>
      <c r="HE34" s="50"/>
      <c r="HF34" s="50"/>
      <c r="HG34" s="50"/>
      <c r="HH34" s="53"/>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0"/>
      <c r="IZ34" s="50"/>
      <c r="JA34" s="51"/>
    </row>
    <row r="35" spans="1:261" ht="14.1" customHeight="1" outlineLevel="1" x14ac:dyDescent="0.2">
      <c r="A35" s="103"/>
      <c r="B35" s="106"/>
      <c r="C35" s="99"/>
      <c r="D35" s="41" t="str">
        <f t="shared" ref="D35" si="19">D34</f>
        <v>Изготовление ОПС</v>
      </c>
      <c r="E35" s="41"/>
      <c r="F35" s="60"/>
      <c r="G35" s="60"/>
      <c r="H35" s="60"/>
      <c r="I35" s="60"/>
      <c r="J35" s="60"/>
      <c r="K35" s="46" t="s">
        <v>16</v>
      </c>
      <c r="L35" s="47"/>
      <c r="M35" s="47"/>
      <c r="N35" s="48"/>
      <c r="O35" s="90"/>
      <c r="P35" s="49"/>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1"/>
      <c r="BB35" s="52"/>
      <c r="BC35" s="50"/>
      <c r="BD35" s="50"/>
      <c r="BE35" s="50"/>
      <c r="BF35" s="50"/>
      <c r="BG35" s="53"/>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1"/>
      <c r="DB35" s="52"/>
      <c r="DC35" s="50"/>
      <c r="DD35" s="50"/>
      <c r="DE35" s="50"/>
      <c r="DF35" s="50"/>
      <c r="DG35" s="53"/>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1"/>
      <c r="FB35" s="52"/>
      <c r="FC35" s="50"/>
      <c r="FD35" s="50"/>
      <c r="FE35" s="50"/>
      <c r="FF35" s="50"/>
      <c r="FG35" s="53"/>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1"/>
      <c r="HB35" s="52"/>
      <c r="HC35" s="50"/>
      <c r="HD35" s="50"/>
      <c r="HE35" s="50"/>
      <c r="HF35" s="50"/>
      <c r="HG35" s="53"/>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0"/>
      <c r="IZ35" s="50"/>
      <c r="JA35" s="51"/>
    </row>
    <row r="36" spans="1:261" ht="12.95" customHeight="1" outlineLevel="1" x14ac:dyDescent="0.2">
      <c r="A36" s="103"/>
      <c r="B36" s="106"/>
      <c r="C36" s="99"/>
      <c r="D36" s="54" t="s">
        <v>10</v>
      </c>
      <c r="E36" s="54" t="s">
        <v>1</v>
      </c>
      <c r="F36" s="55"/>
      <c r="G36" s="55"/>
      <c r="H36" s="55"/>
      <c r="I36" s="55"/>
      <c r="J36" s="55"/>
      <c r="K36" s="57" t="s">
        <v>2</v>
      </c>
      <c r="L36" s="58"/>
      <c r="M36" s="58"/>
      <c r="N36" s="59"/>
      <c r="O36" s="89" t="s">
        <v>115</v>
      </c>
      <c r="P36" s="49"/>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1"/>
      <c r="BB36" s="52"/>
      <c r="BC36" s="50"/>
      <c r="BD36" s="50"/>
      <c r="BE36" s="50"/>
      <c r="BF36" s="50"/>
      <c r="BG36" s="50"/>
      <c r="BH36" s="53"/>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1"/>
      <c r="DB36" s="52"/>
      <c r="DC36" s="50"/>
      <c r="DD36" s="50"/>
      <c r="DE36" s="50"/>
      <c r="DF36" s="50"/>
      <c r="DG36" s="50"/>
      <c r="DH36" s="53"/>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1"/>
      <c r="FB36" s="52"/>
      <c r="FC36" s="50"/>
      <c r="FD36" s="50"/>
      <c r="FE36" s="50"/>
      <c r="FF36" s="50"/>
      <c r="FG36" s="50"/>
      <c r="FH36" s="53"/>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1"/>
      <c r="HB36" s="52"/>
      <c r="HC36" s="50"/>
      <c r="HD36" s="50"/>
      <c r="HE36" s="50"/>
      <c r="HF36" s="50"/>
      <c r="HG36" s="50"/>
      <c r="HH36" s="53"/>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0"/>
      <c r="IZ36" s="50"/>
      <c r="JA36" s="51"/>
    </row>
    <row r="37" spans="1:261" ht="14.1" customHeight="1" outlineLevel="1" x14ac:dyDescent="0.2">
      <c r="A37" s="103"/>
      <c r="B37" s="106"/>
      <c r="C37" s="99"/>
      <c r="D37" s="41" t="str">
        <f t="shared" ref="D37" si="20">D36</f>
        <v>Отгрузка/Поставка</v>
      </c>
      <c r="E37" s="41"/>
      <c r="F37" s="60"/>
      <c r="G37" s="60"/>
      <c r="H37" s="60"/>
      <c r="I37" s="60"/>
      <c r="J37" s="60"/>
      <c r="K37" s="46" t="s">
        <v>16</v>
      </c>
      <c r="L37" s="47"/>
      <c r="M37" s="47"/>
      <c r="N37" s="48"/>
      <c r="O37" s="90"/>
      <c r="P37" s="49"/>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1"/>
      <c r="BB37" s="52"/>
      <c r="BC37" s="50"/>
      <c r="BD37" s="50"/>
      <c r="BE37" s="50"/>
      <c r="BF37" s="50"/>
      <c r="BG37" s="53"/>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1"/>
      <c r="DB37" s="52"/>
      <c r="DC37" s="50"/>
      <c r="DD37" s="50"/>
      <c r="DE37" s="50"/>
      <c r="DF37" s="50"/>
      <c r="DG37" s="53"/>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1"/>
      <c r="FB37" s="52"/>
      <c r="FC37" s="50"/>
      <c r="FD37" s="50"/>
      <c r="FE37" s="50"/>
      <c r="FF37" s="50"/>
      <c r="FG37" s="53"/>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1"/>
      <c r="HB37" s="52"/>
      <c r="HC37" s="50"/>
      <c r="HD37" s="50"/>
      <c r="HE37" s="50"/>
      <c r="HF37" s="50"/>
      <c r="HG37" s="53"/>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c r="IV37" s="50"/>
      <c r="IW37" s="50"/>
      <c r="IX37" s="50"/>
      <c r="IY37" s="50"/>
      <c r="IZ37" s="50"/>
      <c r="JA37" s="51"/>
    </row>
    <row r="38" spans="1:261" ht="12.95" customHeight="1" outlineLevel="1" x14ac:dyDescent="0.2">
      <c r="A38" s="103"/>
      <c r="B38" s="106"/>
      <c r="C38" s="99"/>
      <c r="D38" s="54" t="s">
        <v>15</v>
      </c>
      <c r="E38" s="54" t="s">
        <v>1</v>
      </c>
      <c r="F38" s="55"/>
      <c r="G38" s="55"/>
      <c r="H38" s="55"/>
      <c r="I38" s="55"/>
      <c r="J38" s="55"/>
      <c r="K38" s="57" t="s">
        <v>2</v>
      </c>
      <c r="L38" s="58"/>
      <c r="M38" s="58"/>
      <c r="N38" s="59"/>
      <c r="O38" s="89" t="s">
        <v>115</v>
      </c>
      <c r="P38" s="49"/>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1"/>
      <c r="BB38" s="52"/>
      <c r="BC38" s="50"/>
      <c r="BD38" s="50"/>
      <c r="BE38" s="50"/>
      <c r="BF38" s="50"/>
      <c r="BG38" s="50"/>
      <c r="BH38" s="53"/>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1"/>
      <c r="DB38" s="52"/>
      <c r="DC38" s="50"/>
      <c r="DD38" s="50"/>
      <c r="DE38" s="50"/>
      <c r="DF38" s="50"/>
      <c r="DG38" s="50"/>
      <c r="DH38" s="53"/>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1"/>
      <c r="FB38" s="52"/>
      <c r="FC38" s="50"/>
      <c r="FD38" s="50"/>
      <c r="FE38" s="50"/>
      <c r="FF38" s="50"/>
      <c r="FG38" s="50"/>
      <c r="FH38" s="53"/>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1"/>
      <c r="HB38" s="52"/>
      <c r="HC38" s="50"/>
      <c r="HD38" s="50"/>
      <c r="HE38" s="50"/>
      <c r="HF38" s="50"/>
      <c r="HG38" s="50"/>
      <c r="HH38" s="53"/>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c r="IV38" s="50"/>
      <c r="IW38" s="50"/>
      <c r="IX38" s="50"/>
      <c r="IY38" s="50"/>
      <c r="IZ38" s="50"/>
      <c r="JA38" s="51"/>
    </row>
    <row r="39" spans="1:261" ht="14.1" customHeight="1" outlineLevel="1" thickBot="1" x14ac:dyDescent="0.25">
      <c r="A39" s="104"/>
      <c r="B39" s="107"/>
      <c r="C39" s="100"/>
      <c r="D39" s="68" t="str">
        <f t="shared" ref="D39" si="21">D38</f>
        <v>ВК ОПС</v>
      </c>
      <c r="E39" s="68"/>
      <c r="F39" s="69"/>
      <c r="G39" s="69"/>
      <c r="H39" s="69"/>
      <c r="I39" s="69"/>
      <c r="J39" s="69"/>
      <c r="K39" s="70" t="s">
        <v>16</v>
      </c>
      <c r="L39" s="71"/>
      <c r="M39" s="71"/>
      <c r="N39" s="72"/>
      <c r="O39" s="91"/>
      <c r="P39" s="73"/>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5"/>
      <c r="BB39" s="76"/>
      <c r="BC39" s="74"/>
      <c r="BD39" s="74"/>
      <c r="BE39" s="74"/>
      <c r="BF39" s="74"/>
      <c r="BG39" s="77"/>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5"/>
      <c r="DB39" s="76"/>
      <c r="DC39" s="74"/>
      <c r="DD39" s="74"/>
      <c r="DE39" s="74"/>
      <c r="DF39" s="74"/>
      <c r="DG39" s="77"/>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5"/>
      <c r="FB39" s="76"/>
      <c r="FC39" s="74"/>
      <c r="FD39" s="74"/>
      <c r="FE39" s="74"/>
      <c r="FF39" s="74"/>
      <c r="FG39" s="77"/>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5"/>
      <c r="HB39" s="76"/>
      <c r="HC39" s="74"/>
      <c r="HD39" s="74"/>
      <c r="HE39" s="74"/>
      <c r="HF39" s="74"/>
      <c r="HG39" s="77"/>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5"/>
    </row>
    <row r="40" spans="1:261" ht="14.1" customHeight="1" x14ac:dyDescent="0.2">
      <c r="A40" s="92" t="s">
        <v>116</v>
      </c>
      <c r="B40" s="95" t="s">
        <v>121</v>
      </c>
      <c r="C40" s="98">
        <v>1</v>
      </c>
      <c r="D40" s="26" t="s">
        <v>0</v>
      </c>
      <c r="E40" s="27" t="s">
        <v>1</v>
      </c>
      <c r="F40" s="28">
        <v>203274.429</v>
      </c>
      <c r="G40" s="29">
        <v>2366</v>
      </c>
      <c r="H40" s="30">
        <f>F40*G40</f>
        <v>480947299.014</v>
      </c>
      <c r="I40" s="30">
        <f>H40*1.2</f>
        <v>577136758.8168</v>
      </c>
      <c r="J40" s="31">
        <f>(I41-I40)/I40*100</f>
        <v>29.607987239752614</v>
      </c>
      <c r="K40" s="32" t="s">
        <v>2</v>
      </c>
      <c r="L40" s="33">
        <v>44298</v>
      </c>
      <c r="M40" s="33">
        <v>44863</v>
      </c>
      <c r="N40" s="34">
        <f>M40-L40</f>
        <v>565</v>
      </c>
      <c r="O40" s="101" t="s">
        <v>114</v>
      </c>
      <c r="P40" s="35"/>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7"/>
      <c r="BB40" s="38"/>
      <c r="BC40" s="36"/>
      <c r="BD40" s="36"/>
      <c r="BE40" s="36"/>
      <c r="BF40" s="36"/>
      <c r="BG40" s="36"/>
      <c r="BH40" s="39"/>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7"/>
      <c r="DB40" s="38"/>
      <c r="DC40" s="36"/>
      <c r="DD40" s="36"/>
      <c r="DE40" s="36"/>
      <c r="DF40" s="36"/>
      <c r="DG40" s="36"/>
      <c r="DH40" s="39"/>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7"/>
      <c r="FB40" s="38"/>
      <c r="FC40" s="36"/>
      <c r="FD40" s="36"/>
      <c r="FE40" s="36"/>
      <c r="FF40" s="36"/>
      <c r="FG40" s="36"/>
      <c r="FH40" s="39"/>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7"/>
      <c r="HB40" s="38"/>
      <c r="HC40" s="36"/>
      <c r="HD40" s="36"/>
      <c r="HE40" s="36"/>
      <c r="HF40" s="36"/>
      <c r="HG40" s="36"/>
      <c r="HH40" s="39"/>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c r="II40" s="36"/>
      <c r="IJ40" s="36"/>
      <c r="IK40" s="36"/>
      <c r="IL40" s="36"/>
      <c r="IM40" s="36"/>
      <c r="IN40" s="36"/>
      <c r="IO40" s="36"/>
      <c r="IP40" s="36"/>
      <c r="IQ40" s="36"/>
      <c r="IR40" s="36"/>
      <c r="IS40" s="36"/>
      <c r="IT40" s="36"/>
      <c r="IU40" s="36"/>
      <c r="IV40" s="36"/>
      <c r="IW40" s="36"/>
      <c r="IX40" s="36"/>
      <c r="IY40" s="36"/>
      <c r="IZ40" s="36"/>
      <c r="JA40" s="37"/>
    </row>
    <row r="41" spans="1:261" ht="15" customHeight="1" x14ac:dyDescent="0.25">
      <c r="A41" s="93"/>
      <c r="B41" s="96"/>
      <c r="C41" s="99"/>
      <c r="D41" s="40" t="str">
        <f>D40</f>
        <v>Трубопроводы</v>
      </c>
      <c r="E41" s="41"/>
      <c r="F41" s="42">
        <v>263459.89600000001</v>
      </c>
      <c r="G41" s="43"/>
      <c r="H41" s="44">
        <f>F41*G40</f>
        <v>623346113.93599999</v>
      </c>
      <c r="I41" s="44">
        <f>H41*1.2</f>
        <v>748015336.72319996</v>
      </c>
      <c r="J41" s="45"/>
      <c r="K41" s="46" t="s">
        <v>16</v>
      </c>
      <c r="L41" s="47">
        <v>44298</v>
      </c>
      <c r="M41" s="47">
        <f ca="1">TODAY()</f>
        <v>44557</v>
      </c>
      <c r="N41" s="48">
        <f ca="1">M41-L41</f>
        <v>259</v>
      </c>
      <c r="O41" s="90"/>
      <c r="P41" s="49"/>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1"/>
      <c r="BB41" s="52"/>
      <c r="BC41" s="50"/>
      <c r="BD41" s="50"/>
      <c r="BE41" s="50"/>
      <c r="BF41" s="50"/>
      <c r="BG41" s="53"/>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1"/>
      <c r="DB41" s="52"/>
      <c r="DC41" s="50"/>
      <c r="DD41" s="50"/>
      <c r="DE41" s="50"/>
      <c r="DF41" s="50"/>
      <c r="DG41" s="53"/>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1"/>
      <c r="FB41" s="52"/>
      <c r="FC41" s="50"/>
      <c r="FD41" s="50"/>
      <c r="FE41" s="50"/>
      <c r="FF41" s="50"/>
      <c r="FG41" s="53"/>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1"/>
      <c r="HB41" s="52"/>
      <c r="HC41" s="50"/>
      <c r="HD41" s="50"/>
      <c r="HE41" s="50"/>
      <c r="HF41" s="50"/>
      <c r="HG41" s="53"/>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c r="IV41" s="50"/>
      <c r="IW41" s="50"/>
      <c r="IX41" s="50"/>
      <c r="IY41" s="50"/>
      <c r="IZ41" s="50"/>
      <c r="JA41" s="51"/>
    </row>
    <row r="42" spans="1:261" ht="15" outlineLevel="1" x14ac:dyDescent="0.2">
      <c r="A42" s="93"/>
      <c r="B42" s="96"/>
      <c r="C42" s="99"/>
      <c r="D42" s="54" t="s">
        <v>3</v>
      </c>
      <c r="E42" s="54" t="s">
        <v>1</v>
      </c>
      <c r="F42" s="78"/>
      <c r="G42" s="78"/>
      <c r="H42" s="78"/>
      <c r="I42" s="78"/>
      <c r="J42" s="78"/>
      <c r="K42" s="57" t="s">
        <v>2</v>
      </c>
      <c r="L42" s="58">
        <v>44298</v>
      </c>
      <c r="M42" s="58">
        <v>44298</v>
      </c>
      <c r="N42" s="59">
        <f t="shared" ref="N42:N48" si="22">M42-L42</f>
        <v>0</v>
      </c>
      <c r="O42" s="89" t="s">
        <v>114</v>
      </c>
      <c r="P42" s="49"/>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1"/>
      <c r="BB42" s="52"/>
      <c r="BC42" s="50"/>
      <c r="BD42" s="50"/>
      <c r="BE42" s="50"/>
      <c r="BF42" s="50"/>
      <c r="BG42" s="50"/>
      <c r="BH42" s="53"/>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1"/>
      <c r="DB42" s="52"/>
      <c r="DC42" s="50"/>
      <c r="DD42" s="50"/>
      <c r="DE42" s="50"/>
      <c r="DF42" s="50"/>
      <c r="DG42" s="50"/>
      <c r="DH42" s="53"/>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1"/>
      <c r="FB42" s="52"/>
      <c r="FC42" s="50"/>
      <c r="FD42" s="50"/>
      <c r="FE42" s="50"/>
      <c r="FF42" s="50"/>
      <c r="FG42" s="50"/>
      <c r="FH42" s="53"/>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1"/>
      <c r="HB42" s="52"/>
      <c r="HC42" s="50"/>
      <c r="HD42" s="50"/>
      <c r="HE42" s="50"/>
      <c r="HF42" s="50"/>
      <c r="HG42" s="50"/>
      <c r="HH42" s="53"/>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c r="IV42" s="50"/>
      <c r="IW42" s="50"/>
      <c r="IX42" s="50"/>
      <c r="IY42" s="50"/>
      <c r="IZ42" s="50"/>
      <c r="JA42" s="51"/>
    </row>
    <row r="43" spans="1:261" ht="15" customHeight="1" outlineLevel="1" x14ac:dyDescent="0.2">
      <c r="A43" s="93"/>
      <c r="B43" s="96"/>
      <c r="C43" s="99"/>
      <c r="D43" s="41" t="str">
        <f>D42</f>
        <v>Выдача ЗЗИ</v>
      </c>
      <c r="E43" s="41"/>
      <c r="F43" s="79"/>
      <c r="G43" s="79"/>
      <c r="H43" s="79"/>
      <c r="I43" s="79"/>
      <c r="J43" s="79"/>
      <c r="K43" s="46" t="s">
        <v>16</v>
      </c>
      <c r="L43" s="47">
        <v>44286</v>
      </c>
      <c r="M43" s="47">
        <v>44286</v>
      </c>
      <c r="N43" s="48">
        <f t="shared" si="22"/>
        <v>0</v>
      </c>
      <c r="O43" s="90"/>
      <c r="P43" s="49"/>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1"/>
      <c r="BB43" s="52"/>
      <c r="BC43" s="50"/>
      <c r="BD43" s="50"/>
      <c r="BE43" s="50"/>
      <c r="BF43" s="50"/>
      <c r="BG43" s="53"/>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1"/>
      <c r="DB43" s="52"/>
      <c r="DC43" s="50"/>
      <c r="DD43" s="50"/>
      <c r="DE43" s="50"/>
      <c r="DF43" s="50"/>
      <c r="DG43" s="53"/>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1"/>
      <c r="FB43" s="52"/>
      <c r="FC43" s="50"/>
      <c r="FD43" s="50"/>
      <c r="FE43" s="50"/>
      <c r="FF43" s="50"/>
      <c r="FG43" s="53"/>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1"/>
      <c r="HB43" s="52"/>
      <c r="HC43" s="50"/>
      <c r="HD43" s="50"/>
      <c r="HE43" s="50"/>
      <c r="HF43" s="50"/>
      <c r="HG43" s="53"/>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1"/>
    </row>
    <row r="44" spans="1:261" ht="15" outlineLevel="1" x14ac:dyDescent="0.2">
      <c r="A44" s="93"/>
      <c r="B44" s="96"/>
      <c r="C44" s="99"/>
      <c r="D44" s="54" t="s">
        <v>4</v>
      </c>
      <c r="E44" s="54" t="s">
        <v>1</v>
      </c>
      <c r="F44" s="78"/>
      <c r="G44" s="78"/>
      <c r="H44" s="78"/>
      <c r="I44" s="78"/>
      <c r="J44" s="78"/>
      <c r="K44" s="57" t="s">
        <v>2</v>
      </c>
      <c r="L44" s="58">
        <v>44298</v>
      </c>
      <c r="M44" s="58">
        <f>L44+120</f>
        <v>44418</v>
      </c>
      <c r="N44" s="59">
        <f t="shared" si="22"/>
        <v>120</v>
      </c>
      <c r="O44" s="89" t="s">
        <v>114</v>
      </c>
      <c r="P44" s="49"/>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1"/>
      <c r="BB44" s="52"/>
      <c r="BC44" s="50"/>
      <c r="BD44" s="50"/>
      <c r="BE44" s="50"/>
      <c r="BF44" s="50"/>
      <c r="BG44" s="50"/>
      <c r="BH44" s="53"/>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1"/>
      <c r="DB44" s="52"/>
      <c r="DC44" s="50"/>
      <c r="DD44" s="50"/>
      <c r="DE44" s="50"/>
      <c r="DF44" s="50"/>
      <c r="DG44" s="50"/>
      <c r="DH44" s="53"/>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1"/>
      <c r="FB44" s="52"/>
      <c r="FC44" s="50"/>
      <c r="FD44" s="50"/>
      <c r="FE44" s="50"/>
      <c r="FF44" s="50"/>
      <c r="FG44" s="50"/>
      <c r="FH44" s="53"/>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1"/>
      <c r="HB44" s="52"/>
      <c r="HC44" s="50"/>
      <c r="HD44" s="50"/>
      <c r="HE44" s="50"/>
      <c r="HF44" s="50"/>
      <c r="HG44" s="50"/>
      <c r="HH44" s="53"/>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1"/>
    </row>
    <row r="45" spans="1:261" ht="15.75" customHeight="1" outlineLevel="1" x14ac:dyDescent="0.2">
      <c r="A45" s="93"/>
      <c r="B45" s="96"/>
      <c r="C45" s="99"/>
      <c r="D45" s="41" t="str">
        <f>D44</f>
        <v>Разработка РКД</v>
      </c>
      <c r="E45" s="41"/>
      <c r="F45" s="79"/>
      <c r="G45" s="79"/>
      <c r="H45" s="79"/>
      <c r="I45" s="79"/>
      <c r="J45" s="79"/>
      <c r="K45" s="46" t="s">
        <v>16</v>
      </c>
      <c r="L45" s="47">
        <v>44298</v>
      </c>
      <c r="M45" s="47">
        <v>44337</v>
      </c>
      <c r="N45" s="48">
        <f t="shared" si="22"/>
        <v>39</v>
      </c>
      <c r="O45" s="90"/>
      <c r="P45" s="49"/>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1"/>
      <c r="BB45" s="52"/>
      <c r="BC45" s="50"/>
      <c r="BD45" s="50"/>
      <c r="BE45" s="50"/>
      <c r="BF45" s="50"/>
      <c r="BG45" s="53"/>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1"/>
      <c r="DB45" s="52"/>
      <c r="DC45" s="50"/>
      <c r="DD45" s="50"/>
      <c r="DE45" s="50"/>
      <c r="DF45" s="50"/>
      <c r="DG45" s="53"/>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1"/>
      <c r="FB45" s="52"/>
      <c r="FC45" s="50"/>
      <c r="FD45" s="50"/>
      <c r="FE45" s="50"/>
      <c r="FF45" s="50"/>
      <c r="FG45" s="53"/>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1"/>
      <c r="HB45" s="52"/>
      <c r="HC45" s="50"/>
      <c r="HD45" s="50"/>
      <c r="HE45" s="50"/>
      <c r="HF45" s="50"/>
      <c r="HG45" s="53"/>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1"/>
    </row>
    <row r="46" spans="1:261" ht="15.75" customHeight="1" outlineLevel="1" x14ac:dyDescent="0.2">
      <c r="A46" s="93"/>
      <c r="B46" s="96"/>
      <c r="C46" s="99"/>
      <c r="D46" s="54" t="s">
        <v>5</v>
      </c>
      <c r="E46" s="54" t="s">
        <v>1</v>
      </c>
      <c r="F46" s="78"/>
      <c r="G46" s="78"/>
      <c r="H46" s="78"/>
      <c r="I46" s="78"/>
      <c r="J46" s="78"/>
      <c r="K46" s="57" t="s">
        <v>2</v>
      </c>
      <c r="L46" s="58">
        <v>44418</v>
      </c>
      <c r="M46" s="58">
        <v>44449</v>
      </c>
      <c r="N46" s="59">
        <f t="shared" si="22"/>
        <v>31</v>
      </c>
      <c r="O46" s="89" t="s">
        <v>114</v>
      </c>
      <c r="P46" s="49"/>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1"/>
      <c r="BB46" s="52"/>
      <c r="BC46" s="50"/>
      <c r="BD46" s="50"/>
      <c r="BE46" s="50"/>
      <c r="BF46" s="50"/>
      <c r="BG46" s="50"/>
      <c r="BH46" s="53"/>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1"/>
      <c r="DB46" s="52"/>
      <c r="DC46" s="50"/>
      <c r="DD46" s="50"/>
      <c r="DE46" s="50"/>
      <c r="DF46" s="50"/>
      <c r="DG46" s="50"/>
      <c r="DH46" s="53"/>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1"/>
      <c r="FB46" s="52"/>
      <c r="FC46" s="50"/>
      <c r="FD46" s="50"/>
      <c r="FE46" s="50"/>
      <c r="FF46" s="50"/>
      <c r="FG46" s="50"/>
      <c r="FH46" s="53"/>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1"/>
      <c r="HB46" s="52"/>
      <c r="HC46" s="50"/>
      <c r="HD46" s="50"/>
      <c r="HE46" s="50"/>
      <c r="HF46" s="50"/>
      <c r="HG46" s="50"/>
      <c r="HH46" s="53"/>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1"/>
    </row>
    <row r="47" spans="1:261" ht="15.75" customHeight="1" outlineLevel="1" x14ac:dyDescent="0.2">
      <c r="A47" s="93"/>
      <c r="B47" s="96"/>
      <c r="C47" s="99"/>
      <c r="D47" s="41" t="str">
        <f t="shared" ref="D47" si="23">D46</f>
        <v>Согласование РКД</v>
      </c>
      <c r="E47" s="41"/>
      <c r="F47" s="79"/>
      <c r="G47" s="79"/>
      <c r="H47" s="79"/>
      <c r="I47" s="79"/>
      <c r="J47" s="79"/>
      <c r="K47" s="46" t="s">
        <v>16</v>
      </c>
      <c r="L47" s="47">
        <v>44337</v>
      </c>
      <c r="M47" s="47">
        <v>44537</v>
      </c>
      <c r="N47" s="48">
        <f t="shared" si="22"/>
        <v>200</v>
      </c>
      <c r="O47" s="90"/>
      <c r="P47" s="49"/>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1"/>
      <c r="BB47" s="52"/>
      <c r="BC47" s="50"/>
      <c r="BD47" s="50"/>
      <c r="BE47" s="50"/>
      <c r="BF47" s="50"/>
      <c r="BG47" s="53"/>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1"/>
      <c r="DB47" s="52"/>
      <c r="DC47" s="50"/>
      <c r="DD47" s="50"/>
      <c r="DE47" s="50"/>
      <c r="DF47" s="50"/>
      <c r="DG47" s="53"/>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1"/>
      <c r="FB47" s="52"/>
      <c r="FC47" s="50"/>
      <c r="FD47" s="50"/>
      <c r="FE47" s="50"/>
      <c r="FF47" s="50"/>
      <c r="FG47" s="53"/>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1"/>
      <c r="HB47" s="52"/>
      <c r="HC47" s="50"/>
      <c r="HD47" s="50"/>
      <c r="HE47" s="50"/>
      <c r="HF47" s="50"/>
      <c r="HG47" s="53"/>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1"/>
    </row>
    <row r="48" spans="1:261" ht="15.75" customHeight="1" outlineLevel="1" x14ac:dyDescent="0.2">
      <c r="A48" s="93"/>
      <c r="B48" s="96"/>
      <c r="C48" s="99"/>
      <c r="D48" s="54" t="s">
        <v>6</v>
      </c>
      <c r="E48" s="54" t="s">
        <v>1</v>
      </c>
      <c r="F48" s="78"/>
      <c r="G48" s="78"/>
      <c r="H48" s="78"/>
      <c r="I48" s="78"/>
      <c r="J48" s="78"/>
      <c r="K48" s="57" t="s">
        <v>2</v>
      </c>
      <c r="L48" s="58">
        <v>44449</v>
      </c>
      <c r="M48" s="58">
        <f>L48+35</f>
        <v>44484</v>
      </c>
      <c r="N48" s="59">
        <f t="shared" si="22"/>
        <v>35</v>
      </c>
      <c r="O48" s="89" t="s">
        <v>113</v>
      </c>
      <c r="P48" s="49"/>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1"/>
      <c r="BB48" s="52"/>
      <c r="BC48" s="50"/>
      <c r="BD48" s="50"/>
      <c r="BE48" s="50"/>
      <c r="BF48" s="50"/>
      <c r="BG48" s="50"/>
      <c r="BH48" s="53"/>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1"/>
      <c r="DB48" s="52"/>
      <c r="DC48" s="50"/>
      <c r="DD48" s="50"/>
      <c r="DE48" s="50"/>
      <c r="DF48" s="50"/>
      <c r="DG48" s="50"/>
      <c r="DH48" s="53"/>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1"/>
      <c r="FB48" s="52"/>
      <c r="FC48" s="50"/>
      <c r="FD48" s="50"/>
      <c r="FE48" s="50"/>
      <c r="FF48" s="50"/>
      <c r="FG48" s="50"/>
      <c r="FH48" s="53"/>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1"/>
      <c r="HB48" s="52"/>
      <c r="HC48" s="50"/>
      <c r="HD48" s="50"/>
      <c r="HE48" s="50"/>
      <c r="HF48" s="50"/>
      <c r="HG48" s="50"/>
      <c r="HH48" s="53"/>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1"/>
    </row>
    <row r="49" spans="1:261" ht="15.75" customHeight="1" outlineLevel="1" x14ac:dyDescent="0.2">
      <c r="A49" s="93"/>
      <c r="B49" s="96"/>
      <c r="C49" s="99"/>
      <c r="D49" s="41" t="str">
        <f t="shared" ref="D49" si="24">D48</f>
        <v>Экспертиза РКД</v>
      </c>
      <c r="E49" s="41"/>
      <c r="F49" s="79"/>
      <c r="G49" s="79"/>
      <c r="H49" s="79"/>
      <c r="I49" s="79"/>
      <c r="J49" s="79"/>
      <c r="K49" s="46" t="s">
        <v>16</v>
      </c>
      <c r="L49" s="47">
        <v>44546</v>
      </c>
      <c r="M49" s="47">
        <f ca="1">TODAY()</f>
        <v>44557</v>
      </c>
      <c r="N49" s="48">
        <f ca="1">M49-L49</f>
        <v>11</v>
      </c>
      <c r="O49" s="90"/>
      <c r="P49" s="49"/>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1"/>
      <c r="BB49" s="52"/>
      <c r="BC49" s="50"/>
      <c r="BD49" s="50"/>
      <c r="BE49" s="50"/>
      <c r="BF49" s="50"/>
      <c r="BG49" s="53"/>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1"/>
      <c r="DB49" s="52"/>
      <c r="DC49" s="50"/>
      <c r="DD49" s="50"/>
      <c r="DE49" s="50"/>
      <c r="DF49" s="50"/>
      <c r="DG49" s="53"/>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1"/>
      <c r="FB49" s="52"/>
      <c r="FC49" s="50"/>
      <c r="FD49" s="50"/>
      <c r="FE49" s="50"/>
      <c r="FF49" s="50"/>
      <c r="FG49" s="53"/>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1"/>
      <c r="HB49" s="52"/>
      <c r="HC49" s="50"/>
      <c r="HD49" s="50"/>
      <c r="HE49" s="50"/>
      <c r="HF49" s="50"/>
      <c r="HG49" s="53"/>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c r="IV49" s="50"/>
      <c r="IW49" s="50"/>
      <c r="IX49" s="50"/>
      <c r="IY49" s="50"/>
      <c r="IZ49" s="50"/>
      <c r="JA49" s="51"/>
    </row>
    <row r="50" spans="1:261" ht="15.75" customHeight="1" outlineLevel="1" x14ac:dyDescent="0.2">
      <c r="A50" s="93"/>
      <c r="B50" s="96"/>
      <c r="C50" s="99"/>
      <c r="D50" s="54" t="s">
        <v>7</v>
      </c>
      <c r="E50" s="54" t="s">
        <v>1</v>
      </c>
      <c r="F50" s="78"/>
      <c r="G50" s="78"/>
      <c r="H50" s="78"/>
      <c r="I50" s="78"/>
      <c r="J50" s="78"/>
      <c r="K50" s="57" t="s">
        <v>2</v>
      </c>
      <c r="L50" s="58">
        <v>44392</v>
      </c>
      <c r="M50" s="58">
        <v>44423</v>
      </c>
      <c r="N50" s="59">
        <f>M50-L50</f>
        <v>31</v>
      </c>
      <c r="O50" s="89" t="s">
        <v>117</v>
      </c>
      <c r="P50" s="49"/>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1"/>
      <c r="BB50" s="52"/>
      <c r="BC50" s="50"/>
      <c r="BD50" s="50"/>
      <c r="BE50" s="50"/>
      <c r="BF50" s="50"/>
      <c r="BG50" s="50"/>
      <c r="BH50" s="53"/>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1"/>
      <c r="DB50" s="52"/>
      <c r="DC50" s="50"/>
      <c r="DD50" s="50"/>
      <c r="DE50" s="50"/>
      <c r="DF50" s="50"/>
      <c r="DG50" s="50"/>
      <c r="DH50" s="53"/>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1"/>
      <c r="FB50" s="52"/>
      <c r="FC50" s="50"/>
      <c r="FD50" s="50"/>
      <c r="FE50" s="50"/>
      <c r="FF50" s="50"/>
      <c r="FG50" s="50"/>
      <c r="FH50" s="53"/>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1"/>
      <c r="HB50" s="52"/>
      <c r="HC50" s="50"/>
      <c r="HD50" s="50"/>
      <c r="HE50" s="50"/>
      <c r="HF50" s="50"/>
      <c r="HG50" s="50"/>
      <c r="HH50" s="53"/>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1"/>
    </row>
    <row r="51" spans="1:261" ht="15.75" customHeight="1" outlineLevel="1" x14ac:dyDescent="0.2">
      <c r="A51" s="93"/>
      <c r="B51" s="96"/>
      <c r="C51" s="99"/>
      <c r="D51" s="41" t="str">
        <f t="shared" ref="D51" si="25">D50</f>
        <v>Разработка и согласование ПК</v>
      </c>
      <c r="E51" s="41"/>
      <c r="F51" s="79"/>
      <c r="G51" s="79"/>
      <c r="H51" s="79"/>
      <c r="I51" s="79"/>
      <c r="J51" s="79"/>
      <c r="K51" s="46" t="s">
        <v>16</v>
      </c>
      <c r="L51" s="47"/>
      <c r="M51" s="47"/>
      <c r="N51" s="48"/>
      <c r="O51" s="90"/>
      <c r="P51" s="49"/>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1"/>
      <c r="BB51" s="52"/>
      <c r="BC51" s="50"/>
      <c r="BD51" s="50"/>
      <c r="BE51" s="50"/>
      <c r="BF51" s="50"/>
      <c r="BG51" s="53"/>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1"/>
      <c r="DB51" s="52"/>
      <c r="DC51" s="50"/>
      <c r="DD51" s="50"/>
      <c r="DE51" s="50"/>
      <c r="DF51" s="50"/>
      <c r="DG51" s="53"/>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1"/>
      <c r="FB51" s="52"/>
      <c r="FC51" s="50"/>
      <c r="FD51" s="50"/>
      <c r="FE51" s="50"/>
      <c r="FF51" s="50"/>
      <c r="FG51" s="53"/>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1"/>
      <c r="HB51" s="52"/>
      <c r="HC51" s="50"/>
      <c r="HD51" s="50"/>
      <c r="HE51" s="50"/>
      <c r="HF51" s="50"/>
      <c r="HG51" s="53"/>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1"/>
    </row>
    <row r="52" spans="1:261" ht="15.75" customHeight="1" outlineLevel="1" x14ac:dyDescent="0.2">
      <c r="A52" s="93"/>
      <c r="B52" s="96"/>
      <c r="C52" s="99"/>
      <c r="D52" s="54" t="s">
        <v>8</v>
      </c>
      <c r="E52" s="54" t="s">
        <v>1</v>
      </c>
      <c r="F52" s="78"/>
      <c r="G52" s="78"/>
      <c r="H52" s="78"/>
      <c r="I52" s="78"/>
      <c r="J52" s="78"/>
      <c r="K52" s="57" t="s">
        <v>2</v>
      </c>
      <c r="L52" s="58">
        <v>44418</v>
      </c>
      <c r="M52" s="58">
        <f>L52+160</f>
        <v>44578</v>
      </c>
      <c r="N52" s="59">
        <f t="shared" ref="N52" si="26">M52-L52</f>
        <v>160</v>
      </c>
      <c r="O52" s="89" t="s">
        <v>114</v>
      </c>
      <c r="P52" s="49"/>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1"/>
      <c r="BB52" s="52"/>
      <c r="BC52" s="50"/>
      <c r="BD52" s="50"/>
      <c r="BE52" s="50"/>
      <c r="BF52" s="50"/>
      <c r="BG52" s="50"/>
      <c r="BH52" s="53"/>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1"/>
      <c r="DB52" s="52"/>
      <c r="DC52" s="50"/>
      <c r="DD52" s="50"/>
      <c r="DE52" s="50"/>
      <c r="DF52" s="50"/>
      <c r="DG52" s="50"/>
      <c r="DH52" s="53"/>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1"/>
      <c r="FB52" s="52"/>
      <c r="FC52" s="50"/>
      <c r="FD52" s="50"/>
      <c r="FE52" s="50"/>
      <c r="FF52" s="50"/>
      <c r="FG52" s="50"/>
      <c r="FH52" s="53"/>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1"/>
      <c r="HB52" s="52"/>
      <c r="HC52" s="50"/>
      <c r="HD52" s="50"/>
      <c r="HE52" s="50"/>
      <c r="HF52" s="50"/>
      <c r="HG52" s="50"/>
      <c r="HH52" s="53"/>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1"/>
    </row>
    <row r="53" spans="1:261" ht="15.75" customHeight="1" outlineLevel="1" x14ac:dyDescent="0.2">
      <c r="A53" s="93"/>
      <c r="B53" s="96"/>
      <c r="C53" s="99"/>
      <c r="D53" s="41" t="str">
        <f t="shared" ref="D53" si="27">D52</f>
        <v xml:space="preserve">Закупка материалов и комплектующих </v>
      </c>
      <c r="E53" s="41"/>
      <c r="F53" s="79"/>
      <c r="G53" s="79"/>
      <c r="H53" s="79"/>
      <c r="I53" s="79"/>
      <c r="J53" s="79"/>
      <c r="K53" s="46" t="s">
        <v>16</v>
      </c>
      <c r="L53" s="47">
        <v>44418</v>
      </c>
      <c r="M53" s="47">
        <f ca="1">TODAY()</f>
        <v>44557</v>
      </c>
      <c r="N53" s="48"/>
      <c r="O53" s="90"/>
      <c r="P53" s="49"/>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1"/>
      <c r="BB53" s="52"/>
      <c r="BC53" s="50"/>
      <c r="BD53" s="50"/>
      <c r="BE53" s="50"/>
      <c r="BF53" s="50"/>
      <c r="BG53" s="53"/>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1"/>
      <c r="DB53" s="52"/>
      <c r="DC53" s="50"/>
      <c r="DD53" s="50"/>
      <c r="DE53" s="50"/>
      <c r="DF53" s="50"/>
      <c r="DG53" s="53"/>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1"/>
      <c r="FB53" s="52"/>
      <c r="FC53" s="50"/>
      <c r="FD53" s="50"/>
      <c r="FE53" s="50"/>
      <c r="FF53" s="50"/>
      <c r="FG53" s="53"/>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1"/>
      <c r="HB53" s="52"/>
      <c r="HC53" s="50"/>
      <c r="HD53" s="50"/>
      <c r="HE53" s="50"/>
      <c r="HF53" s="50"/>
      <c r="HG53" s="53"/>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1"/>
    </row>
    <row r="54" spans="1:261" ht="15.75" customHeight="1" outlineLevel="1" x14ac:dyDescent="0.2">
      <c r="A54" s="93"/>
      <c r="B54" s="96"/>
      <c r="C54" s="99"/>
      <c r="D54" s="54" t="s">
        <v>9</v>
      </c>
      <c r="E54" s="54" t="s">
        <v>1</v>
      </c>
      <c r="F54" s="78"/>
      <c r="G54" s="78"/>
      <c r="H54" s="78"/>
      <c r="I54" s="78"/>
      <c r="J54" s="78"/>
      <c r="K54" s="57" t="s">
        <v>2</v>
      </c>
      <c r="L54" s="58">
        <v>44579</v>
      </c>
      <c r="M54" s="58">
        <f>L54+90</f>
        <v>44669</v>
      </c>
      <c r="N54" s="59">
        <f t="shared" ref="N54" si="28">M54-L54</f>
        <v>90</v>
      </c>
      <c r="O54" s="89" t="s">
        <v>114</v>
      </c>
      <c r="P54" s="49"/>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1"/>
      <c r="BB54" s="52"/>
      <c r="BC54" s="50"/>
      <c r="BD54" s="50"/>
      <c r="BE54" s="50"/>
      <c r="BF54" s="50"/>
      <c r="BG54" s="50"/>
      <c r="BH54" s="53"/>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1"/>
      <c r="DB54" s="52"/>
      <c r="DC54" s="50"/>
      <c r="DD54" s="50"/>
      <c r="DE54" s="50"/>
      <c r="DF54" s="50"/>
      <c r="DG54" s="50"/>
      <c r="DH54" s="53"/>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1"/>
      <c r="FB54" s="52"/>
      <c r="FC54" s="50"/>
      <c r="FD54" s="50"/>
      <c r="FE54" s="50"/>
      <c r="FF54" s="50"/>
      <c r="FG54" s="50"/>
      <c r="FH54" s="53"/>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1"/>
      <c r="HB54" s="52"/>
      <c r="HC54" s="50"/>
      <c r="HD54" s="50"/>
      <c r="HE54" s="50"/>
      <c r="HF54" s="50"/>
      <c r="HG54" s="50"/>
      <c r="HH54" s="53"/>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1"/>
    </row>
    <row r="55" spans="1:261" ht="15.75" customHeight="1" outlineLevel="1" x14ac:dyDescent="0.2">
      <c r="A55" s="93"/>
      <c r="B55" s="96"/>
      <c r="C55" s="99"/>
      <c r="D55" s="41" t="str">
        <f t="shared" ref="D55" si="29">D54</f>
        <v>Изготовление трубопроводов</v>
      </c>
      <c r="E55" s="41"/>
      <c r="F55" s="79"/>
      <c r="G55" s="79"/>
      <c r="H55" s="79"/>
      <c r="I55" s="79"/>
      <c r="J55" s="79"/>
      <c r="K55" s="46" t="s">
        <v>16</v>
      </c>
      <c r="L55" s="47"/>
      <c r="M55" s="47"/>
      <c r="N55" s="48"/>
      <c r="O55" s="90"/>
      <c r="P55" s="49"/>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1"/>
      <c r="BB55" s="52"/>
      <c r="BC55" s="50"/>
      <c r="BD55" s="50"/>
      <c r="BE55" s="50"/>
      <c r="BF55" s="50"/>
      <c r="BG55" s="53"/>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1"/>
      <c r="DB55" s="52"/>
      <c r="DC55" s="50"/>
      <c r="DD55" s="50"/>
      <c r="DE55" s="50"/>
      <c r="DF55" s="50"/>
      <c r="DG55" s="53"/>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1"/>
      <c r="FB55" s="52"/>
      <c r="FC55" s="50"/>
      <c r="FD55" s="50"/>
      <c r="FE55" s="50"/>
      <c r="FF55" s="50"/>
      <c r="FG55" s="53"/>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1"/>
      <c r="HB55" s="52"/>
      <c r="HC55" s="50"/>
      <c r="HD55" s="50"/>
      <c r="HE55" s="50"/>
      <c r="HF55" s="50"/>
      <c r="HG55" s="53"/>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1"/>
    </row>
    <row r="56" spans="1:261" ht="15.75" customHeight="1" outlineLevel="1" x14ac:dyDescent="0.2">
      <c r="A56" s="93"/>
      <c r="B56" s="96"/>
      <c r="C56" s="99"/>
      <c r="D56" s="54" t="s">
        <v>10</v>
      </c>
      <c r="E56" s="54" t="s">
        <v>1</v>
      </c>
      <c r="F56" s="78"/>
      <c r="G56" s="78"/>
      <c r="H56" s="78"/>
      <c r="I56" s="78"/>
      <c r="J56" s="78"/>
      <c r="K56" s="57" t="s">
        <v>2</v>
      </c>
      <c r="L56" s="58">
        <v>44669</v>
      </c>
      <c r="M56" s="58">
        <v>44681</v>
      </c>
      <c r="N56" s="59">
        <f t="shared" ref="N56" si="30">M56-L56</f>
        <v>12</v>
      </c>
      <c r="O56" s="89" t="s">
        <v>114</v>
      </c>
      <c r="P56" s="49"/>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1"/>
      <c r="BB56" s="52"/>
      <c r="BC56" s="50"/>
      <c r="BD56" s="50"/>
      <c r="BE56" s="50"/>
      <c r="BF56" s="50"/>
      <c r="BG56" s="50"/>
      <c r="BH56" s="53"/>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1"/>
      <c r="DB56" s="52"/>
      <c r="DC56" s="50"/>
      <c r="DD56" s="50"/>
      <c r="DE56" s="50"/>
      <c r="DF56" s="50"/>
      <c r="DG56" s="50"/>
      <c r="DH56" s="53"/>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1"/>
      <c r="FB56" s="52"/>
      <c r="FC56" s="50"/>
      <c r="FD56" s="50"/>
      <c r="FE56" s="50"/>
      <c r="FF56" s="50"/>
      <c r="FG56" s="50"/>
      <c r="FH56" s="53"/>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1"/>
      <c r="HB56" s="52"/>
      <c r="HC56" s="50"/>
      <c r="HD56" s="50"/>
      <c r="HE56" s="50"/>
      <c r="HF56" s="50"/>
      <c r="HG56" s="50"/>
      <c r="HH56" s="53"/>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1"/>
    </row>
    <row r="57" spans="1:261" ht="15.75" customHeight="1" outlineLevel="1" x14ac:dyDescent="0.2">
      <c r="A57" s="93"/>
      <c r="B57" s="96"/>
      <c r="C57" s="99"/>
      <c r="D57" s="41" t="str">
        <f t="shared" ref="D57" si="31">D56</f>
        <v>Отгрузка/Поставка</v>
      </c>
      <c r="E57" s="41"/>
      <c r="F57" s="79"/>
      <c r="G57" s="79"/>
      <c r="H57" s="79"/>
      <c r="I57" s="79"/>
      <c r="J57" s="79"/>
      <c r="K57" s="46" t="s">
        <v>16</v>
      </c>
      <c r="L57" s="47"/>
      <c r="M57" s="47"/>
      <c r="N57" s="48"/>
      <c r="O57" s="90"/>
      <c r="P57" s="49"/>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1"/>
      <c r="BB57" s="52"/>
      <c r="BC57" s="50"/>
      <c r="BD57" s="50"/>
      <c r="BE57" s="50"/>
      <c r="BF57" s="50"/>
      <c r="BG57" s="53"/>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1"/>
      <c r="DB57" s="52"/>
      <c r="DC57" s="50"/>
      <c r="DD57" s="50"/>
      <c r="DE57" s="50"/>
      <c r="DF57" s="50"/>
      <c r="DG57" s="53"/>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1"/>
      <c r="FB57" s="52"/>
      <c r="FC57" s="50"/>
      <c r="FD57" s="50"/>
      <c r="FE57" s="50"/>
      <c r="FF57" s="50"/>
      <c r="FG57" s="53"/>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1"/>
      <c r="HB57" s="52"/>
      <c r="HC57" s="50"/>
      <c r="HD57" s="50"/>
      <c r="HE57" s="50"/>
      <c r="HF57" s="50"/>
      <c r="HG57" s="53"/>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1"/>
    </row>
    <row r="58" spans="1:261" ht="15.75" customHeight="1" outlineLevel="1" x14ac:dyDescent="0.2">
      <c r="A58" s="93"/>
      <c r="B58" s="96"/>
      <c r="C58" s="99"/>
      <c r="D58" s="54" t="s">
        <v>11</v>
      </c>
      <c r="E58" s="54" t="s">
        <v>1</v>
      </c>
      <c r="F58" s="78"/>
      <c r="G58" s="78"/>
      <c r="H58" s="78"/>
      <c r="I58" s="78"/>
      <c r="J58" s="78"/>
      <c r="K58" s="57" t="s">
        <v>2</v>
      </c>
      <c r="L58" s="58">
        <v>44669</v>
      </c>
      <c r="M58" s="58">
        <f>L58+65</f>
        <v>44734</v>
      </c>
      <c r="N58" s="59">
        <f>M58-L58</f>
        <v>65</v>
      </c>
      <c r="O58" s="89" t="s">
        <v>117</v>
      </c>
      <c r="P58" s="49"/>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1"/>
      <c r="BB58" s="52"/>
      <c r="BC58" s="50"/>
      <c r="BD58" s="50"/>
      <c r="BE58" s="50"/>
      <c r="BF58" s="50"/>
      <c r="BG58" s="53"/>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1"/>
      <c r="DB58" s="52"/>
      <c r="DC58" s="50"/>
      <c r="DD58" s="50"/>
      <c r="DE58" s="50"/>
      <c r="DF58" s="50"/>
      <c r="DG58" s="53"/>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1"/>
      <c r="FB58" s="52"/>
      <c r="FC58" s="50"/>
      <c r="FD58" s="50"/>
      <c r="FE58" s="50"/>
      <c r="FF58" s="50"/>
      <c r="FG58" s="53"/>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1"/>
      <c r="HB58" s="52"/>
      <c r="HC58" s="50"/>
      <c r="HD58" s="50"/>
      <c r="HE58" s="50"/>
      <c r="HF58" s="50"/>
      <c r="HG58" s="53"/>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1"/>
    </row>
    <row r="59" spans="1:261" ht="15.75" customHeight="1" outlineLevel="1" x14ac:dyDescent="0.2">
      <c r="A59" s="93"/>
      <c r="B59" s="96"/>
      <c r="C59" s="99"/>
      <c r="D59" s="41" t="str">
        <f t="shared" ref="D59" si="32">D58</f>
        <v>Оформление РоП</v>
      </c>
      <c r="E59" s="41"/>
      <c r="F59" s="79"/>
      <c r="G59" s="79"/>
      <c r="H59" s="79"/>
      <c r="I59" s="79"/>
      <c r="J59" s="79"/>
      <c r="K59" s="46" t="s">
        <v>16</v>
      </c>
      <c r="L59" s="47"/>
      <c r="M59" s="47"/>
      <c r="N59" s="48"/>
      <c r="O59" s="90"/>
      <c r="P59" s="49"/>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1"/>
      <c r="BB59" s="52"/>
      <c r="BC59" s="50"/>
      <c r="BD59" s="50"/>
      <c r="BE59" s="50"/>
      <c r="BF59" s="50"/>
      <c r="BG59" s="53"/>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1"/>
      <c r="DB59" s="52"/>
      <c r="DC59" s="50"/>
      <c r="DD59" s="50"/>
      <c r="DE59" s="50"/>
      <c r="DF59" s="50"/>
      <c r="DG59" s="53"/>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1"/>
      <c r="FB59" s="52"/>
      <c r="FC59" s="50"/>
      <c r="FD59" s="50"/>
      <c r="FE59" s="50"/>
      <c r="FF59" s="50"/>
      <c r="FG59" s="53"/>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1"/>
      <c r="HB59" s="52"/>
      <c r="HC59" s="50"/>
      <c r="HD59" s="50"/>
      <c r="HE59" s="50"/>
      <c r="HF59" s="50"/>
      <c r="HG59" s="53"/>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1"/>
    </row>
    <row r="60" spans="1:261" ht="15.75" customHeight="1" outlineLevel="1" x14ac:dyDescent="0.2">
      <c r="A60" s="93"/>
      <c r="B60" s="96"/>
      <c r="C60" s="99"/>
      <c r="D60" s="54" t="s">
        <v>12</v>
      </c>
      <c r="E60" s="54" t="s">
        <v>1</v>
      </c>
      <c r="F60" s="78"/>
      <c r="G60" s="78"/>
      <c r="H60" s="78"/>
      <c r="I60" s="78"/>
      <c r="J60" s="78"/>
      <c r="K60" s="57" t="s">
        <v>2</v>
      </c>
      <c r="L60" s="58">
        <v>44734</v>
      </c>
      <c r="M60" s="58">
        <f>L60+30</f>
        <v>44764</v>
      </c>
      <c r="N60" s="59">
        <f>M60-L60</f>
        <v>30</v>
      </c>
      <c r="O60" s="89" t="s">
        <v>114</v>
      </c>
      <c r="P60" s="49"/>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1"/>
      <c r="BB60" s="52"/>
      <c r="BC60" s="50"/>
      <c r="BD60" s="50"/>
      <c r="BE60" s="50"/>
      <c r="BF60" s="50"/>
      <c r="BG60" s="50"/>
      <c r="BH60" s="53"/>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1"/>
      <c r="DB60" s="52"/>
      <c r="DC60" s="50"/>
      <c r="DD60" s="50"/>
      <c r="DE60" s="50"/>
      <c r="DF60" s="50"/>
      <c r="DG60" s="50"/>
      <c r="DH60" s="53"/>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1"/>
      <c r="FB60" s="52"/>
      <c r="FC60" s="50"/>
      <c r="FD60" s="50"/>
      <c r="FE60" s="50"/>
      <c r="FF60" s="50"/>
      <c r="FG60" s="50"/>
      <c r="FH60" s="53"/>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1"/>
      <c r="HB60" s="52"/>
      <c r="HC60" s="50"/>
      <c r="HD60" s="50"/>
      <c r="HE60" s="50"/>
      <c r="HF60" s="50"/>
      <c r="HG60" s="50"/>
      <c r="HH60" s="53"/>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1"/>
    </row>
    <row r="61" spans="1:261" ht="15.75" customHeight="1" outlineLevel="1" x14ac:dyDescent="0.2">
      <c r="A61" s="93"/>
      <c r="B61" s="96"/>
      <c r="C61" s="99"/>
      <c r="D61" s="41" t="str">
        <f t="shared" ref="D61" si="33">D60</f>
        <v>ВК трубопроводы</v>
      </c>
      <c r="E61" s="41"/>
      <c r="F61" s="79"/>
      <c r="G61" s="79"/>
      <c r="H61" s="79"/>
      <c r="I61" s="79"/>
      <c r="J61" s="79"/>
      <c r="K61" s="46" t="s">
        <v>16</v>
      </c>
      <c r="L61" s="47"/>
      <c r="M61" s="47"/>
      <c r="N61" s="48">
        <f>M61-L61</f>
        <v>0</v>
      </c>
      <c r="O61" s="90"/>
      <c r="P61" s="49"/>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1"/>
      <c r="BB61" s="52"/>
      <c r="BC61" s="50"/>
      <c r="BD61" s="50"/>
      <c r="BE61" s="50"/>
      <c r="BF61" s="50"/>
      <c r="BG61" s="53"/>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1"/>
      <c r="DB61" s="52"/>
      <c r="DC61" s="50"/>
      <c r="DD61" s="50"/>
      <c r="DE61" s="50"/>
      <c r="DF61" s="50"/>
      <c r="DG61" s="53"/>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1"/>
      <c r="FB61" s="52"/>
      <c r="FC61" s="50"/>
      <c r="FD61" s="50"/>
      <c r="FE61" s="50"/>
      <c r="FF61" s="50"/>
      <c r="FG61" s="53"/>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1"/>
      <c r="HB61" s="52"/>
      <c r="HC61" s="50"/>
      <c r="HD61" s="50"/>
      <c r="HE61" s="50"/>
      <c r="HF61" s="50"/>
      <c r="HG61" s="53"/>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1"/>
    </row>
    <row r="62" spans="1:261" ht="15.75" customHeight="1" x14ac:dyDescent="0.25">
      <c r="A62" s="93"/>
      <c r="B62" s="96"/>
      <c r="C62" s="99"/>
      <c r="D62" s="61" t="s">
        <v>13</v>
      </c>
      <c r="E62" s="54" t="s">
        <v>1</v>
      </c>
      <c r="F62" s="80">
        <v>6166</v>
      </c>
      <c r="G62" s="81">
        <v>2383</v>
      </c>
      <c r="H62" s="82">
        <f>F62*G62</f>
        <v>14693578</v>
      </c>
      <c r="I62" s="82">
        <f>H62*1.2</f>
        <v>17632293.599999998</v>
      </c>
      <c r="J62" s="54"/>
      <c r="K62" s="57" t="s">
        <v>2</v>
      </c>
      <c r="L62" s="58"/>
      <c r="M62" s="58"/>
      <c r="N62" s="59"/>
      <c r="O62" s="89" t="s">
        <v>117</v>
      </c>
      <c r="P62" s="49"/>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1"/>
      <c r="BB62" s="52"/>
      <c r="BC62" s="50"/>
      <c r="BD62" s="50"/>
      <c r="BE62" s="50"/>
      <c r="BF62" s="50"/>
      <c r="BG62" s="50"/>
      <c r="BH62" s="53"/>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1"/>
      <c r="DB62" s="52"/>
      <c r="DC62" s="50"/>
      <c r="DD62" s="50"/>
      <c r="DE62" s="50"/>
      <c r="DF62" s="50"/>
      <c r="DG62" s="50"/>
      <c r="DH62" s="53"/>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1"/>
      <c r="FB62" s="52"/>
      <c r="FC62" s="50"/>
      <c r="FD62" s="50"/>
      <c r="FE62" s="50"/>
      <c r="FF62" s="50"/>
      <c r="FG62" s="50"/>
      <c r="FH62" s="53"/>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1"/>
      <c r="HB62" s="52"/>
      <c r="HC62" s="50"/>
      <c r="HD62" s="50"/>
      <c r="HE62" s="50"/>
      <c r="HF62" s="50"/>
      <c r="HG62" s="50"/>
      <c r="HH62" s="53"/>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1"/>
    </row>
    <row r="63" spans="1:261" ht="15.75" customHeight="1" x14ac:dyDescent="0.2">
      <c r="A63" s="93"/>
      <c r="B63" s="96"/>
      <c r="C63" s="99"/>
      <c r="D63" s="40" t="str">
        <f t="shared" ref="D63" si="34">D62</f>
        <v>ОПС</v>
      </c>
      <c r="E63" s="41"/>
      <c r="F63" s="78"/>
      <c r="G63" s="83"/>
      <c r="H63" s="78"/>
      <c r="I63" s="78"/>
      <c r="J63" s="41"/>
      <c r="K63" s="46" t="s">
        <v>16</v>
      </c>
      <c r="L63" s="47"/>
      <c r="M63" s="47"/>
      <c r="N63" s="48"/>
      <c r="O63" s="90"/>
      <c r="P63" s="49"/>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1"/>
      <c r="BB63" s="52"/>
      <c r="BC63" s="50"/>
      <c r="BD63" s="50"/>
      <c r="BE63" s="50"/>
      <c r="BF63" s="50"/>
      <c r="BG63" s="53"/>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1"/>
      <c r="DB63" s="52"/>
      <c r="DC63" s="50"/>
      <c r="DD63" s="50"/>
      <c r="DE63" s="50"/>
      <c r="DF63" s="50"/>
      <c r="DG63" s="53"/>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1"/>
      <c r="FB63" s="52"/>
      <c r="FC63" s="50"/>
      <c r="FD63" s="50"/>
      <c r="FE63" s="50"/>
      <c r="FF63" s="50"/>
      <c r="FG63" s="53"/>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1"/>
      <c r="HB63" s="52"/>
      <c r="HC63" s="50"/>
      <c r="HD63" s="50"/>
      <c r="HE63" s="50"/>
      <c r="HF63" s="50"/>
      <c r="HG63" s="53"/>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1"/>
    </row>
    <row r="64" spans="1:261" ht="15.75" customHeight="1" outlineLevel="1" x14ac:dyDescent="0.2">
      <c r="A64" s="93"/>
      <c r="B64" s="96"/>
      <c r="C64" s="99"/>
      <c r="D64" s="54" t="s">
        <v>4</v>
      </c>
      <c r="E64" s="54" t="s">
        <v>1</v>
      </c>
      <c r="F64" s="78"/>
      <c r="G64" s="78"/>
      <c r="H64" s="78"/>
      <c r="I64" s="78"/>
      <c r="J64" s="78"/>
      <c r="K64" s="57" t="s">
        <v>2</v>
      </c>
      <c r="L64" s="58"/>
      <c r="M64" s="58"/>
      <c r="N64" s="59"/>
      <c r="O64" s="89" t="s">
        <v>117</v>
      </c>
      <c r="P64" s="49"/>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1"/>
      <c r="BB64" s="52"/>
      <c r="BC64" s="50"/>
      <c r="BD64" s="50"/>
      <c r="BE64" s="50"/>
      <c r="BF64" s="50"/>
      <c r="BG64" s="50"/>
      <c r="BH64" s="53"/>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1"/>
      <c r="DB64" s="52"/>
      <c r="DC64" s="50"/>
      <c r="DD64" s="50"/>
      <c r="DE64" s="50"/>
      <c r="DF64" s="50"/>
      <c r="DG64" s="50"/>
      <c r="DH64" s="53"/>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1"/>
      <c r="FB64" s="52"/>
      <c r="FC64" s="50"/>
      <c r="FD64" s="50"/>
      <c r="FE64" s="50"/>
      <c r="FF64" s="50"/>
      <c r="FG64" s="50"/>
      <c r="FH64" s="53"/>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1"/>
      <c r="HB64" s="52"/>
      <c r="HC64" s="50"/>
      <c r="HD64" s="50"/>
      <c r="HE64" s="50"/>
      <c r="HF64" s="50"/>
      <c r="HG64" s="50"/>
      <c r="HH64" s="53"/>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1"/>
    </row>
    <row r="65" spans="1:261" ht="15.75" customHeight="1" outlineLevel="1" x14ac:dyDescent="0.2">
      <c r="A65" s="93"/>
      <c r="B65" s="96"/>
      <c r="C65" s="99"/>
      <c r="D65" s="41" t="str">
        <f t="shared" ref="D65" si="35">D64</f>
        <v>Разработка РКД</v>
      </c>
      <c r="E65" s="41"/>
      <c r="F65" s="79"/>
      <c r="G65" s="79"/>
      <c r="H65" s="79"/>
      <c r="I65" s="79"/>
      <c r="J65" s="79"/>
      <c r="K65" s="46" t="s">
        <v>16</v>
      </c>
      <c r="L65" s="47"/>
      <c r="M65" s="47"/>
      <c r="N65" s="48"/>
      <c r="O65" s="90"/>
      <c r="P65" s="49"/>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1"/>
      <c r="BB65" s="52"/>
      <c r="BC65" s="50"/>
      <c r="BD65" s="50"/>
      <c r="BE65" s="50"/>
      <c r="BF65" s="50"/>
      <c r="BG65" s="53"/>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1"/>
      <c r="DB65" s="52"/>
      <c r="DC65" s="50"/>
      <c r="DD65" s="50"/>
      <c r="DE65" s="50"/>
      <c r="DF65" s="50"/>
      <c r="DG65" s="53"/>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1"/>
      <c r="FB65" s="52"/>
      <c r="FC65" s="50"/>
      <c r="FD65" s="50"/>
      <c r="FE65" s="50"/>
      <c r="FF65" s="50"/>
      <c r="FG65" s="53"/>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1"/>
      <c r="HB65" s="52"/>
      <c r="HC65" s="50"/>
      <c r="HD65" s="50"/>
      <c r="HE65" s="50"/>
      <c r="HF65" s="50"/>
      <c r="HG65" s="53"/>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1"/>
    </row>
    <row r="66" spans="1:261" ht="15.75" customHeight="1" outlineLevel="1" x14ac:dyDescent="0.2">
      <c r="A66" s="93"/>
      <c r="B66" s="96"/>
      <c r="C66" s="99"/>
      <c r="D66" s="54" t="s">
        <v>5</v>
      </c>
      <c r="E66" s="54" t="s">
        <v>1</v>
      </c>
      <c r="F66" s="78"/>
      <c r="G66" s="78"/>
      <c r="H66" s="78"/>
      <c r="I66" s="78"/>
      <c r="J66" s="78"/>
      <c r="K66" s="57" t="s">
        <v>2</v>
      </c>
      <c r="L66" s="58"/>
      <c r="M66" s="58"/>
      <c r="N66" s="59"/>
      <c r="O66" s="89" t="s">
        <v>117</v>
      </c>
      <c r="P66" s="49"/>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1"/>
      <c r="BB66" s="52"/>
      <c r="BC66" s="50"/>
      <c r="BD66" s="50"/>
      <c r="BE66" s="50"/>
      <c r="BF66" s="50"/>
      <c r="BG66" s="50"/>
      <c r="BH66" s="53"/>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1"/>
      <c r="DB66" s="52"/>
      <c r="DC66" s="50"/>
      <c r="DD66" s="50"/>
      <c r="DE66" s="50"/>
      <c r="DF66" s="50"/>
      <c r="DG66" s="50"/>
      <c r="DH66" s="53"/>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1"/>
      <c r="FB66" s="52"/>
      <c r="FC66" s="50"/>
      <c r="FD66" s="50"/>
      <c r="FE66" s="50"/>
      <c r="FF66" s="50"/>
      <c r="FG66" s="50"/>
      <c r="FH66" s="53"/>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1"/>
      <c r="HB66" s="52"/>
      <c r="HC66" s="50"/>
      <c r="HD66" s="50"/>
      <c r="HE66" s="50"/>
      <c r="HF66" s="50"/>
      <c r="HG66" s="50"/>
      <c r="HH66" s="53"/>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1"/>
    </row>
    <row r="67" spans="1:261" ht="15.75" customHeight="1" outlineLevel="1" x14ac:dyDescent="0.2">
      <c r="A67" s="93"/>
      <c r="B67" s="96"/>
      <c r="C67" s="99"/>
      <c r="D67" s="41" t="str">
        <f t="shared" ref="D67" si="36">D66</f>
        <v>Согласование РКД</v>
      </c>
      <c r="E67" s="41"/>
      <c r="F67" s="79"/>
      <c r="G67" s="79"/>
      <c r="H67" s="79"/>
      <c r="I67" s="79"/>
      <c r="J67" s="79"/>
      <c r="K67" s="46" t="s">
        <v>16</v>
      </c>
      <c r="L67" s="47"/>
      <c r="M67" s="47"/>
      <c r="N67" s="48"/>
      <c r="O67" s="90"/>
      <c r="P67" s="49"/>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1"/>
      <c r="BB67" s="52"/>
      <c r="BC67" s="50"/>
      <c r="BD67" s="50"/>
      <c r="BE67" s="50"/>
      <c r="BF67" s="50"/>
      <c r="BG67" s="53"/>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1"/>
      <c r="DB67" s="52"/>
      <c r="DC67" s="50"/>
      <c r="DD67" s="50"/>
      <c r="DE67" s="50"/>
      <c r="DF67" s="50"/>
      <c r="DG67" s="53"/>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1"/>
      <c r="FB67" s="52"/>
      <c r="FC67" s="50"/>
      <c r="FD67" s="50"/>
      <c r="FE67" s="50"/>
      <c r="FF67" s="50"/>
      <c r="FG67" s="53"/>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1"/>
      <c r="HB67" s="52"/>
      <c r="HC67" s="50"/>
      <c r="HD67" s="50"/>
      <c r="HE67" s="50"/>
      <c r="HF67" s="50"/>
      <c r="HG67" s="53"/>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1"/>
    </row>
    <row r="68" spans="1:261" ht="15.75" customHeight="1" outlineLevel="1" x14ac:dyDescent="0.2">
      <c r="A68" s="93"/>
      <c r="B68" s="96"/>
      <c r="C68" s="99"/>
      <c r="D68" s="54" t="s">
        <v>6</v>
      </c>
      <c r="E68" s="54" t="s">
        <v>1</v>
      </c>
      <c r="F68" s="78"/>
      <c r="G68" s="78"/>
      <c r="H68" s="78"/>
      <c r="I68" s="78"/>
      <c r="J68" s="78"/>
      <c r="K68" s="57" t="s">
        <v>2</v>
      </c>
      <c r="L68" s="58"/>
      <c r="M68" s="58"/>
      <c r="N68" s="59"/>
      <c r="O68" s="89" t="s">
        <v>117</v>
      </c>
      <c r="P68" s="49"/>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1"/>
      <c r="BB68" s="52"/>
      <c r="BC68" s="50"/>
      <c r="BD68" s="50"/>
      <c r="BE68" s="50"/>
      <c r="BF68" s="50"/>
      <c r="BG68" s="50"/>
      <c r="BH68" s="53"/>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1"/>
      <c r="DB68" s="52"/>
      <c r="DC68" s="50"/>
      <c r="DD68" s="50"/>
      <c r="DE68" s="50"/>
      <c r="DF68" s="50"/>
      <c r="DG68" s="50"/>
      <c r="DH68" s="53"/>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1"/>
      <c r="FB68" s="52"/>
      <c r="FC68" s="50"/>
      <c r="FD68" s="50"/>
      <c r="FE68" s="50"/>
      <c r="FF68" s="50"/>
      <c r="FG68" s="50"/>
      <c r="FH68" s="53"/>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1"/>
      <c r="HB68" s="52"/>
      <c r="HC68" s="50"/>
      <c r="HD68" s="50"/>
      <c r="HE68" s="50"/>
      <c r="HF68" s="50"/>
      <c r="HG68" s="50"/>
      <c r="HH68" s="53"/>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1"/>
    </row>
    <row r="69" spans="1:261" ht="15.75" customHeight="1" outlineLevel="1" x14ac:dyDescent="0.2">
      <c r="A69" s="93"/>
      <c r="B69" s="96"/>
      <c r="C69" s="99"/>
      <c r="D69" s="41" t="str">
        <f t="shared" ref="D69" si="37">D68</f>
        <v>Экспертиза РКД</v>
      </c>
      <c r="E69" s="41"/>
      <c r="F69" s="79"/>
      <c r="G69" s="79"/>
      <c r="H69" s="79"/>
      <c r="I69" s="79"/>
      <c r="J69" s="79"/>
      <c r="K69" s="46" t="s">
        <v>16</v>
      </c>
      <c r="L69" s="47"/>
      <c r="M69" s="47"/>
      <c r="N69" s="48"/>
      <c r="O69" s="90"/>
      <c r="P69" s="49"/>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1"/>
      <c r="BB69" s="52"/>
      <c r="BC69" s="50"/>
      <c r="BD69" s="50"/>
      <c r="BE69" s="50"/>
      <c r="BF69" s="50"/>
      <c r="BG69" s="53"/>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1"/>
      <c r="DB69" s="52"/>
      <c r="DC69" s="50"/>
      <c r="DD69" s="50"/>
      <c r="DE69" s="50"/>
      <c r="DF69" s="50"/>
      <c r="DG69" s="53"/>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1"/>
      <c r="FB69" s="52"/>
      <c r="FC69" s="50"/>
      <c r="FD69" s="50"/>
      <c r="FE69" s="50"/>
      <c r="FF69" s="50"/>
      <c r="FG69" s="53"/>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1"/>
      <c r="HB69" s="52"/>
      <c r="HC69" s="50"/>
      <c r="HD69" s="50"/>
      <c r="HE69" s="50"/>
      <c r="HF69" s="50"/>
      <c r="HG69" s="53"/>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1"/>
    </row>
    <row r="70" spans="1:261" ht="15.75" customHeight="1" outlineLevel="1" x14ac:dyDescent="0.2">
      <c r="A70" s="93"/>
      <c r="B70" s="96"/>
      <c r="C70" s="99"/>
      <c r="D70" s="54" t="s">
        <v>14</v>
      </c>
      <c r="E70" s="54" t="s">
        <v>1</v>
      </c>
      <c r="F70" s="78"/>
      <c r="G70" s="78"/>
      <c r="H70" s="78"/>
      <c r="I70" s="78"/>
      <c r="J70" s="78"/>
      <c r="K70" s="57" t="s">
        <v>2</v>
      </c>
      <c r="L70" s="58"/>
      <c r="M70" s="58"/>
      <c r="N70" s="59"/>
      <c r="O70" s="89" t="s">
        <v>117</v>
      </c>
      <c r="P70" s="49"/>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1"/>
      <c r="BB70" s="52"/>
      <c r="BC70" s="50"/>
      <c r="BD70" s="50"/>
      <c r="BE70" s="50"/>
      <c r="BF70" s="50"/>
      <c r="BG70" s="50"/>
      <c r="BH70" s="53"/>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1"/>
      <c r="DB70" s="52"/>
      <c r="DC70" s="50"/>
      <c r="DD70" s="50"/>
      <c r="DE70" s="50"/>
      <c r="DF70" s="50"/>
      <c r="DG70" s="50"/>
      <c r="DH70" s="53"/>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1"/>
      <c r="FB70" s="52"/>
      <c r="FC70" s="50"/>
      <c r="FD70" s="50"/>
      <c r="FE70" s="50"/>
      <c r="FF70" s="50"/>
      <c r="FG70" s="50"/>
      <c r="FH70" s="53"/>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1"/>
      <c r="HB70" s="52"/>
      <c r="HC70" s="50"/>
      <c r="HD70" s="50"/>
      <c r="HE70" s="50"/>
      <c r="HF70" s="50"/>
      <c r="HG70" s="50"/>
      <c r="HH70" s="53"/>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1"/>
    </row>
    <row r="71" spans="1:261" ht="15.75" customHeight="1" outlineLevel="1" x14ac:dyDescent="0.2">
      <c r="A71" s="93"/>
      <c r="B71" s="96"/>
      <c r="C71" s="99"/>
      <c r="D71" s="41" t="str">
        <f t="shared" ref="D71" si="38">D70</f>
        <v>Изготовление ОПС</v>
      </c>
      <c r="E71" s="41"/>
      <c r="F71" s="79"/>
      <c r="G71" s="79"/>
      <c r="H71" s="79"/>
      <c r="I71" s="79"/>
      <c r="J71" s="79"/>
      <c r="K71" s="46" t="s">
        <v>16</v>
      </c>
      <c r="L71" s="47"/>
      <c r="M71" s="47"/>
      <c r="N71" s="48"/>
      <c r="O71" s="90"/>
      <c r="P71" s="49"/>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1"/>
      <c r="BB71" s="52"/>
      <c r="BC71" s="50"/>
      <c r="BD71" s="50"/>
      <c r="BE71" s="50"/>
      <c r="BF71" s="50"/>
      <c r="BG71" s="53"/>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1"/>
      <c r="DB71" s="52"/>
      <c r="DC71" s="50"/>
      <c r="DD71" s="50"/>
      <c r="DE71" s="50"/>
      <c r="DF71" s="50"/>
      <c r="DG71" s="53"/>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1"/>
      <c r="FB71" s="52"/>
      <c r="FC71" s="50"/>
      <c r="FD71" s="50"/>
      <c r="FE71" s="50"/>
      <c r="FF71" s="50"/>
      <c r="FG71" s="53"/>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1"/>
      <c r="HB71" s="52"/>
      <c r="HC71" s="50"/>
      <c r="HD71" s="50"/>
      <c r="HE71" s="50"/>
      <c r="HF71" s="50"/>
      <c r="HG71" s="53"/>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1"/>
    </row>
    <row r="72" spans="1:261" ht="15.75" customHeight="1" outlineLevel="1" x14ac:dyDescent="0.2">
      <c r="A72" s="93"/>
      <c r="B72" s="96"/>
      <c r="C72" s="99"/>
      <c r="D72" s="54" t="s">
        <v>10</v>
      </c>
      <c r="E72" s="54" t="s">
        <v>1</v>
      </c>
      <c r="F72" s="78"/>
      <c r="G72" s="78"/>
      <c r="H72" s="78"/>
      <c r="I72" s="78"/>
      <c r="J72" s="78"/>
      <c r="K72" s="57" t="s">
        <v>2</v>
      </c>
      <c r="L72" s="58"/>
      <c r="M72" s="58"/>
      <c r="N72" s="59"/>
      <c r="O72" s="89" t="s">
        <v>117</v>
      </c>
      <c r="P72" s="49"/>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1"/>
      <c r="BB72" s="52"/>
      <c r="BC72" s="50"/>
      <c r="BD72" s="50"/>
      <c r="BE72" s="50"/>
      <c r="BF72" s="50"/>
      <c r="BG72" s="50"/>
      <c r="BH72" s="53"/>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1"/>
      <c r="DB72" s="52"/>
      <c r="DC72" s="50"/>
      <c r="DD72" s="50"/>
      <c r="DE72" s="50"/>
      <c r="DF72" s="50"/>
      <c r="DG72" s="50"/>
      <c r="DH72" s="53"/>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1"/>
      <c r="FB72" s="52"/>
      <c r="FC72" s="50"/>
      <c r="FD72" s="50"/>
      <c r="FE72" s="50"/>
      <c r="FF72" s="50"/>
      <c r="FG72" s="50"/>
      <c r="FH72" s="53"/>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1"/>
      <c r="HB72" s="52"/>
      <c r="HC72" s="50"/>
      <c r="HD72" s="50"/>
      <c r="HE72" s="50"/>
      <c r="HF72" s="50"/>
      <c r="HG72" s="50"/>
      <c r="HH72" s="53"/>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1"/>
    </row>
    <row r="73" spans="1:261" ht="15.75" customHeight="1" outlineLevel="1" x14ac:dyDescent="0.2">
      <c r="A73" s="93"/>
      <c r="B73" s="96"/>
      <c r="C73" s="99"/>
      <c r="D73" s="41" t="str">
        <f t="shared" ref="D73" si="39">D72</f>
        <v>Отгрузка/Поставка</v>
      </c>
      <c r="E73" s="41"/>
      <c r="F73" s="79"/>
      <c r="G73" s="79"/>
      <c r="H73" s="79"/>
      <c r="I73" s="79"/>
      <c r="J73" s="79"/>
      <c r="K73" s="46" t="s">
        <v>16</v>
      </c>
      <c r="L73" s="47"/>
      <c r="M73" s="47"/>
      <c r="N73" s="48"/>
      <c r="O73" s="90"/>
      <c r="P73" s="49"/>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1"/>
      <c r="BB73" s="52"/>
      <c r="BC73" s="50"/>
      <c r="BD73" s="50"/>
      <c r="BE73" s="50"/>
      <c r="BF73" s="50"/>
      <c r="BG73" s="53"/>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1"/>
      <c r="DB73" s="52"/>
      <c r="DC73" s="50"/>
      <c r="DD73" s="50"/>
      <c r="DE73" s="50"/>
      <c r="DF73" s="50"/>
      <c r="DG73" s="53"/>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1"/>
      <c r="FB73" s="52"/>
      <c r="FC73" s="50"/>
      <c r="FD73" s="50"/>
      <c r="FE73" s="50"/>
      <c r="FF73" s="50"/>
      <c r="FG73" s="53"/>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1"/>
      <c r="HB73" s="52"/>
      <c r="HC73" s="50"/>
      <c r="HD73" s="50"/>
      <c r="HE73" s="50"/>
      <c r="HF73" s="50"/>
      <c r="HG73" s="53"/>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1"/>
    </row>
    <row r="74" spans="1:261" ht="15.75" customHeight="1" outlineLevel="1" x14ac:dyDescent="0.2">
      <c r="A74" s="93"/>
      <c r="B74" s="96"/>
      <c r="C74" s="99"/>
      <c r="D74" s="54" t="s">
        <v>15</v>
      </c>
      <c r="E74" s="54" t="s">
        <v>1</v>
      </c>
      <c r="F74" s="78"/>
      <c r="G74" s="78"/>
      <c r="H74" s="78"/>
      <c r="I74" s="78"/>
      <c r="J74" s="78"/>
      <c r="K74" s="57" t="s">
        <v>2</v>
      </c>
      <c r="L74" s="58"/>
      <c r="M74" s="58"/>
      <c r="N74" s="59"/>
      <c r="O74" s="89" t="s">
        <v>115</v>
      </c>
      <c r="P74" s="49"/>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1"/>
      <c r="BB74" s="52"/>
      <c r="BC74" s="50"/>
      <c r="BD74" s="50"/>
      <c r="BE74" s="50"/>
      <c r="BF74" s="50"/>
      <c r="BG74" s="50"/>
      <c r="BH74" s="53"/>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1"/>
      <c r="DB74" s="52"/>
      <c r="DC74" s="50"/>
      <c r="DD74" s="50"/>
      <c r="DE74" s="50"/>
      <c r="DF74" s="50"/>
      <c r="DG74" s="50"/>
      <c r="DH74" s="53"/>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1"/>
      <c r="FB74" s="52"/>
      <c r="FC74" s="50"/>
      <c r="FD74" s="50"/>
      <c r="FE74" s="50"/>
      <c r="FF74" s="50"/>
      <c r="FG74" s="50"/>
      <c r="FH74" s="53"/>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1"/>
      <c r="HB74" s="52"/>
      <c r="HC74" s="50"/>
      <c r="HD74" s="50"/>
      <c r="HE74" s="50"/>
      <c r="HF74" s="50"/>
      <c r="HG74" s="50"/>
      <c r="HH74" s="53"/>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1"/>
    </row>
    <row r="75" spans="1:261" ht="15.75" customHeight="1" outlineLevel="1" thickBot="1" x14ac:dyDescent="0.25">
      <c r="A75" s="94"/>
      <c r="B75" s="97"/>
      <c r="C75" s="100"/>
      <c r="D75" s="68" t="str">
        <f t="shared" ref="D75" si="40">D74</f>
        <v>ВК ОПС</v>
      </c>
      <c r="E75" s="68"/>
      <c r="F75" s="84"/>
      <c r="G75" s="84"/>
      <c r="H75" s="84"/>
      <c r="I75" s="84"/>
      <c r="J75" s="84"/>
      <c r="K75" s="70" t="s">
        <v>16</v>
      </c>
      <c r="L75" s="71"/>
      <c r="M75" s="71"/>
      <c r="N75" s="72"/>
      <c r="O75" s="91"/>
      <c r="P75" s="73"/>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5"/>
      <c r="BB75" s="76"/>
      <c r="BC75" s="74"/>
      <c r="BD75" s="74"/>
      <c r="BE75" s="74"/>
      <c r="BF75" s="74"/>
      <c r="BG75" s="77"/>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5"/>
      <c r="DB75" s="76"/>
      <c r="DC75" s="74"/>
      <c r="DD75" s="74"/>
      <c r="DE75" s="74"/>
      <c r="DF75" s="74"/>
      <c r="DG75" s="77"/>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5"/>
      <c r="FB75" s="76"/>
      <c r="FC75" s="74"/>
      <c r="FD75" s="74"/>
      <c r="FE75" s="74"/>
      <c r="FF75" s="74"/>
      <c r="FG75" s="77"/>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c r="HA75" s="75"/>
      <c r="HB75" s="76"/>
      <c r="HC75" s="74"/>
      <c r="HD75" s="74"/>
      <c r="HE75" s="74"/>
      <c r="HF75" s="74"/>
      <c r="HG75" s="77"/>
      <c r="HH75" s="74"/>
      <c r="HI75" s="74"/>
      <c r="HJ75" s="74"/>
      <c r="HK75" s="74"/>
      <c r="HL75" s="74"/>
      <c r="HM75" s="74"/>
      <c r="HN75" s="74"/>
      <c r="HO75" s="74"/>
      <c r="HP75" s="74"/>
      <c r="HQ75" s="74"/>
      <c r="HR75" s="74"/>
      <c r="HS75" s="74"/>
      <c r="HT75" s="74"/>
      <c r="HU75" s="74"/>
      <c r="HV75" s="74"/>
      <c r="HW75" s="74"/>
      <c r="HX75" s="74"/>
      <c r="HY75" s="74"/>
      <c r="HZ75" s="74"/>
      <c r="IA75" s="74"/>
      <c r="IB75" s="74"/>
      <c r="IC75" s="74"/>
      <c r="ID75" s="74"/>
      <c r="IE75" s="74"/>
      <c r="IF75" s="74"/>
      <c r="IG75" s="74"/>
      <c r="IH75" s="74"/>
      <c r="II75" s="74"/>
      <c r="IJ75" s="74"/>
      <c r="IK75" s="74"/>
      <c r="IL75" s="74"/>
      <c r="IM75" s="74"/>
      <c r="IN75" s="74"/>
      <c r="IO75" s="74"/>
      <c r="IP75" s="74"/>
      <c r="IQ75" s="74"/>
      <c r="IR75" s="74"/>
      <c r="IS75" s="74"/>
      <c r="IT75" s="74"/>
      <c r="IU75" s="74"/>
      <c r="IV75" s="74"/>
      <c r="IW75" s="74"/>
      <c r="IX75" s="74"/>
      <c r="IY75" s="74"/>
      <c r="IZ75" s="74"/>
      <c r="JA75" s="75"/>
    </row>
    <row r="76" spans="1:261" ht="15.75" customHeight="1" x14ac:dyDescent="0.2">
      <c r="A76" s="92" t="s">
        <v>118</v>
      </c>
      <c r="B76" s="95" t="s">
        <v>122</v>
      </c>
      <c r="C76" s="98">
        <v>2</v>
      </c>
      <c r="D76" s="26" t="s">
        <v>0</v>
      </c>
      <c r="E76" s="27" t="s">
        <v>1</v>
      </c>
      <c r="F76" s="28">
        <v>44702.46</v>
      </c>
      <c r="G76" s="29">
        <v>3253</v>
      </c>
      <c r="H76" s="30">
        <f>F76*G76</f>
        <v>145417102.38</v>
      </c>
      <c r="I76" s="30">
        <f>H76*1.2</f>
        <v>174500522.85599998</v>
      </c>
      <c r="J76" s="31">
        <f>(I77-I76)/I76*100</f>
        <v>39.912342631703041</v>
      </c>
      <c r="K76" s="32" t="s">
        <v>2</v>
      </c>
      <c r="L76" s="33">
        <v>44298</v>
      </c>
      <c r="M76" s="33">
        <v>45331</v>
      </c>
      <c r="N76" s="34">
        <f>M76-L76</f>
        <v>1033</v>
      </c>
      <c r="O76" s="101" t="s">
        <v>113</v>
      </c>
      <c r="P76" s="35"/>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7"/>
      <c r="BB76" s="38"/>
      <c r="BC76" s="36"/>
      <c r="BD76" s="36"/>
      <c r="BE76" s="36"/>
      <c r="BF76" s="36"/>
      <c r="BG76" s="36"/>
      <c r="BH76" s="39"/>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7"/>
      <c r="DB76" s="38"/>
      <c r="DC76" s="36"/>
      <c r="DD76" s="36"/>
      <c r="DE76" s="36"/>
      <c r="DF76" s="36"/>
      <c r="DG76" s="36"/>
      <c r="DH76" s="39"/>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7"/>
      <c r="FB76" s="38"/>
      <c r="FC76" s="36"/>
      <c r="FD76" s="36"/>
      <c r="FE76" s="36"/>
      <c r="FF76" s="36"/>
      <c r="FG76" s="36"/>
      <c r="FH76" s="39"/>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7"/>
      <c r="HB76" s="38"/>
      <c r="HC76" s="36"/>
      <c r="HD76" s="36"/>
      <c r="HE76" s="36"/>
      <c r="HF76" s="36"/>
      <c r="HG76" s="36"/>
      <c r="HH76" s="39"/>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7"/>
    </row>
    <row r="77" spans="1:261" ht="15.75" customHeight="1" x14ac:dyDescent="0.25">
      <c r="A77" s="93"/>
      <c r="B77" s="96"/>
      <c r="C77" s="99"/>
      <c r="D77" s="40" t="str">
        <f>D76</f>
        <v>Трубопроводы</v>
      </c>
      <c r="E77" s="41"/>
      <c r="F77" s="42">
        <v>62544.258999999998</v>
      </c>
      <c r="G77" s="43"/>
      <c r="H77" s="44">
        <f>F77*G76</f>
        <v>203456474.52699998</v>
      </c>
      <c r="I77" s="44">
        <f>H77*1.2</f>
        <v>244147769.43239996</v>
      </c>
      <c r="J77" s="45"/>
      <c r="K77" s="46" t="s">
        <v>16</v>
      </c>
      <c r="L77" s="47">
        <v>44298</v>
      </c>
      <c r="M77" s="47">
        <f ca="1">TODAY()</f>
        <v>44557</v>
      </c>
      <c r="N77" s="48">
        <f ca="1">M77-L77</f>
        <v>259</v>
      </c>
      <c r="O77" s="90"/>
      <c r="P77" s="49"/>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1"/>
      <c r="BB77" s="52"/>
      <c r="BC77" s="50"/>
      <c r="BD77" s="50"/>
      <c r="BE77" s="50"/>
      <c r="BF77" s="50"/>
      <c r="BG77" s="53"/>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1"/>
      <c r="DB77" s="52"/>
      <c r="DC77" s="50"/>
      <c r="DD77" s="50"/>
      <c r="DE77" s="50"/>
      <c r="DF77" s="50"/>
      <c r="DG77" s="53"/>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1"/>
      <c r="FB77" s="52"/>
      <c r="FC77" s="50"/>
      <c r="FD77" s="50"/>
      <c r="FE77" s="50"/>
      <c r="FF77" s="50"/>
      <c r="FG77" s="53"/>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1"/>
      <c r="HB77" s="52"/>
      <c r="HC77" s="50"/>
      <c r="HD77" s="50"/>
      <c r="HE77" s="50"/>
      <c r="HF77" s="50"/>
      <c r="HG77" s="53"/>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1"/>
    </row>
    <row r="78" spans="1:261" ht="15.75" customHeight="1" x14ac:dyDescent="0.2">
      <c r="A78" s="93"/>
      <c r="B78" s="96"/>
      <c r="C78" s="99"/>
      <c r="D78" s="54" t="s">
        <v>3</v>
      </c>
      <c r="E78" s="54" t="s">
        <v>1</v>
      </c>
      <c r="F78" s="55"/>
      <c r="G78" s="55"/>
      <c r="H78" s="55"/>
      <c r="I78" s="55"/>
      <c r="J78" s="56"/>
      <c r="K78" s="57" t="s">
        <v>2</v>
      </c>
      <c r="L78" s="58">
        <v>44298</v>
      </c>
      <c r="M78" s="58">
        <v>44298</v>
      </c>
      <c r="N78" s="59">
        <f t="shared" ref="N78:N84" si="41">M78-L78</f>
        <v>0</v>
      </c>
      <c r="O78" s="89" t="s">
        <v>114</v>
      </c>
      <c r="P78" s="49"/>
      <c r="Q78" s="50"/>
      <c r="R78" s="50"/>
      <c r="S78" s="50"/>
      <c r="T78" s="50"/>
      <c r="U78" s="50"/>
      <c r="V78" s="50"/>
      <c r="W78" s="50"/>
      <c r="X78" s="50"/>
      <c r="Y78" s="50"/>
      <c r="Z78" s="50"/>
      <c r="AA78" s="50"/>
      <c r="AB78" s="50"/>
      <c r="AC78" s="85"/>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1"/>
      <c r="BB78" s="52"/>
      <c r="BC78" s="50"/>
      <c r="BD78" s="50"/>
      <c r="BE78" s="50"/>
      <c r="BF78" s="50"/>
      <c r="BG78" s="50"/>
      <c r="BH78" s="53"/>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1"/>
      <c r="DB78" s="52"/>
      <c r="DC78" s="50"/>
      <c r="DD78" s="50"/>
      <c r="DE78" s="50"/>
      <c r="DF78" s="50"/>
      <c r="DG78" s="50"/>
      <c r="DH78" s="53"/>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1"/>
      <c r="FB78" s="52"/>
      <c r="FC78" s="50"/>
      <c r="FD78" s="50"/>
      <c r="FE78" s="50"/>
      <c r="FF78" s="50"/>
      <c r="FG78" s="50"/>
      <c r="FH78" s="53"/>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1"/>
      <c r="HB78" s="52"/>
      <c r="HC78" s="50"/>
      <c r="HD78" s="50"/>
      <c r="HE78" s="50"/>
      <c r="HF78" s="50"/>
      <c r="HG78" s="50"/>
      <c r="HH78" s="53"/>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1"/>
    </row>
    <row r="79" spans="1:261" ht="15.75" customHeight="1" x14ac:dyDescent="0.2">
      <c r="A79" s="93"/>
      <c r="B79" s="96"/>
      <c r="C79" s="99"/>
      <c r="D79" s="41" t="str">
        <f>D78</f>
        <v>Выдача ЗЗИ</v>
      </c>
      <c r="E79" s="41"/>
      <c r="F79" s="60"/>
      <c r="G79" s="60"/>
      <c r="H79" s="60"/>
      <c r="I79" s="60"/>
      <c r="J79" s="60"/>
      <c r="K79" s="46" t="s">
        <v>16</v>
      </c>
      <c r="L79" s="47">
        <v>44286</v>
      </c>
      <c r="M79" s="47">
        <v>44286</v>
      </c>
      <c r="N79" s="48">
        <f t="shared" si="41"/>
        <v>0</v>
      </c>
      <c r="O79" s="90"/>
      <c r="P79" s="49"/>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1"/>
      <c r="BB79" s="52"/>
      <c r="BC79" s="50"/>
      <c r="BD79" s="50"/>
      <c r="BE79" s="50"/>
      <c r="BF79" s="50"/>
      <c r="BG79" s="53"/>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1"/>
      <c r="DB79" s="52"/>
      <c r="DC79" s="50"/>
      <c r="DD79" s="50"/>
      <c r="DE79" s="50"/>
      <c r="DF79" s="50"/>
      <c r="DG79" s="53"/>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1"/>
      <c r="FB79" s="52"/>
      <c r="FC79" s="50"/>
      <c r="FD79" s="50"/>
      <c r="FE79" s="50"/>
      <c r="FF79" s="50"/>
      <c r="FG79" s="53"/>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1"/>
      <c r="HB79" s="52"/>
      <c r="HC79" s="50"/>
      <c r="HD79" s="50"/>
      <c r="HE79" s="50"/>
      <c r="HF79" s="50"/>
      <c r="HG79" s="53"/>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1"/>
    </row>
    <row r="80" spans="1:261" ht="15.75" customHeight="1" x14ac:dyDescent="0.2">
      <c r="A80" s="93"/>
      <c r="B80" s="96"/>
      <c r="C80" s="99"/>
      <c r="D80" s="54" t="s">
        <v>4</v>
      </c>
      <c r="E80" s="54" t="s">
        <v>1</v>
      </c>
      <c r="F80" s="55"/>
      <c r="G80" s="55"/>
      <c r="H80" s="55"/>
      <c r="I80" s="55"/>
      <c r="J80" s="55"/>
      <c r="K80" s="57" t="s">
        <v>2</v>
      </c>
      <c r="L80" s="58">
        <v>44298</v>
      </c>
      <c r="M80" s="58">
        <f>L80+120</f>
        <v>44418</v>
      </c>
      <c r="N80" s="59">
        <f t="shared" si="41"/>
        <v>120</v>
      </c>
      <c r="O80" s="89" t="s">
        <v>114</v>
      </c>
      <c r="P80" s="49"/>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1"/>
      <c r="BB80" s="52"/>
      <c r="BC80" s="50"/>
      <c r="BD80" s="50"/>
      <c r="BE80" s="50"/>
      <c r="BF80" s="50"/>
      <c r="BG80" s="50"/>
      <c r="BH80" s="53"/>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1"/>
      <c r="DB80" s="52"/>
      <c r="DC80" s="50"/>
      <c r="DD80" s="50"/>
      <c r="DE80" s="50"/>
      <c r="DF80" s="50"/>
      <c r="DG80" s="50"/>
      <c r="DH80" s="53"/>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1"/>
      <c r="FB80" s="52"/>
      <c r="FC80" s="50"/>
      <c r="FD80" s="50"/>
      <c r="FE80" s="50"/>
      <c r="FF80" s="50"/>
      <c r="FG80" s="50"/>
      <c r="FH80" s="53"/>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1"/>
      <c r="HB80" s="52"/>
      <c r="HC80" s="50"/>
      <c r="HD80" s="50"/>
      <c r="HE80" s="50"/>
      <c r="HF80" s="50"/>
      <c r="HG80" s="50"/>
      <c r="HH80" s="53"/>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1"/>
    </row>
    <row r="81" spans="1:261" ht="15.75" customHeight="1" x14ac:dyDescent="0.2">
      <c r="A81" s="93"/>
      <c r="B81" s="96"/>
      <c r="C81" s="99"/>
      <c r="D81" s="41" t="str">
        <f>D80</f>
        <v>Разработка РКД</v>
      </c>
      <c r="E81" s="41"/>
      <c r="F81" s="60"/>
      <c r="G81" s="60"/>
      <c r="H81" s="60"/>
      <c r="I81" s="60"/>
      <c r="J81" s="60"/>
      <c r="K81" s="46" t="s">
        <v>16</v>
      </c>
      <c r="L81" s="47">
        <v>44298</v>
      </c>
      <c r="M81" s="47">
        <v>44337</v>
      </c>
      <c r="N81" s="48">
        <f t="shared" si="41"/>
        <v>39</v>
      </c>
      <c r="O81" s="90"/>
      <c r="P81" s="49"/>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1"/>
      <c r="BB81" s="52"/>
      <c r="BC81" s="50"/>
      <c r="BD81" s="50"/>
      <c r="BE81" s="50"/>
      <c r="BF81" s="50"/>
      <c r="BG81" s="53"/>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1"/>
      <c r="DB81" s="52"/>
      <c r="DC81" s="50"/>
      <c r="DD81" s="50"/>
      <c r="DE81" s="50"/>
      <c r="DF81" s="50"/>
      <c r="DG81" s="53"/>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1"/>
      <c r="FB81" s="52"/>
      <c r="FC81" s="50"/>
      <c r="FD81" s="50"/>
      <c r="FE81" s="50"/>
      <c r="FF81" s="50"/>
      <c r="FG81" s="53"/>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1"/>
      <c r="HB81" s="52"/>
      <c r="HC81" s="50"/>
      <c r="HD81" s="50"/>
      <c r="HE81" s="50"/>
      <c r="HF81" s="50"/>
      <c r="HG81" s="53"/>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1"/>
    </row>
    <row r="82" spans="1:261" ht="15.75" customHeight="1" x14ac:dyDescent="0.2">
      <c r="A82" s="93"/>
      <c r="B82" s="96"/>
      <c r="C82" s="99"/>
      <c r="D82" s="54" t="s">
        <v>5</v>
      </c>
      <c r="E82" s="54" t="s">
        <v>1</v>
      </c>
      <c r="F82" s="55"/>
      <c r="G82" s="55"/>
      <c r="H82" s="55"/>
      <c r="I82" s="55"/>
      <c r="J82" s="55"/>
      <c r="K82" s="57" t="s">
        <v>2</v>
      </c>
      <c r="L82" s="58">
        <v>44418</v>
      </c>
      <c r="M82" s="58">
        <v>44449</v>
      </c>
      <c r="N82" s="59">
        <f t="shared" si="41"/>
        <v>31</v>
      </c>
      <c r="O82" s="89" t="s">
        <v>114</v>
      </c>
      <c r="P82" s="49"/>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1"/>
      <c r="BB82" s="52"/>
      <c r="BC82" s="50"/>
      <c r="BD82" s="50"/>
      <c r="BE82" s="50"/>
      <c r="BF82" s="50"/>
      <c r="BG82" s="50"/>
      <c r="BH82" s="53"/>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1"/>
      <c r="DB82" s="52"/>
      <c r="DC82" s="50"/>
      <c r="DD82" s="50"/>
      <c r="DE82" s="50"/>
      <c r="DF82" s="50"/>
      <c r="DG82" s="50"/>
      <c r="DH82" s="53"/>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1"/>
      <c r="FB82" s="52"/>
      <c r="FC82" s="50"/>
      <c r="FD82" s="50"/>
      <c r="FE82" s="50"/>
      <c r="FF82" s="50"/>
      <c r="FG82" s="50"/>
      <c r="FH82" s="53"/>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1"/>
      <c r="HB82" s="52"/>
      <c r="HC82" s="50"/>
      <c r="HD82" s="50"/>
      <c r="HE82" s="50"/>
      <c r="HF82" s="50"/>
      <c r="HG82" s="50"/>
      <c r="HH82" s="53"/>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1"/>
    </row>
    <row r="83" spans="1:261" ht="15.75" customHeight="1" x14ac:dyDescent="0.2">
      <c r="A83" s="93"/>
      <c r="B83" s="96"/>
      <c r="C83" s="99"/>
      <c r="D83" s="41" t="str">
        <f t="shared" ref="D83" si="42">D82</f>
        <v>Согласование РКД</v>
      </c>
      <c r="E83" s="41"/>
      <c r="F83" s="60"/>
      <c r="G83" s="60"/>
      <c r="H83" s="60"/>
      <c r="I83" s="60"/>
      <c r="J83" s="60"/>
      <c r="K83" s="46" t="s">
        <v>16</v>
      </c>
      <c r="L83" s="47">
        <v>44337</v>
      </c>
      <c r="M83" s="47">
        <v>44517</v>
      </c>
      <c r="N83" s="48">
        <f t="shared" si="41"/>
        <v>180</v>
      </c>
      <c r="O83" s="90"/>
      <c r="P83" s="49"/>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1"/>
      <c r="BB83" s="52"/>
      <c r="BC83" s="50"/>
      <c r="BD83" s="50"/>
      <c r="BE83" s="50"/>
      <c r="BF83" s="50"/>
      <c r="BG83" s="53"/>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1"/>
      <c r="DB83" s="52"/>
      <c r="DC83" s="50"/>
      <c r="DD83" s="50"/>
      <c r="DE83" s="50"/>
      <c r="DF83" s="50"/>
      <c r="DG83" s="53"/>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1"/>
      <c r="FB83" s="52"/>
      <c r="FC83" s="50"/>
      <c r="FD83" s="50"/>
      <c r="FE83" s="50"/>
      <c r="FF83" s="50"/>
      <c r="FG83" s="53"/>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1"/>
      <c r="HB83" s="52"/>
      <c r="HC83" s="50"/>
      <c r="HD83" s="50"/>
      <c r="HE83" s="50"/>
      <c r="HF83" s="50"/>
      <c r="HG83" s="53"/>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1"/>
    </row>
    <row r="84" spans="1:261" ht="15.75" customHeight="1" x14ac:dyDescent="0.2">
      <c r="A84" s="93"/>
      <c r="B84" s="96"/>
      <c r="C84" s="99"/>
      <c r="D84" s="54" t="s">
        <v>6</v>
      </c>
      <c r="E84" s="54" t="s">
        <v>1</v>
      </c>
      <c r="F84" s="55"/>
      <c r="G84" s="55"/>
      <c r="H84" s="55"/>
      <c r="I84" s="55"/>
      <c r="J84" s="55"/>
      <c r="K84" s="57" t="s">
        <v>2</v>
      </c>
      <c r="L84" s="58">
        <v>44449</v>
      </c>
      <c r="M84" s="58">
        <f>L84+35</f>
        <v>44484</v>
      </c>
      <c r="N84" s="59">
        <f t="shared" si="41"/>
        <v>35</v>
      </c>
      <c r="O84" s="89" t="s">
        <v>113</v>
      </c>
      <c r="P84" s="49"/>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1"/>
      <c r="BB84" s="52"/>
      <c r="BC84" s="50"/>
      <c r="BD84" s="50"/>
      <c r="BE84" s="50"/>
      <c r="BF84" s="50"/>
      <c r="BG84" s="50"/>
      <c r="BH84" s="53"/>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1"/>
      <c r="DB84" s="52"/>
      <c r="DC84" s="50"/>
      <c r="DD84" s="50"/>
      <c r="DE84" s="50"/>
      <c r="DF84" s="50"/>
      <c r="DG84" s="50"/>
      <c r="DH84" s="53"/>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1"/>
      <c r="FB84" s="52"/>
      <c r="FC84" s="50"/>
      <c r="FD84" s="50"/>
      <c r="FE84" s="50"/>
      <c r="FF84" s="50"/>
      <c r="FG84" s="50"/>
      <c r="FH84" s="53"/>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1"/>
      <c r="HB84" s="52"/>
      <c r="HC84" s="50"/>
      <c r="HD84" s="50"/>
      <c r="HE84" s="50"/>
      <c r="HF84" s="50"/>
      <c r="HG84" s="50"/>
      <c r="HH84" s="53"/>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1"/>
    </row>
    <row r="85" spans="1:261" ht="15.75" customHeight="1" x14ac:dyDescent="0.2">
      <c r="A85" s="93"/>
      <c r="B85" s="96"/>
      <c r="C85" s="99"/>
      <c r="D85" s="41" t="str">
        <f t="shared" ref="D85" si="43">D84</f>
        <v>Экспертиза РКД</v>
      </c>
      <c r="E85" s="41"/>
      <c r="F85" s="60"/>
      <c r="G85" s="60"/>
      <c r="H85" s="60"/>
      <c r="I85" s="60"/>
      <c r="J85" s="60"/>
      <c r="K85" s="46" t="s">
        <v>16</v>
      </c>
      <c r="L85" s="47">
        <v>44518</v>
      </c>
      <c r="M85" s="47">
        <f ca="1">TODAY()</f>
        <v>44557</v>
      </c>
      <c r="N85" s="48">
        <f ca="1">M85-L85</f>
        <v>39</v>
      </c>
      <c r="O85" s="90"/>
      <c r="P85" s="49"/>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1"/>
      <c r="BB85" s="52"/>
      <c r="BC85" s="50"/>
      <c r="BD85" s="50"/>
      <c r="BE85" s="50"/>
      <c r="BF85" s="50"/>
      <c r="BG85" s="53"/>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1"/>
      <c r="DB85" s="52"/>
      <c r="DC85" s="50"/>
      <c r="DD85" s="50"/>
      <c r="DE85" s="50"/>
      <c r="DF85" s="50"/>
      <c r="DG85" s="53"/>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1"/>
      <c r="FB85" s="52"/>
      <c r="FC85" s="50"/>
      <c r="FD85" s="50"/>
      <c r="FE85" s="50"/>
      <c r="FF85" s="50"/>
      <c r="FG85" s="53"/>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1"/>
      <c r="HB85" s="52"/>
      <c r="HC85" s="50"/>
      <c r="HD85" s="50"/>
      <c r="HE85" s="50"/>
      <c r="HF85" s="50"/>
      <c r="HG85" s="53"/>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1"/>
    </row>
    <row r="86" spans="1:261" ht="15.75" customHeight="1" x14ac:dyDescent="0.2">
      <c r="A86" s="93"/>
      <c r="B86" s="96"/>
      <c r="C86" s="99"/>
      <c r="D86" s="54" t="s">
        <v>7</v>
      </c>
      <c r="E86" s="54" t="s">
        <v>1</v>
      </c>
      <c r="F86" s="55"/>
      <c r="G86" s="55"/>
      <c r="H86" s="55"/>
      <c r="I86" s="55"/>
      <c r="J86" s="55"/>
      <c r="K86" s="57" t="s">
        <v>2</v>
      </c>
      <c r="L86" s="58">
        <v>44392</v>
      </c>
      <c r="M86" s="58">
        <v>44423</v>
      </c>
      <c r="N86" s="59">
        <f>M86-L86</f>
        <v>31</v>
      </c>
      <c r="O86" s="89" t="s">
        <v>115</v>
      </c>
      <c r="P86" s="49"/>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1"/>
      <c r="BB86" s="52"/>
      <c r="BC86" s="50"/>
      <c r="BD86" s="50"/>
      <c r="BE86" s="50"/>
      <c r="BF86" s="50"/>
      <c r="BG86" s="50"/>
      <c r="BH86" s="53"/>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1"/>
      <c r="DB86" s="52"/>
      <c r="DC86" s="50"/>
      <c r="DD86" s="50"/>
      <c r="DE86" s="50"/>
      <c r="DF86" s="50"/>
      <c r="DG86" s="50"/>
      <c r="DH86" s="53"/>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1"/>
      <c r="FB86" s="52"/>
      <c r="FC86" s="50"/>
      <c r="FD86" s="50"/>
      <c r="FE86" s="50"/>
      <c r="FF86" s="50"/>
      <c r="FG86" s="50"/>
      <c r="FH86" s="53"/>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1"/>
      <c r="HB86" s="52"/>
      <c r="HC86" s="50"/>
      <c r="HD86" s="50"/>
      <c r="HE86" s="50"/>
      <c r="HF86" s="50"/>
      <c r="HG86" s="50"/>
      <c r="HH86" s="53"/>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1"/>
    </row>
    <row r="87" spans="1:261" ht="15.75" customHeight="1" x14ac:dyDescent="0.2">
      <c r="A87" s="93"/>
      <c r="B87" s="96"/>
      <c r="C87" s="99"/>
      <c r="D87" s="41" t="str">
        <f t="shared" ref="D87" si="44">D86</f>
        <v>Разработка и согласование ПК</v>
      </c>
      <c r="E87" s="41"/>
      <c r="F87" s="60"/>
      <c r="G87" s="60"/>
      <c r="H87" s="60"/>
      <c r="I87" s="60"/>
      <c r="J87" s="60"/>
      <c r="K87" s="46" t="s">
        <v>16</v>
      </c>
      <c r="L87" s="47"/>
      <c r="M87" s="47"/>
      <c r="N87" s="48"/>
      <c r="O87" s="90"/>
      <c r="P87" s="49"/>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1"/>
      <c r="BB87" s="52"/>
      <c r="BC87" s="50"/>
      <c r="BD87" s="50"/>
      <c r="BE87" s="50"/>
      <c r="BF87" s="50"/>
      <c r="BG87" s="53"/>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1"/>
      <c r="DB87" s="52"/>
      <c r="DC87" s="50"/>
      <c r="DD87" s="50"/>
      <c r="DE87" s="50"/>
      <c r="DF87" s="50"/>
      <c r="DG87" s="53"/>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1"/>
      <c r="FB87" s="52"/>
      <c r="FC87" s="50"/>
      <c r="FD87" s="50"/>
      <c r="FE87" s="50"/>
      <c r="FF87" s="50"/>
      <c r="FG87" s="53"/>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1"/>
      <c r="HB87" s="52"/>
      <c r="HC87" s="50"/>
      <c r="HD87" s="50"/>
      <c r="HE87" s="50"/>
      <c r="HF87" s="50"/>
      <c r="HG87" s="53"/>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1"/>
    </row>
    <row r="88" spans="1:261" ht="15.75" customHeight="1" x14ac:dyDescent="0.2">
      <c r="A88" s="93"/>
      <c r="B88" s="96"/>
      <c r="C88" s="99"/>
      <c r="D88" s="54" t="s">
        <v>8</v>
      </c>
      <c r="E88" s="54" t="s">
        <v>1</v>
      </c>
      <c r="F88" s="55"/>
      <c r="G88" s="55"/>
      <c r="H88" s="55"/>
      <c r="I88" s="55"/>
      <c r="J88" s="55"/>
      <c r="K88" s="57" t="s">
        <v>2</v>
      </c>
      <c r="L88" s="58">
        <v>44418</v>
      </c>
      <c r="M88" s="58">
        <f>L88+160</f>
        <v>44578</v>
      </c>
      <c r="N88" s="59">
        <f t="shared" ref="N88" si="45">M88-L88</f>
        <v>160</v>
      </c>
      <c r="O88" s="89" t="s">
        <v>113</v>
      </c>
      <c r="P88" s="49"/>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1"/>
      <c r="BB88" s="52"/>
      <c r="BC88" s="50"/>
      <c r="BD88" s="50"/>
      <c r="BE88" s="50"/>
      <c r="BF88" s="50"/>
      <c r="BG88" s="50"/>
      <c r="BH88" s="53"/>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1"/>
      <c r="DB88" s="52"/>
      <c r="DC88" s="50"/>
      <c r="DD88" s="50"/>
      <c r="DE88" s="50"/>
      <c r="DF88" s="50"/>
      <c r="DG88" s="50"/>
      <c r="DH88" s="53"/>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1"/>
      <c r="FB88" s="52"/>
      <c r="FC88" s="50"/>
      <c r="FD88" s="50"/>
      <c r="FE88" s="50"/>
      <c r="FF88" s="50"/>
      <c r="FG88" s="50"/>
      <c r="FH88" s="53"/>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1"/>
      <c r="HB88" s="52"/>
      <c r="HC88" s="50"/>
      <c r="HD88" s="50"/>
      <c r="HE88" s="50"/>
      <c r="HF88" s="50"/>
      <c r="HG88" s="50"/>
      <c r="HH88" s="53"/>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1"/>
    </row>
    <row r="89" spans="1:261" ht="15.75" customHeight="1" x14ac:dyDescent="0.2">
      <c r="A89" s="93"/>
      <c r="B89" s="96"/>
      <c r="C89" s="99"/>
      <c r="D89" s="41" t="str">
        <f t="shared" ref="D89" si="46">D88</f>
        <v xml:space="preserve">Закупка материалов и комплектующих </v>
      </c>
      <c r="E89" s="41"/>
      <c r="F89" s="60"/>
      <c r="G89" s="60"/>
      <c r="H89" s="60"/>
      <c r="I89" s="60"/>
      <c r="J89" s="60"/>
      <c r="K89" s="46" t="s">
        <v>16</v>
      </c>
      <c r="L89" s="47">
        <v>44418</v>
      </c>
      <c r="M89" s="47">
        <f ca="1">TODAY()</f>
        <v>44557</v>
      </c>
      <c r="N89" s="48"/>
      <c r="O89" s="90"/>
      <c r="P89" s="49"/>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1"/>
      <c r="BB89" s="52"/>
      <c r="BC89" s="50"/>
      <c r="BD89" s="50"/>
      <c r="BE89" s="50"/>
      <c r="BF89" s="50"/>
      <c r="BG89" s="53"/>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1"/>
      <c r="DB89" s="52"/>
      <c r="DC89" s="50"/>
      <c r="DD89" s="50"/>
      <c r="DE89" s="50"/>
      <c r="DF89" s="50"/>
      <c r="DG89" s="53"/>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1"/>
      <c r="FB89" s="52"/>
      <c r="FC89" s="50"/>
      <c r="FD89" s="50"/>
      <c r="FE89" s="50"/>
      <c r="FF89" s="50"/>
      <c r="FG89" s="53"/>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1"/>
      <c r="HB89" s="52"/>
      <c r="HC89" s="50"/>
      <c r="HD89" s="50"/>
      <c r="HE89" s="50"/>
      <c r="HF89" s="50"/>
      <c r="HG89" s="53"/>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1"/>
    </row>
    <row r="90" spans="1:261" ht="15.75" customHeight="1" x14ac:dyDescent="0.2">
      <c r="A90" s="93"/>
      <c r="B90" s="96"/>
      <c r="C90" s="99"/>
      <c r="D90" s="54" t="s">
        <v>9</v>
      </c>
      <c r="E90" s="54" t="s">
        <v>1</v>
      </c>
      <c r="F90" s="55"/>
      <c r="G90" s="55"/>
      <c r="H90" s="55"/>
      <c r="I90" s="55"/>
      <c r="J90" s="55"/>
      <c r="K90" s="57" t="s">
        <v>2</v>
      </c>
      <c r="L90" s="58">
        <v>44579</v>
      </c>
      <c r="M90" s="58">
        <f>L90+90</f>
        <v>44669</v>
      </c>
      <c r="N90" s="59">
        <f t="shared" ref="N90" si="47">M90-L90</f>
        <v>90</v>
      </c>
      <c r="O90" s="89" t="s">
        <v>115</v>
      </c>
      <c r="P90" s="49"/>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1"/>
      <c r="BB90" s="52"/>
      <c r="BC90" s="50"/>
      <c r="BD90" s="50"/>
      <c r="BE90" s="50"/>
      <c r="BF90" s="50"/>
      <c r="BG90" s="50"/>
      <c r="BH90" s="53"/>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1"/>
      <c r="DB90" s="52"/>
      <c r="DC90" s="50"/>
      <c r="DD90" s="50"/>
      <c r="DE90" s="50"/>
      <c r="DF90" s="50"/>
      <c r="DG90" s="50"/>
      <c r="DH90" s="53"/>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1"/>
      <c r="FB90" s="52"/>
      <c r="FC90" s="50"/>
      <c r="FD90" s="50"/>
      <c r="FE90" s="50"/>
      <c r="FF90" s="50"/>
      <c r="FG90" s="50"/>
      <c r="FH90" s="53"/>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1"/>
      <c r="HB90" s="52"/>
      <c r="HC90" s="50"/>
      <c r="HD90" s="50"/>
      <c r="HE90" s="50"/>
      <c r="HF90" s="50"/>
      <c r="HG90" s="50"/>
      <c r="HH90" s="53"/>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1"/>
    </row>
    <row r="91" spans="1:261" ht="15.75" customHeight="1" x14ac:dyDescent="0.2">
      <c r="A91" s="93"/>
      <c r="B91" s="96"/>
      <c r="C91" s="99"/>
      <c r="D91" s="41" t="str">
        <f t="shared" ref="D91" si="48">D90</f>
        <v>Изготовление трубопроводов</v>
      </c>
      <c r="E91" s="41"/>
      <c r="F91" s="60"/>
      <c r="G91" s="60"/>
      <c r="H91" s="60"/>
      <c r="I91" s="60"/>
      <c r="J91" s="60"/>
      <c r="K91" s="46" t="s">
        <v>16</v>
      </c>
      <c r="L91" s="47"/>
      <c r="M91" s="47"/>
      <c r="N91" s="48"/>
      <c r="O91" s="90"/>
      <c r="P91" s="49"/>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1"/>
      <c r="BB91" s="52"/>
      <c r="BC91" s="50"/>
      <c r="BD91" s="50"/>
      <c r="BE91" s="50"/>
      <c r="BF91" s="50"/>
      <c r="BG91" s="53"/>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1"/>
      <c r="DB91" s="52"/>
      <c r="DC91" s="50"/>
      <c r="DD91" s="50"/>
      <c r="DE91" s="50"/>
      <c r="DF91" s="50"/>
      <c r="DG91" s="53"/>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1"/>
      <c r="FB91" s="52"/>
      <c r="FC91" s="50"/>
      <c r="FD91" s="50"/>
      <c r="FE91" s="50"/>
      <c r="FF91" s="50"/>
      <c r="FG91" s="53"/>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1"/>
      <c r="HB91" s="52"/>
      <c r="HC91" s="50"/>
      <c r="HD91" s="50"/>
      <c r="HE91" s="50"/>
      <c r="HF91" s="50"/>
      <c r="HG91" s="53"/>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1"/>
    </row>
    <row r="92" spans="1:261" ht="15.75" customHeight="1" x14ac:dyDescent="0.2">
      <c r="A92" s="93"/>
      <c r="B92" s="96"/>
      <c r="C92" s="99"/>
      <c r="D92" s="54" t="s">
        <v>10</v>
      </c>
      <c r="E92" s="54" t="s">
        <v>1</v>
      </c>
      <c r="F92" s="55"/>
      <c r="G92" s="55"/>
      <c r="H92" s="55"/>
      <c r="I92" s="55"/>
      <c r="J92" s="55"/>
      <c r="K92" s="57" t="s">
        <v>2</v>
      </c>
      <c r="L92" s="58">
        <v>44669</v>
      </c>
      <c r="M92" s="58">
        <v>44681</v>
      </c>
      <c r="N92" s="59">
        <f t="shared" ref="N92" si="49">M92-L92</f>
        <v>12</v>
      </c>
      <c r="O92" s="89" t="s">
        <v>115</v>
      </c>
      <c r="P92" s="49"/>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1"/>
      <c r="BB92" s="52"/>
      <c r="BC92" s="50"/>
      <c r="BD92" s="50"/>
      <c r="BE92" s="50"/>
      <c r="BF92" s="50"/>
      <c r="BG92" s="50"/>
      <c r="BH92" s="53"/>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1"/>
      <c r="DB92" s="52"/>
      <c r="DC92" s="50"/>
      <c r="DD92" s="50"/>
      <c r="DE92" s="50"/>
      <c r="DF92" s="50"/>
      <c r="DG92" s="50"/>
      <c r="DH92" s="53"/>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1"/>
      <c r="FB92" s="52"/>
      <c r="FC92" s="50"/>
      <c r="FD92" s="50"/>
      <c r="FE92" s="50"/>
      <c r="FF92" s="50"/>
      <c r="FG92" s="50"/>
      <c r="FH92" s="53"/>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1"/>
      <c r="HB92" s="52"/>
      <c r="HC92" s="50"/>
      <c r="HD92" s="50"/>
      <c r="HE92" s="50"/>
      <c r="HF92" s="50"/>
      <c r="HG92" s="50"/>
      <c r="HH92" s="53"/>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1"/>
    </row>
    <row r="93" spans="1:261" ht="15.75" customHeight="1" x14ac:dyDescent="0.2">
      <c r="A93" s="93"/>
      <c r="B93" s="96"/>
      <c r="C93" s="99"/>
      <c r="D93" s="41" t="str">
        <f t="shared" ref="D93" si="50">D92</f>
        <v>Отгрузка/Поставка</v>
      </c>
      <c r="E93" s="41"/>
      <c r="F93" s="60"/>
      <c r="G93" s="60"/>
      <c r="H93" s="60"/>
      <c r="I93" s="60"/>
      <c r="J93" s="60"/>
      <c r="K93" s="46" t="s">
        <v>16</v>
      </c>
      <c r="L93" s="47"/>
      <c r="M93" s="47"/>
      <c r="N93" s="48"/>
      <c r="O93" s="90"/>
      <c r="P93" s="49"/>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1"/>
      <c r="BB93" s="52"/>
      <c r="BC93" s="50"/>
      <c r="BD93" s="50"/>
      <c r="BE93" s="50"/>
      <c r="BF93" s="50"/>
      <c r="BG93" s="53"/>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1"/>
      <c r="DB93" s="52"/>
      <c r="DC93" s="50"/>
      <c r="DD93" s="50"/>
      <c r="DE93" s="50"/>
      <c r="DF93" s="50"/>
      <c r="DG93" s="53"/>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1"/>
      <c r="FB93" s="52"/>
      <c r="FC93" s="50"/>
      <c r="FD93" s="50"/>
      <c r="FE93" s="50"/>
      <c r="FF93" s="50"/>
      <c r="FG93" s="53"/>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1"/>
      <c r="HB93" s="52"/>
      <c r="HC93" s="50"/>
      <c r="HD93" s="50"/>
      <c r="HE93" s="50"/>
      <c r="HF93" s="50"/>
      <c r="HG93" s="53"/>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1"/>
    </row>
    <row r="94" spans="1:261" ht="15.75" customHeight="1" x14ac:dyDescent="0.2">
      <c r="A94" s="93"/>
      <c r="B94" s="96"/>
      <c r="C94" s="99"/>
      <c r="D94" s="54" t="s">
        <v>11</v>
      </c>
      <c r="E94" s="54" t="s">
        <v>1</v>
      </c>
      <c r="F94" s="55"/>
      <c r="G94" s="55"/>
      <c r="H94" s="55"/>
      <c r="I94" s="55"/>
      <c r="J94" s="55"/>
      <c r="K94" s="57" t="s">
        <v>2</v>
      </c>
      <c r="L94" s="58">
        <v>44669</v>
      </c>
      <c r="M94" s="58">
        <f>L94+65</f>
        <v>44734</v>
      </c>
      <c r="N94" s="59">
        <f>M94-L94</f>
        <v>65</v>
      </c>
      <c r="O94" s="89" t="s">
        <v>115</v>
      </c>
      <c r="P94" s="49"/>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1"/>
      <c r="BB94" s="52"/>
      <c r="BC94" s="50"/>
      <c r="BD94" s="50"/>
      <c r="BE94" s="50"/>
      <c r="BF94" s="50"/>
      <c r="BG94" s="53"/>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1"/>
      <c r="DB94" s="52"/>
      <c r="DC94" s="50"/>
      <c r="DD94" s="50"/>
      <c r="DE94" s="50"/>
      <c r="DF94" s="50"/>
      <c r="DG94" s="53"/>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1"/>
      <c r="FB94" s="52"/>
      <c r="FC94" s="50"/>
      <c r="FD94" s="50"/>
      <c r="FE94" s="50"/>
      <c r="FF94" s="50"/>
      <c r="FG94" s="53"/>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1"/>
      <c r="HB94" s="52"/>
      <c r="HC94" s="50"/>
      <c r="HD94" s="50"/>
      <c r="HE94" s="50"/>
      <c r="HF94" s="50"/>
      <c r="HG94" s="53"/>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1"/>
    </row>
    <row r="95" spans="1:261" ht="15.75" customHeight="1" x14ac:dyDescent="0.2">
      <c r="A95" s="93"/>
      <c r="B95" s="96"/>
      <c r="C95" s="99"/>
      <c r="D95" s="41" t="str">
        <f t="shared" ref="D95" si="51">D94</f>
        <v>Оформление РоП</v>
      </c>
      <c r="E95" s="41"/>
      <c r="F95" s="60"/>
      <c r="G95" s="60"/>
      <c r="H95" s="60"/>
      <c r="I95" s="60"/>
      <c r="J95" s="60"/>
      <c r="K95" s="46" t="s">
        <v>16</v>
      </c>
      <c r="L95" s="47"/>
      <c r="M95" s="47"/>
      <c r="N95" s="48"/>
      <c r="O95" s="90"/>
      <c r="P95" s="49"/>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1"/>
      <c r="BB95" s="52"/>
      <c r="BC95" s="50"/>
      <c r="BD95" s="50"/>
      <c r="BE95" s="50"/>
      <c r="BF95" s="50"/>
      <c r="BG95" s="53"/>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1"/>
      <c r="DB95" s="52"/>
      <c r="DC95" s="50"/>
      <c r="DD95" s="50"/>
      <c r="DE95" s="50"/>
      <c r="DF95" s="50"/>
      <c r="DG95" s="53"/>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1"/>
      <c r="FB95" s="52"/>
      <c r="FC95" s="50"/>
      <c r="FD95" s="50"/>
      <c r="FE95" s="50"/>
      <c r="FF95" s="50"/>
      <c r="FG95" s="53"/>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1"/>
      <c r="HB95" s="52"/>
      <c r="HC95" s="50"/>
      <c r="HD95" s="50"/>
      <c r="HE95" s="50"/>
      <c r="HF95" s="50"/>
      <c r="HG95" s="53"/>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1"/>
    </row>
    <row r="96" spans="1:261" ht="15.75" customHeight="1" x14ac:dyDescent="0.2">
      <c r="A96" s="93"/>
      <c r="B96" s="96"/>
      <c r="C96" s="99"/>
      <c r="D96" s="54" t="s">
        <v>12</v>
      </c>
      <c r="E96" s="54" t="s">
        <v>1</v>
      </c>
      <c r="F96" s="55"/>
      <c r="G96" s="55"/>
      <c r="H96" s="55"/>
      <c r="I96" s="55"/>
      <c r="J96" s="55"/>
      <c r="K96" s="57" t="s">
        <v>2</v>
      </c>
      <c r="L96" s="58">
        <v>44734</v>
      </c>
      <c r="M96" s="58">
        <f>L96+30</f>
        <v>44764</v>
      </c>
      <c r="N96" s="59">
        <f>M96-L96</f>
        <v>30</v>
      </c>
      <c r="O96" s="89" t="s">
        <v>115</v>
      </c>
      <c r="P96" s="49"/>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1"/>
      <c r="BB96" s="52"/>
      <c r="BC96" s="50"/>
      <c r="BD96" s="50"/>
      <c r="BE96" s="50"/>
      <c r="BF96" s="50"/>
      <c r="BG96" s="50"/>
      <c r="BH96" s="53"/>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1"/>
      <c r="DB96" s="52"/>
      <c r="DC96" s="50"/>
      <c r="DD96" s="50"/>
      <c r="DE96" s="50"/>
      <c r="DF96" s="50"/>
      <c r="DG96" s="50"/>
      <c r="DH96" s="53"/>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1"/>
      <c r="FB96" s="52"/>
      <c r="FC96" s="50"/>
      <c r="FD96" s="50"/>
      <c r="FE96" s="50"/>
      <c r="FF96" s="50"/>
      <c r="FG96" s="50"/>
      <c r="FH96" s="53"/>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1"/>
      <c r="HB96" s="52"/>
      <c r="HC96" s="50"/>
      <c r="HD96" s="50"/>
      <c r="HE96" s="50"/>
      <c r="HF96" s="50"/>
      <c r="HG96" s="50"/>
      <c r="HH96" s="53"/>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1"/>
    </row>
    <row r="97" spans="1:261" ht="15.75" customHeight="1" x14ac:dyDescent="0.2">
      <c r="A97" s="93"/>
      <c r="B97" s="96"/>
      <c r="C97" s="99"/>
      <c r="D97" s="41" t="str">
        <f t="shared" ref="D97" si="52">D96</f>
        <v>ВК трубопроводы</v>
      </c>
      <c r="E97" s="41"/>
      <c r="F97" s="60"/>
      <c r="G97" s="60"/>
      <c r="H97" s="60"/>
      <c r="I97" s="60"/>
      <c r="J97" s="60"/>
      <c r="K97" s="46" t="s">
        <v>16</v>
      </c>
      <c r="L97" s="47"/>
      <c r="M97" s="47"/>
      <c r="N97" s="48">
        <f>M97-L97</f>
        <v>0</v>
      </c>
      <c r="O97" s="90"/>
      <c r="P97" s="49"/>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1"/>
      <c r="BB97" s="52"/>
      <c r="BC97" s="50"/>
      <c r="BD97" s="50"/>
      <c r="BE97" s="50"/>
      <c r="BF97" s="50"/>
      <c r="BG97" s="53"/>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1"/>
      <c r="DB97" s="52"/>
      <c r="DC97" s="50"/>
      <c r="DD97" s="50"/>
      <c r="DE97" s="50"/>
      <c r="DF97" s="50"/>
      <c r="DG97" s="53"/>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1"/>
      <c r="FB97" s="52"/>
      <c r="FC97" s="50"/>
      <c r="FD97" s="50"/>
      <c r="FE97" s="50"/>
      <c r="FF97" s="50"/>
      <c r="FG97" s="53"/>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1"/>
      <c r="HB97" s="52"/>
      <c r="HC97" s="50"/>
      <c r="HD97" s="50"/>
      <c r="HE97" s="50"/>
      <c r="HF97" s="50"/>
      <c r="HG97" s="53"/>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1"/>
    </row>
    <row r="98" spans="1:261" ht="15.75" customHeight="1" x14ac:dyDescent="0.2">
      <c r="A98" s="93"/>
      <c r="B98" s="96"/>
      <c r="C98" s="99"/>
      <c r="D98" s="61" t="s">
        <v>13</v>
      </c>
      <c r="E98" s="54" t="s">
        <v>1</v>
      </c>
      <c r="F98" s="55"/>
      <c r="G98" s="55"/>
      <c r="H98" s="55"/>
      <c r="I98" s="55"/>
      <c r="J98" s="55"/>
      <c r="K98" s="57" t="s">
        <v>2</v>
      </c>
      <c r="L98" s="58"/>
      <c r="M98" s="58"/>
      <c r="N98" s="59"/>
      <c r="O98" s="89" t="s">
        <v>115</v>
      </c>
      <c r="P98" s="49"/>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1"/>
      <c r="BB98" s="52"/>
      <c r="BC98" s="50"/>
      <c r="BD98" s="50"/>
      <c r="BE98" s="50"/>
      <c r="BF98" s="50"/>
      <c r="BG98" s="50"/>
      <c r="BH98" s="53"/>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1"/>
      <c r="DB98" s="52"/>
      <c r="DC98" s="50"/>
      <c r="DD98" s="50"/>
      <c r="DE98" s="50"/>
      <c r="DF98" s="50"/>
      <c r="DG98" s="50"/>
      <c r="DH98" s="53"/>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1"/>
      <c r="FB98" s="52"/>
      <c r="FC98" s="50"/>
      <c r="FD98" s="50"/>
      <c r="FE98" s="50"/>
      <c r="FF98" s="50"/>
      <c r="FG98" s="50"/>
      <c r="FH98" s="53"/>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1"/>
      <c r="HB98" s="52"/>
      <c r="HC98" s="50"/>
      <c r="HD98" s="50"/>
      <c r="HE98" s="50"/>
      <c r="HF98" s="50"/>
      <c r="HG98" s="50"/>
      <c r="HH98" s="53"/>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1"/>
    </row>
    <row r="99" spans="1:261" ht="15.75" customHeight="1" x14ac:dyDescent="0.2">
      <c r="A99" s="93"/>
      <c r="B99" s="96"/>
      <c r="C99" s="99"/>
      <c r="D99" s="40" t="str">
        <f t="shared" ref="D99" si="53">D98</f>
        <v>ОПС</v>
      </c>
      <c r="E99" s="41"/>
      <c r="F99" s="60"/>
      <c r="G99" s="60"/>
      <c r="H99" s="60"/>
      <c r="I99" s="60"/>
      <c r="J99" s="60"/>
      <c r="K99" s="46" t="s">
        <v>16</v>
      </c>
      <c r="L99" s="47"/>
      <c r="M99" s="47"/>
      <c r="N99" s="48"/>
      <c r="O99" s="90"/>
      <c r="P99" s="49"/>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1"/>
      <c r="BB99" s="52"/>
      <c r="BC99" s="50"/>
      <c r="BD99" s="50"/>
      <c r="BE99" s="50"/>
      <c r="BF99" s="50"/>
      <c r="BG99" s="53"/>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1"/>
      <c r="DB99" s="52"/>
      <c r="DC99" s="50"/>
      <c r="DD99" s="50"/>
      <c r="DE99" s="50"/>
      <c r="DF99" s="50"/>
      <c r="DG99" s="53"/>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1"/>
      <c r="FB99" s="52"/>
      <c r="FC99" s="50"/>
      <c r="FD99" s="50"/>
      <c r="FE99" s="50"/>
      <c r="FF99" s="50"/>
      <c r="FG99" s="53"/>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1"/>
      <c r="HB99" s="52"/>
      <c r="HC99" s="50"/>
      <c r="HD99" s="50"/>
      <c r="HE99" s="50"/>
      <c r="HF99" s="50"/>
      <c r="HG99" s="53"/>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1"/>
    </row>
    <row r="100" spans="1:261" ht="15.75" customHeight="1" x14ac:dyDescent="0.2">
      <c r="A100" s="93"/>
      <c r="B100" s="96"/>
      <c r="C100" s="99"/>
      <c r="D100" s="54" t="s">
        <v>4</v>
      </c>
      <c r="E100" s="54" t="s">
        <v>1</v>
      </c>
      <c r="F100" s="55"/>
      <c r="G100" s="55"/>
      <c r="H100" s="55"/>
      <c r="I100" s="55"/>
      <c r="J100" s="55"/>
      <c r="K100" s="57" t="s">
        <v>2</v>
      </c>
      <c r="L100" s="58"/>
      <c r="M100" s="58"/>
      <c r="N100" s="59"/>
      <c r="O100" s="89" t="s">
        <v>115</v>
      </c>
      <c r="P100" s="49"/>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1"/>
      <c r="BB100" s="52"/>
      <c r="BC100" s="50"/>
      <c r="BD100" s="50"/>
      <c r="BE100" s="50"/>
      <c r="BF100" s="50"/>
      <c r="BG100" s="50"/>
      <c r="BH100" s="53"/>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1"/>
      <c r="DB100" s="52"/>
      <c r="DC100" s="50"/>
      <c r="DD100" s="50"/>
      <c r="DE100" s="50"/>
      <c r="DF100" s="50"/>
      <c r="DG100" s="50"/>
      <c r="DH100" s="53"/>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1"/>
      <c r="FB100" s="52"/>
      <c r="FC100" s="50"/>
      <c r="FD100" s="50"/>
      <c r="FE100" s="50"/>
      <c r="FF100" s="50"/>
      <c r="FG100" s="50"/>
      <c r="FH100" s="53"/>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1"/>
      <c r="HB100" s="52"/>
      <c r="HC100" s="50"/>
      <c r="HD100" s="50"/>
      <c r="HE100" s="50"/>
      <c r="HF100" s="50"/>
      <c r="HG100" s="50"/>
      <c r="HH100" s="53"/>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1"/>
    </row>
    <row r="101" spans="1:261" ht="15.75" customHeight="1" x14ac:dyDescent="0.2">
      <c r="A101" s="93"/>
      <c r="B101" s="96"/>
      <c r="C101" s="99"/>
      <c r="D101" s="41" t="str">
        <f t="shared" ref="D101" si="54">D100</f>
        <v>Разработка РКД</v>
      </c>
      <c r="E101" s="41"/>
      <c r="F101" s="60"/>
      <c r="G101" s="60"/>
      <c r="H101" s="60"/>
      <c r="I101" s="60"/>
      <c r="J101" s="60"/>
      <c r="K101" s="46" t="s">
        <v>16</v>
      </c>
      <c r="L101" s="47"/>
      <c r="M101" s="47"/>
      <c r="N101" s="48"/>
      <c r="O101" s="90"/>
      <c r="P101" s="49"/>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1"/>
      <c r="BB101" s="52"/>
      <c r="BC101" s="50"/>
      <c r="BD101" s="50"/>
      <c r="BE101" s="50"/>
      <c r="BF101" s="50"/>
      <c r="BG101" s="53"/>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1"/>
      <c r="DB101" s="52"/>
      <c r="DC101" s="50"/>
      <c r="DD101" s="50"/>
      <c r="DE101" s="50"/>
      <c r="DF101" s="50"/>
      <c r="DG101" s="53"/>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1"/>
      <c r="FB101" s="52"/>
      <c r="FC101" s="50"/>
      <c r="FD101" s="50"/>
      <c r="FE101" s="50"/>
      <c r="FF101" s="50"/>
      <c r="FG101" s="53"/>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1"/>
      <c r="HB101" s="52"/>
      <c r="HC101" s="50"/>
      <c r="HD101" s="50"/>
      <c r="HE101" s="50"/>
      <c r="HF101" s="50"/>
      <c r="HG101" s="53"/>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1"/>
    </row>
    <row r="102" spans="1:261" ht="15.75" customHeight="1" x14ac:dyDescent="0.2">
      <c r="A102" s="93"/>
      <c r="B102" s="96"/>
      <c r="C102" s="99"/>
      <c r="D102" s="54" t="s">
        <v>5</v>
      </c>
      <c r="E102" s="54" t="s">
        <v>1</v>
      </c>
      <c r="F102" s="55"/>
      <c r="G102" s="55"/>
      <c r="H102" s="55"/>
      <c r="I102" s="55"/>
      <c r="J102" s="55"/>
      <c r="K102" s="57" t="s">
        <v>2</v>
      </c>
      <c r="L102" s="58"/>
      <c r="M102" s="58"/>
      <c r="N102" s="59"/>
      <c r="O102" s="89" t="s">
        <v>115</v>
      </c>
      <c r="P102" s="49"/>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1"/>
      <c r="BB102" s="52"/>
      <c r="BC102" s="50"/>
      <c r="BD102" s="50"/>
      <c r="BE102" s="50"/>
      <c r="BF102" s="50"/>
      <c r="BG102" s="50"/>
      <c r="BH102" s="53"/>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1"/>
      <c r="DB102" s="52"/>
      <c r="DC102" s="50"/>
      <c r="DD102" s="50"/>
      <c r="DE102" s="50"/>
      <c r="DF102" s="50"/>
      <c r="DG102" s="50"/>
      <c r="DH102" s="53"/>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1"/>
      <c r="FB102" s="52"/>
      <c r="FC102" s="50"/>
      <c r="FD102" s="50"/>
      <c r="FE102" s="50"/>
      <c r="FF102" s="50"/>
      <c r="FG102" s="50"/>
      <c r="FH102" s="53"/>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1"/>
      <c r="HB102" s="52"/>
      <c r="HC102" s="50"/>
      <c r="HD102" s="50"/>
      <c r="HE102" s="50"/>
      <c r="HF102" s="50"/>
      <c r="HG102" s="50"/>
      <c r="HH102" s="53"/>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c r="IX102" s="50"/>
      <c r="IY102" s="50"/>
      <c r="IZ102" s="50"/>
      <c r="JA102" s="51"/>
    </row>
    <row r="103" spans="1:261" ht="15.75" customHeight="1" x14ac:dyDescent="0.2">
      <c r="A103" s="93"/>
      <c r="B103" s="96"/>
      <c r="C103" s="99"/>
      <c r="D103" s="41" t="str">
        <f t="shared" ref="D103" si="55">D102</f>
        <v>Согласование РКД</v>
      </c>
      <c r="E103" s="41"/>
      <c r="F103" s="60"/>
      <c r="G103" s="60"/>
      <c r="H103" s="60"/>
      <c r="I103" s="60"/>
      <c r="J103" s="60"/>
      <c r="K103" s="46" t="s">
        <v>16</v>
      </c>
      <c r="L103" s="47"/>
      <c r="M103" s="47"/>
      <c r="N103" s="48"/>
      <c r="O103" s="90"/>
      <c r="P103" s="49"/>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1"/>
      <c r="BB103" s="52"/>
      <c r="BC103" s="50"/>
      <c r="BD103" s="50"/>
      <c r="BE103" s="50"/>
      <c r="BF103" s="50"/>
      <c r="BG103" s="53"/>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1"/>
      <c r="DB103" s="52"/>
      <c r="DC103" s="50"/>
      <c r="DD103" s="50"/>
      <c r="DE103" s="50"/>
      <c r="DF103" s="50"/>
      <c r="DG103" s="53"/>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1"/>
      <c r="FB103" s="52"/>
      <c r="FC103" s="50"/>
      <c r="FD103" s="50"/>
      <c r="FE103" s="50"/>
      <c r="FF103" s="50"/>
      <c r="FG103" s="53"/>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1"/>
      <c r="HB103" s="52"/>
      <c r="HC103" s="50"/>
      <c r="HD103" s="50"/>
      <c r="HE103" s="50"/>
      <c r="HF103" s="50"/>
      <c r="HG103" s="53"/>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c r="IO103" s="50"/>
      <c r="IP103" s="50"/>
      <c r="IQ103" s="50"/>
      <c r="IR103" s="50"/>
      <c r="IS103" s="50"/>
      <c r="IT103" s="50"/>
      <c r="IU103" s="50"/>
      <c r="IV103" s="50"/>
      <c r="IW103" s="50"/>
      <c r="IX103" s="50"/>
      <c r="IY103" s="50"/>
      <c r="IZ103" s="50"/>
      <c r="JA103" s="51"/>
    </row>
    <row r="104" spans="1:261" ht="15.75" customHeight="1" x14ac:dyDescent="0.2">
      <c r="A104" s="93"/>
      <c r="B104" s="96"/>
      <c r="C104" s="99"/>
      <c r="D104" s="54" t="s">
        <v>6</v>
      </c>
      <c r="E104" s="54" t="s">
        <v>1</v>
      </c>
      <c r="F104" s="55"/>
      <c r="G104" s="55"/>
      <c r="H104" s="55"/>
      <c r="I104" s="55"/>
      <c r="J104" s="55"/>
      <c r="K104" s="57" t="s">
        <v>2</v>
      </c>
      <c r="L104" s="58"/>
      <c r="M104" s="58"/>
      <c r="N104" s="59"/>
      <c r="O104" s="89" t="s">
        <v>115</v>
      </c>
      <c r="P104" s="49"/>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1"/>
      <c r="BB104" s="52"/>
      <c r="BC104" s="50"/>
      <c r="BD104" s="50"/>
      <c r="BE104" s="50"/>
      <c r="BF104" s="50"/>
      <c r="BG104" s="50"/>
      <c r="BH104" s="53"/>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1"/>
      <c r="DB104" s="52"/>
      <c r="DC104" s="50"/>
      <c r="DD104" s="50"/>
      <c r="DE104" s="50"/>
      <c r="DF104" s="50"/>
      <c r="DG104" s="50"/>
      <c r="DH104" s="53"/>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1"/>
      <c r="FB104" s="52"/>
      <c r="FC104" s="50"/>
      <c r="FD104" s="50"/>
      <c r="FE104" s="50"/>
      <c r="FF104" s="50"/>
      <c r="FG104" s="50"/>
      <c r="FH104" s="53"/>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1"/>
      <c r="HB104" s="52"/>
      <c r="HC104" s="50"/>
      <c r="HD104" s="50"/>
      <c r="HE104" s="50"/>
      <c r="HF104" s="50"/>
      <c r="HG104" s="50"/>
      <c r="HH104" s="53"/>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c r="IV104" s="50"/>
      <c r="IW104" s="50"/>
      <c r="IX104" s="50"/>
      <c r="IY104" s="50"/>
      <c r="IZ104" s="50"/>
      <c r="JA104" s="51"/>
    </row>
    <row r="105" spans="1:261" ht="15.75" customHeight="1" x14ac:dyDescent="0.2">
      <c r="A105" s="93"/>
      <c r="B105" s="96"/>
      <c r="C105" s="99"/>
      <c r="D105" s="41" t="str">
        <f t="shared" ref="D105" si="56">D104</f>
        <v>Экспертиза РКД</v>
      </c>
      <c r="E105" s="41"/>
      <c r="F105" s="60"/>
      <c r="G105" s="60"/>
      <c r="H105" s="60"/>
      <c r="I105" s="60"/>
      <c r="J105" s="60"/>
      <c r="K105" s="46" t="s">
        <v>16</v>
      </c>
      <c r="L105" s="47"/>
      <c r="M105" s="47"/>
      <c r="N105" s="48"/>
      <c r="O105" s="90"/>
      <c r="P105" s="49"/>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1"/>
      <c r="BB105" s="52"/>
      <c r="BC105" s="50"/>
      <c r="BD105" s="50"/>
      <c r="BE105" s="50"/>
      <c r="BF105" s="50"/>
      <c r="BG105" s="53"/>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1"/>
      <c r="DB105" s="52"/>
      <c r="DC105" s="50"/>
      <c r="DD105" s="50"/>
      <c r="DE105" s="50"/>
      <c r="DF105" s="50"/>
      <c r="DG105" s="53"/>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1"/>
      <c r="FB105" s="52"/>
      <c r="FC105" s="50"/>
      <c r="FD105" s="50"/>
      <c r="FE105" s="50"/>
      <c r="FF105" s="50"/>
      <c r="FG105" s="53"/>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1"/>
      <c r="HB105" s="52"/>
      <c r="HC105" s="50"/>
      <c r="HD105" s="50"/>
      <c r="HE105" s="50"/>
      <c r="HF105" s="50"/>
      <c r="HG105" s="53"/>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c r="IV105" s="50"/>
      <c r="IW105" s="50"/>
      <c r="IX105" s="50"/>
      <c r="IY105" s="50"/>
      <c r="IZ105" s="50"/>
      <c r="JA105" s="51"/>
    </row>
    <row r="106" spans="1:261" ht="15.75" customHeight="1" x14ac:dyDescent="0.2">
      <c r="A106" s="93"/>
      <c r="B106" s="96"/>
      <c r="C106" s="99"/>
      <c r="D106" s="54" t="s">
        <v>14</v>
      </c>
      <c r="E106" s="54" t="s">
        <v>1</v>
      </c>
      <c r="F106" s="55"/>
      <c r="G106" s="55"/>
      <c r="H106" s="55"/>
      <c r="I106" s="55"/>
      <c r="J106" s="55"/>
      <c r="K106" s="57" t="s">
        <v>2</v>
      </c>
      <c r="L106" s="58"/>
      <c r="M106" s="58"/>
      <c r="N106" s="59"/>
      <c r="O106" s="89" t="s">
        <v>115</v>
      </c>
      <c r="P106" s="49"/>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1"/>
      <c r="BB106" s="52"/>
      <c r="BC106" s="50"/>
      <c r="BD106" s="50"/>
      <c r="BE106" s="50"/>
      <c r="BF106" s="50"/>
      <c r="BG106" s="50"/>
      <c r="BH106" s="53"/>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1"/>
      <c r="DB106" s="52"/>
      <c r="DC106" s="50"/>
      <c r="DD106" s="50"/>
      <c r="DE106" s="50"/>
      <c r="DF106" s="50"/>
      <c r="DG106" s="50"/>
      <c r="DH106" s="53"/>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1"/>
      <c r="FB106" s="52"/>
      <c r="FC106" s="50"/>
      <c r="FD106" s="50"/>
      <c r="FE106" s="50"/>
      <c r="FF106" s="50"/>
      <c r="FG106" s="50"/>
      <c r="FH106" s="53"/>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1"/>
      <c r="HB106" s="52"/>
      <c r="HC106" s="50"/>
      <c r="HD106" s="50"/>
      <c r="HE106" s="50"/>
      <c r="HF106" s="50"/>
      <c r="HG106" s="50"/>
      <c r="HH106" s="53"/>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c r="IV106" s="50"/>
      <c r="IW106" s="50"/>
      <c r="IX106" s="50"/>
      <c r="IY106" s="50"/>
      <c r="IZ106" s="50"/>
      <c r="JA106" s="51"/>
    </row>
    <row r="107" spans="1:261" ht="15.75" customHeight="1" x14ac:dyDescent="0.2">
      <c r="A107" s="93"/>
      <c r="B107" s="96"/>
      <c r="C107" s="99"/>
      <c r="D107" s="41" t="str">
        <f t="shared" ref="D107" si="57">D106</f>
        <v>Изготовление ОПС</v>
      </c>
      <c r="E107" s="41"/>
      <c r="F107" s="60"/>
      <c r="G107" s="60"/>
      <c r="H107" s="60"/>
      <c r="I107" s="60"/>
      <c r="J107" s="60"/>
      <c r="K107" s="46" t="s">
        <v>16</v>
      </c>
      <c r="L107" s="47"/>
      <c r="M107" s="47"/>
      <c r="N107" s="48"/>
      <c r="O107" s="90"/>
      <c r="P107" s="49"/>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1"/>
      <c r="BB107" s="52"/>
      <c r="BC107" s="50"/>
      <c r="BD107" s="50"/>
      <c r="BE107" s="50"/>
      <c r="BF107" s="50"/>
      <c r="BG107" s="53"/>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1"/>
      <c r="DB107" s="52"/>
      <c r="DC107" s="50"/>
      <c r="DD107" s="50"/>
      <c r="DE107" s="50"/>
      <c r="DF107" s="50"/>
      <c r="DG107" s="53"/>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1"/>
      <c r="FB107" s="52"/>
      <c r="FC107" s="50"/>
      <c r="FD107" s="50"/>
      <c r="FE107" s="50"/>
      <c r="FF107" s="50"/>
      <c r="FG107" s="53"/>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1"/>
      <c r="HB107" s="52"/>
      <c r="HC107" s="50"/>
      <c r="HD107" s="50"/>
      <c r="HE107" s="50"/>
      <c r="HF107" s="50"/>
      <c r="HG107" s="53"/>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c r="IV107" s="50"/>
      <c r="IW107" s="50"/>
      <c r="IX107" s="50"/>
      <c r="IY107" s="50"/>
      <c r="IZ107" s="50"/>
      <c r="JA107" s="51"/>
    </row>
    <row r="108" spans="1:261" ht="15.75" customHeight="1" x14ac:dyDescent="0.2">
      <c r="A108" s="93"/>
      <c r="B108" s="96"/>
      <c r="C108" s="99"/>
      <c r="D108" s="54" t="s">
        <v>10</v>
      </c>
      <c r="E108" s="54" t="s">
        <v>1</v>
      </c>
      <c r="F108" s="55"/>
      <c r="G108" s="55"/>
      <c r="H108" s="55"/>
      <c r="I108" s="55"/>
      <c r="J108" s="55"/>
      <c r="K108" s="57" t="s">
        <v>2</v>
      </c>
      <c r="L108" s="58"/>
      <c r="M108" s="58"/>
      <c r="N108" s="59"/>
      <c r="O108" s="89" t="s">
        <v>115</v>
      </c>
      <c r="P108" s="49"/>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1"/>
      <c r="BB108" s="52"/>
      <c r="BC108" s="50"/>
      <c r="BD108" s="50"/>
      <c r="BE108" s="50"/>
      <c r="BF108" s="50"/>
      <c r="BG108" s="50"/>
      <c r="BH108" s="53"/>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1"/>
      <c r="DB108" s="52"/>
      <c r="DC108" s="50"/>
      <c r="DD108" s="50"/>
      <c r="DE108" s="50"/>
      <c r="DF108" s="50"/>
      <c r="DG108" s="50"/>
      <c r="DH108" s="53"/>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1"/>
      <c r="FB108" s="52"/>
      <c r="FC108" s="50"/>
      <c r="FD108" s="50"/>
      <c r="FE108" s="50"/>
      <c r="FF108" s="50"/>
      <c r="FG108" s="50"/>
      <c r="FH108" s="53"/>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1"/>
      <c r="HB108" s="52"/>
      <c r="HC108" s="50"/>
      <c r="HD108" s="50"/>
      <c r="HE108" s="50"/>
      <c r="HF108" s="50"/>
      <c r="HG108" s="50"/>
      <c r="HH108" s="53"/>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c r="IV108" s="50"/>
      <c r="IW108" s="50"/>
      <c r="IX108" s="50"/>
      <c r="IY108" s="50"/>
      <c r="IZ108" s="50"/>
      <c r="JA108" s="51"/>
    </row>
    <row r="109" spans="1:261" ht="15.75" customHeight="1" x14ac:dyDescent="0.2">
      <c r="A109" s="93"/>
      <c r="B109" s="96"/>
      <c r="C109" s="99"/>
      <c r="D109" s="41" t="str">
        <f t="shared" ref="D109" si="58">D108</f>
        <v>Отгрузка/Поставка</v>
      </c>
      <c r="E109" s="41"/>
      <c r="F109" s="60"/>
      <c r="G109" s="60"/>
      <c r="H109" s="60"/>
      <c r="I109" s="60"/>
      <c r="J109" s="60"/>
      <c r="K109" s="46" t="s">
        <v>16</v>
      </c>
      <c r="L109" s="47"/>
      <c r="M109" s="47"/>
      <c r="N109" s="48"/>
      <c r="O109" s="90"/>
      <c r="P109" s="49"/>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1"/>
      <c r="BB109" s="52"/>
      <c r="BC109" s="50"/>
      <c r="BD109" s="50"/>
      <c r="BE109" s="50"/>
      <c r="BF109" s="50"/>
      <c r="BG109" s="53"/>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1"/>
      <c r="DB109" s="52"/>
      <c r="DC109" s="50"/>
      <c r="DD109" s="50"/>
      <c r="DE109" s="50"/>
      <c r="DF109" s="50"/>
      <c r="DG109" s="53"/>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1"/>
      <c r="FB109" s="52"/>
      <c r="FC109" s="50"/>
      <c r="FD109" s="50"/>
      <c r="FE109" s="50"/>
      <c r="FF109" s="50"/>
      <c r="FG109" s="53"/>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1"/>
      <c r="HB109" s="52"/>
      <c r="HC109" s="50"/>
      <c r="HD109" s="50"/>
      <c r="HE109" s="50"/>
      <c r="HF109" s="50"/>
      <c r="HG109" s="53"/>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c r="IV109" s="50"/>
      <c r="IW109" s="50"/>
      <c r="IX109" s="50"/>
      <c r="IY109" s="50"/>
      <c r="IZ109" s="50"/>
      <c r="JA109" s="51"/>
    </row>
    <row r="110" spans="1:261" ht="15.75" customHeight="1" x14ac:dyDescent="0.2">
      <c r="A110" s="93"/>
      <c r="B110" s="96"/>
      <c r="C110" s="99"/>
      <c r="D110" s="54" t="s">
        <v>15</v>
      </c>
      <c r="E110" s="54" t="s">
        <v>1</v>
      </c>
      <c r="F110" s="55"/>
      <c r="G110" s="55"/>
      <c r="H110" s="55"/>
      <c r="I110" s="55"/>
      <c r="J110" s="55"/>
      <c r="K110" s="57" t="s">
        <v>2</v>
      </c>
      <c r="L110" s="58"/>
      <c r="M110" s="58"/>
      <c r="N110" s="59"/>
      <c r="O110" s="89" t="s">
        <v>115</v>
      </c>
      <c r="P110" s="49"/>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1"/>
      <c r="BB110" s="52"/>
      <c r="BC110" s="50"/>
      <c r="BD110" s="50"/>
      <c r="BE110" s="50"/>
      <c r="BF110" s="50"/>
      <c r="BG110" s="50"/>
      <c r="BH110" s="53"/>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1"/>
      <c r="DB110" s="52"/>
      <c r="DC110" s="50"/>
      <c r="DD110" s="50"/>
      <c r="DE110" s="50"/>
      <c r="DF110" s="50"/>
      <c r="DG110" s="50"/>
      <c r="DH110" s="53"/>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1"/>
      <c r="FB110" s="52"/>
      <c r="FC110" s="50"/>
      <c r="FD110" s="50"/>
      <c r="FE110" s="50"/>
      <c r="FF110" s="50"/>
      <c r="FG110" s="50"/>
      <c r="FH110" s="53"/>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1"/>
      <c r="HB110" s="52"/>
      <c r="HC110" s="50"/>
      <c r="HD110" s="50"/>
      <c r="HE110" s="50"/>
      <c r="HF110" s="50"/>
      <c r="HG110" s="50"/>
      <c r="HH110" s="53"/>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c r="IV110" s="50"/>
      <c r="IW110" s="50"/>
      <c r="IX110" s="50"/>
      <c r="IY110" s="50"/>
      <c r="IZ110" s="50"/>
      <c r="JA110" s="51"/>
    </row>
    <row r="111" spans="1:261" ht="15.75" customHeight="1" thickBot="1" x14ac:dyDescent="0.25">
      <c r="A111" s="94"/>
      <c r="B111" s="97"/>
      <c r="C111" s="100"/>
      <c r="D111" s="68" t="str">
        <f t="shared" ref="D111" si="59">D110</f>
        <v>ВК ОПС</v>
      </c>
      <c r="E111" s="68"/>
      <c r="F111" s="69"/>
      <c r="G111" s="69"/>
      <c r="H111" s="69"/>
      <c r="I111" s="69"/>
      <c r="J111" s="69"/>
      <c r="K111" s="70" t="s">
        <v>16</v>
      </c>
      <c r="L111" s="71"/>
      <c r="M111" s="71"/>
      <c r="N111" s="72"/>
      <c r="O111" s="91"/>
      <c r="P111" s="73"/>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5"/>
      <c r="BB111" s="76"/>
      <c r="BC111" s="74"/>
      <c r="BD111" s="74"/>
      <c r="BE111" s="74"/>
      <c r="BF111" s="74"/>
      <c r="BG111" s="77"/>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5"/>
      <c r="DB111" s="76"/>
      <c r="DC111" s="74"/>
      <c r="DD111" s="74"/>
      <c r="DE111" s="74"/>
      <c r="DF111" s="74"/>
      <c r="DG111" s="77"/>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5"/>
      <c r="FB111" s="76"/>
      <c r="FC111" s="74"/>
      <c r="FD111" s="74"/>
      <c r="FE111" s="74"/>
      <c r="FF111" s="74"/>
      <c r="FG111" s="77"/>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5"/>
      <c r="HB111" s="76"/>
      <c r="HC111" s="74"/>
      <c r="HD111" s="74"/>
      <c r="HE111" s="74"/>
      <c r="HF111" s="74"/>
      <c r="HG111" s="77"/>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c r="IT111" s="74"/>
      <c r="IU111" s="74"/>
      <c r="IV111" s="74"/>
      <c r="IW111" s="74"/>
      <c r="IX111" s="74"/>
      <c r="IY111" s="74"/>
      <c r="IZ111" s="74"/>
      <c r="JA111" s="75"/>
    </row>
    <row r="112" spans="1:261" ht="15.75" customHeight="1" x14ac:dyDescent="0.2">
      <c r="A112" s="92" t="s">
        <v>119</v>
      </c>
      <c r="B112" s="95" t="s">
        <v>123</v>
      </c>
      <c r="C112" s="98">
        <v>2</v>
      </c>
      <c r="D112" s="26" t="s">
        <v>0</v>
      </c>
      <c r="E112" s="27" t="s">
        <v>1</v>
      </c>
      <c r="F112" s="28">
        <v>203274.429</v>
      </c>
      <c r="G112" s="29">
        <v>2366</v>
      </c>
      <c r="H112" s="30">
        <f>F112*G112</f>
        <v>480947299.014</v>
      </c>
      <c r="I112" s="30">
        <f>H112*1.2</f>
        <v>577136758.8168</v>
      </c>
      <c r="J112" s="31">
        <f>(I113-I112)/I112*100</f>
        <v>29.607987239752614</v>
      </c>
      <c r="K112" s="32" t="s">
        <v>2</v>
      </c>
      <c r="L112" s="33">
        <v>44298</v>
      </c>
      <c r="M112" s="33">
        <v>45280</v>
      </c>
      <c r="N112" s="34">
        <f>M112-L112</f>
        <v>982</v>
      </c>
      <c r="O112" s="101" t="s">
        <v>114</v>
      </c>
      <c r="P112" s="35"/>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7"/>
      <c r="BB112" s="38"/>
      <c r="BC112" s="36"/>
      <c r="BD112" s="36"/>
      <c r="BE112" s="36"/>
      <c r="BF112" s="36"/>
      <c r="BG112" s="36"/>
      <c r="BH112" s="39"/>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7"/>
      <c r="DB112" s="38"/>
      <c r="DC112" s="36"/>
      <c r="DD112" s="36"/>
      <c r="DE112" s="36"/>
      <c r="DF112" s="36"/>
      <c r="DG112" s="36"/>
      <c r="DH112" s="39"/>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7"/>
      <c r="FB112" s="38"/>
      <c r="FC112" s="36"/>
      <c r="FD112" s="36"/>
      <c r="FE112" s="36"/>
      <c r="FF112" s="36"/>
      <c r="FG112" s="36"/>
      <c r="FH112" s="39"/>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7"/>
      <c r="HB112" s="38"/>
      <c r="HC112" s="36"/>
      <c r="HD112" s="36"/>
      <c r="HE112" s="36"/>
      <c r="HF112" s="36"/>
      <c r="HG112" s="36"/>
      <c r="HH112" s="39"/>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c r="IP112" s="36"/>
      <c r="IQ112" s="36"/>
      <c r="IR112" s="36"/>
      <c r="IS112" s="36"/>
      <c r="IT112" s="36"/>
      <c r="IU112" s="36"/>
      <c r="IV112" s="36"/>
      <c r="IW112" s="36"/>
      <c r="IX112" s="36"/>
      <c r="IY112" s="36"/>
      <c r="IZ112" s="36"/>
      <c r="JA112" s="37"/>
    </row>
    <row r="113" spans="1:261" ht="15.75" customHeight="1" x14ac:dyDescent="0.25">
      <c r="A113" s="93"/>
      <c r="B113" s="96"/>
      <c r="C113" s="99"/>
      <c r="D113" s="40" t="str">
        <f>D112</f>
        <v>Трубопроводы</v>
      </c>
      <c r="E113" s="41"/>
      <c r="F113" s="42">
        <v>263459.89600000001</v>
      </c>
      <c r="G113" s="43"/>
      <c r="H113" s="44">
        <f>F113*G112</f>
        <v>623346113.93599999</v>
      </c>
      <c r="I113" s="44">
        <f>H113*1.2</f>
        <v>748015336.72319996</v>
      </c>
      <c r="J113" s="45"/>
      <c r="K113" s="46" t="s">
        <v>16</v>
      </c>
      <c r="L113" s="47">
        <v>44298</v>
      </c>
      <c r="M113" s="47">
        <f ca="1">TODAY()</f>
        <v>44557</v>
      </c>
      <c r="N113" s="48">
        <f ca="1">M113-L113</f>
        <v>259</v>
      </c>
      <c r="O113" s="90"/>
      <c r="P113" s="49"/>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1"/>
      <c r="BB113" s="52"/>
      <c r="BC113" s="50"/>
      <c r="BD113" s="50"/>
      <c r="BE113" s="50"/>
      <c r="BF113" s="50"/>
      <c r="BG113" s="53"/>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1"/>
      <c r="DB113" s="52"/>
      <c r="DC113" s="50"/>
      <c r="DD113" s="50"/>
      <c r="DE113" s="50"/>
      <c r="DF113" s="50"/>
      <c r="DG113" s="53"/>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1"/>
      <c r="FB113" s="52"/>
      <c r="FC113" s="50"/>
      <c r="FD113" s="50"/>
      <c r="FE113" s="50"/>
      <c r="FF113" s="50"/>
      <c r="FG113" s="53"/>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1"/>
      <c r="HB113" s="52"/>
      <c r="HC113" s="50"/>
      <c r="HD113" s="50"/>
      <c r="HE113" s="50"/>
      <c r="HF113" s="50"/>
      <c r="HG113" s="53"/>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c r="IV113" s="50"/>
      <c r="IW113" s="50"/>
      <c r="IX113" s="50"/>
      <c r="IY113" s="50"/>
      <c r="IZ113" s="50"/>
      <c r="JA113" s="51"/>
    </row>
    <row r="114" spans="1:261" ht="15.75" customHeight="1" x14ac:dyDescent="0.2">
      <c r="A114" s="93"/>
      <c r="B114" s="96"/>
      <c r="C114" s="99"/>
      <c r="D114" s="54" t="s">
        <v>3</v>
      </c>
      <c r="E114" s="54" t="s">
        <v>1</v>
      </c>
      <c r="F114" s="78"/>
      <c r="G114" s="78"/>
      <c r="H114" s="78"/>
      <c r="I114" s="78"/>
      <c r="J114" s="78"/>
      <c r="K114" s="57" t="s">
        <v>2</v>
      </c>
      <c r="L114" s="58">
        <v>44298</v>
      </c>
      <c r="M114" s="58">
        <v>44298</v>
      </c>
      <c r="N114" s="59">
        <f t="shared" ref="N114:N120" si="60">M114-L114</f>
        <v>0</v>
      </c>
      <c r="O114" s="89" t="s">
        <v>114</v>
      </c>
      <c r="P114" s="49"/>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1"/>
      <c r="BB114" s="52"/>
      <c r="BC114" s="50"/>
      <c r="BD114" s="50"/>
      <c r="BE114" s="50"/>
      <c r="BF114" s="50"/>
      <c r="BG114" s="50"/>
      <c r="BH114" s="53"/>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1"/>
      <c r="DB114" s="52"/>
      <c r="DC114" s="50"/>
      <c r="DD114" s="50"/>
      <c r="DE114" s="50"/>
      <c r="DF114" s="50"/>
      <c r="DG114" s="50"/>
      <c r="DH114" s="53"/>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1"/>
      <c r="FB114" s="52"/>
      <c r="FC114" s="50"/>
      <c r="FD114" s="50"/>
      <c r="FE114" s="50"/>
      <c r="FF114" s="50"/>
      <c r="FG114" s="50"/>
      <c r="FH114" s="53"/>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1"/>
      <c r="HB114" s="52"/>
      <c r="HC114" s="50"/>
      <c r="HD114" s="50"/>
      <c r="HE114" s="50"/>
      <c r="HF114" s="50"/>
      <c r="HG114" s="50"/>
      <c r="HH114" s="53"/>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c r="IV114" s="50"/>
      <c r="IW114" s="50"/>
      <c r="IX114" s="50"/>
      <c r="IY114" s="50"/>
      <c r="IZ114" s="50"/>
      <c r="JA114" s="51"/>
    </row>
    <row r="115" spans="1:261" ht="15.75" customHeight="1" x14ac:dyDescent="0.2">
      <c r="A115" s="93"/>
      <c r="B115" s="96"/>
      <c r="C115" s="99"/>
      <c r="D115" s="41" t="str">
        <f>D114</f>
        <v>Выдача ЗЗИ</v>
      </c>
      <c r="E115" s="41"/>
      <c r="F115" s="79"/>
      <c r="G115" s="79"/>
      <c r="H115" s="79"/>
      <c r="I115" s="79"/>
      <c r="J115" s="79"/>
      <c r="K115" s="46" t="s">
        <v>16</v>
      </c>
      <c r="L115" s="47">
        <v>44286</v>
      </c>
      <c r="M115" s="47">
        <v>44286</v>
      </c>
      <c r="N115" s="48">
        <f t="shared" si="60"/>
        <v>0</v>
      </c>
      <c r="O115" s="90"/>
      <c r="P115" s="49"/>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1"/>
      <c r="BB115" s="52"/>
      <c r="BC115" s="50"/>
      <c r="BD115" s="50"/>
      <c r="BE115" s="50"/>
      <c r="BF115" s="50"/>
      <c r="BG115" s="53"/>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1"/>
      <c r="DB115" s="52"/>
      <c r="DC115" s="50"/>
      <c r="DD115" s="50"/>
      <c r="DE115" s="50"/>
      <c r="DF115" s="50"/>
      <c r="DG115" s="53"/>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1"/>
      <c r="FB115" s="52"/>
      <c r="FC115" s="50"/>
      <c r="FD115" s="50"/>
      <c r="FE115" s="50"/>
      <c r="FF115" s="50"/>
      <c r="FG115" s="53"/>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1"/>
      <c r="HB115" s="52"/>
      <c r="HC115" s="50"/>
      <c r="HD115" s="50"/>
      <c r="HE115" s="50"/>
      <c r="HF115" s="50"/>
      <c r="HG115" s="53"/>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c r="IV115" s="50"/>
      <c r="IW115" s="50"/>
      <c r="IX115" s="50"/>
      <c r="IY115" s="50"/>
      <c r="IZ115" s="50"/>
      <c r="JA115" s="51"/>
    </row>
    <row r="116" spans="1:261" ht="15.75" customHeight="1" x14ac:dyDescent="0.2">
      <c r="A116" s="93"/>
      <c r="B116" s="96"/>
      <c r="C116" s="99"/>
      <c r="D116" s="54" t="s">
        <v>4</v>
      </c>
      <c r="E116" s="54" t="s">
        <v>1</v>
      </c>
      <c r="F116" s="78"/>
      <c r="G116" s="78"/>
      <c r="H116" s="78"/>
      <c r="I116" s="78"/>
      <c r="J116" s="78"/>
      <c r="K116" s="57" t="s">
        <v>2</v>
      </c>
      <c r="L116" s="58">
        <v>44298</v>
      </c>
      <c r="M116" s="58">
        <f>L116+120</f>
        <v>44418</v>
      </c>
      <c r="N116" s="59">
        <f t="shared" si="60"/>
        <v>120</v>
      </c>
      <c r="O116" s="89" t="s">
        <v>114</v>
      </c>
      <c r="P116" s="49"/>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1"/>
      <c r="BB116" s="52"/>
      <c r="BC116" s="50"/>
      <c r="BD116" s="50"/>
      <c r="BE116" s="50"/>
      <c r="BF116" s="50"/>
      <c r="BG116" s="50"/>
      <c r="BH116" s="53"/>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1"/>
      <c r="DB116" s="52"/>
      <c r="DC116" s="50"/>
      <c r="DD116" s="50"/>
      <c r="DE116" s="50"/>
      <c r="DF116" s="50"/>
      <c r="DG116" s="50"/>
      <c r="DH116" s="53"/>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1"/>
      <c r="FB116" s="52"/>
      <c r="FC116" s="50"/>
      <c r="FD116" s="50"/>
      <c r="FE116" s="50"/>
      <c r="FF116" s="50"/>
      <c r="FG116" s="50"/>
      <c r="FH116" s="53"/>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1"/>
      <c r="HB116" s="52"/>
      <c r="HC116" s="50"/>
      <c r="HD116" s="50"/>
      <c r="HE116" s="50"/>
      <c r="HF116" s="50"/>
      <c r="HG116" s="50"/>
      <c r="HH116" s="53"/>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c r="IK116" s="50"/>
      <c r="IL116" s="50"/>
      <c r="IM116" s="50"/>
      <c r="IN116" s="50"/>
      <c r="IO116" s="50"/>
      <c r="IP116" s="50"/>
      <c r="IQ116" s="50"/>
      <c r="IR116" s="50"/>
      <c r="IS116" s="50"/>
      <c r="IT116" s="50"/>
      <c r="IU116" s="50"/>
      <c r="IV116" s="50"/>
      <c r="IW116" s="50"/>
      <c r="IX116" s="50"/>
      <c r="IY116" s="50"/>
      <c r="IZ116" s="50"/>
      <c r="JA116" s="51"/>
    </row>
    <row r="117" spans="1:261" ht="15.75" customHeight="1" x14ac:dyDescent="0.2">
      <c r="A117" s="93"/>
      <c r="B117" s="96"/>
      <c r="C117" s="99"/>
      <c r="D117" s="41" t="str">
        <f>D116</f>
        <v>Разработка РКД</v>
      </c>
      <c r="E117" s="41"/>
      <c r="F117" s="79"/>
      <c r="G117" s="79"/>
      <c r="H117" s="79"/>
      <c r="I117" s="79"/>
      <c r="J117" s="79"/>
      <c r="K117" s="46" t="s">
        <v>16</v>
      </c>
      <c r="L117" s="47">
        <v>44298</v>
      </c>
      <c r="M117" s="47">
        <v>44337</v>
      </c>
      <c r="N117" s="48">
        <f t="shared" si="60"/>
        <v>39</v>
      </c>
      <c r="O117" s="90"/>
      <c r="P117" s="49"/>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1"/>
      <c r="BB117" s="52"/>
      <c r="BC117" s="50"/>
      <c r="BD117" s="50"/>
      <c r="BE117" s="50"/>
      <c r="BF117" s="50"/>
      <c r="BG117" s="53"/>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1"/>
      <c r="DB117" s="52"/>
      <c r="DC117" s="50"/>
      <c r="DD117" s="50"/>
      <c r="DE117" s="50"/>
      <c r="DF117" s="50"/>
      <c r="DG117" s="53"/>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1"/>
      <c r="FB117" s="52"/>
      <c r="FC117" s="50"/>
      <c r="FD117" s="50"/>
      <c r="FE117" s="50"/>
      <c r="FF117" s="50"/>
      <c r="FG117" s="53"/>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1"/>
      <c r="HB117" s="52"/>
      <c r="HC117" s="50"/>
      <c r="HD117" s="50"/>
      <c r="HE117" s="50"/>
      <c r="HF117" s="50"/>
      <c r="HG117" s="53"/>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c r="IV117" s="50"/>
      <c r="IW117" s="50"/>
      <c r="IX117" s="50"/>
      <c r="IY117" s="50"/>
      <c r="IZ117" s="50"/>
      <c r="JA117" s="51"/>
    </row>
    <row r="118" spans="1:261" ht="15.75" customHeight="1" x14ac:dyDescent="0.2">
      <c r="A118" s="93"/>
      <c r="B118" s="96"/>
      <c r="C118" s="99"/>
      <c r="D118" s="54" t="s">
        <v>5</v>
      </c>
      <c r="E118" s="54" t="s">
        <v>1</v>
      </c>
      <c r="F118" s="78"/>
      <c r="G118" s="78"/>
      <c r="H118" s="78"/>
      <c r="I118" s="78"/>
      <c r="J118" s="78"/>
      <c r="K118" s="57" t="s">
        <v>2</v>
      </c>
      <c r="L118" s="58">
        <v>44418</v>
      </c>
      <c r="M118" s="58">
        <v>44449</v>
      </c>
      <c r="N118" s="59">
        <f t="shared" si="60"/>
        <v>31</v>
      </c>
      <c r="O118" s="89" t="s">
        <v>114</v>
      </c>
      <c r="P118" s="49"/>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1"/>
      <c r="BB118" s="52"/>
      <c r="BC118" s="50"/>
      <c r="BD118" s="50"/>
      <c r="BE118" s="50"/>
      <c r="BF118" s="50"/>
      <c r="BG118" s="50"/>
      <c r="BH118" s="53"/>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1"/>
      <c r="DB118" s="52"/>
      <c r="DC118" s="50"/>
      <c r="DD118" s="50"/>
      <c r="DE118" s="50"/>
      <c r="DF118" s="50"/>
      <c r="DG118" s="50"/>
      <c r="DH118" s="53"/>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1"/>
      <c r="FB118" s="52"/>
      <c r="FC118" s="50"/>
      <c r="FD118" s="50"/>
      <c r="FE118" s="50"/>
      <c r="FF118" s="50"/>
      <c r="FG118" s="50"/>
      <c r="FH118" s="53"/>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1"/>
      <c r="HB118" s="52"/>
      <c r="HC118" s="50"/>
      <c r="HD118" s="50"/>
      <c r="HE118" s="50"/>
      <c r="HF118" s="50"/>
      <c r="HG118" s="50"/>
      <c r="HH118" s="53"/>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c r="IV118" s="50"/>
      <c r="IW118" s="50"/>
      <c r="IX118" s="50"/>
      <c r="IY118" s="50"/>
      <c r="IZ118" s="50"/>
      <c r="JA118" s="51"/>
    </row>
    <row r="119" spans="1:261" ht="15.75" customHeight="1" x14ac:dyDescent="0.2">
      <c r="A119" s="93"/>
      <c r="B119" s="96"/>
      <c r="C119" s="99"/>
      <c r="D119" s="41" t="str">
        <f t="shared" ref="D119" si="61">D118</f>
        <v>Согласование РКД</v>
      </c>
      <c r="E119" s="41"/>
      <c r="F119" s="79"/>
      <c r="G119" s="79"/>
      <c r="H119" s="79"/>
      <c r="I119" s="79"/>
      <c r="J119" s="79"/>
      <c r="K119" s="46" t="s">
        <v>16</v>
      </c>
      <c r="L119" s="47">
        <v>44337</v>
      </c>
      <c r="M119" s="47">
        <v>44537</v>
      </c>
      <c r="N119" s="48">
        <f t="shared" si="60"/>
        <v>200</v>
      </c>
      <c r="O119" s="90"/>
      <c r="P119" s="49"/>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1"/>
      <c r="BB119" s="52"/>
      <c r="BC119" s="50"/>
      <c r="BD119" s="50"/>
      <c r="BE119" s="50"/>
      <c r="BF119" s="50"/>
      <c r="BG119" s="53"/>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1"/>
      <c r="DB119" s="52"/>
      <c r="DC119" s="50"/>
      <c r="DD119" s="50"/>
      <c r="DE119" s="50"/>
      <c r="DF119" s="50"/>
      <c r="DG119" s="53"/>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1"/>
      <c r="FB119" s="52"/>
      <c r="FC119" s="50"/>
      <c r="FD119" s="50"/>
      <c r="FE119" s="50"/>
      <c r="FF119" s="50"/>
      <c r="FG119" s="53"/>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1"/>
      <c r="HB119" s="52"/>
      <c r="HC119" s="50"/>
      <c r="HD119" s="50"/>
      <c r="HE119" s="50"/>
      <c r="HF119" s="50"/>
      <c r="HG119" s="53"/>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c r="IV119" s="50"/>
      <c r="IW119" s="50"/>
      <c r="IX119" s="50"/>
      <c r="IY119" s="50"/>
      <c r="IZ119" s="50"/>
      <c r="JA119" s="51"/>
    </row>
    <row r="120" spans="1:261" ht="15.75" customHeight="1" x14ac:dyDescent="0.2">
      <c r="A120" s="93"/>
      <c r="B120" s="96"/>
      <c r="C120" s="99"/>
      <c r="D120" s="54" t="s">
        <v>6</v>
      </c>
      <c r="E120" s="54" t="s">
        <v>1</v>
      </c>
      <c r="F120" s="78"/>
      <c r="G120" s="78"/>
      <c r="H120" s="78"/>
      <c r="I120" s="78"/>
      <c r="J120" s="78"/>
      <c r="K120" s="57" t="s">
        <v>2</v>
      </c>
      <c r="L120" s="58">
        <v>44449</v>
      </c>
      <c r="M120" s="58">
        <f>L120+35</f>
        <v>44484</v>
      </c>
      <c r="N120" s="59">
        <f t="shared" si="60"/>
        <v>35</v>
      </c>
      <c r="O120" s="89" t="s">
        <v>117</v>
      </c>
      <c r="P120" s="49"/>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1"/>
      <c r="BB120" s="52"/>
      <c r="BC120" s="50"/>
      <c r="BD120" s="50"/>
      <c r="BE120" s="50"/>
      <c r="BF120" s="50"/>
      <c r="BG120" s="50"/>
      <c r="BH120" s="53"/>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1"/>
      <c r="DB120" s="52"/>
      <c r="DC120" s="50"/>
      <c r="DD120" s="50"/>
      <c r="DE120" s="50"/>
      <c r="DF120" s="50"/>
      <c r="DG120" s="50"/>
      <c r="DH120" s="53"/>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1"/>
      <c r="FB120" s="52"/>
      <c r="FC120" s="50"/>
      <c r="FD120" s="50"/>
      <c r="FE120" s="50"/>
      <c r="FF120" s="50"/>
      <c r="FG120" s="50"/>
      <c r="FH120" s="53"/>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1"/>
      <c r="HB120" s="52"/>
      <c r="HC120" s="50"/>
      <c r="HD120" s="50"/>
      <c r="HE120" s="50"/>
      <c r="HF120" s="50"/>
      <c r="HG120" s="50"/>
      <c r="HH120" s="53"/>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c r="IV120" s="50"/>
      <c r="IW120" s="50"/>
      <c r="IX120" s="50"/>
      <c r="IY120" s="50"/>
      <c r="IZ120" s="50"/>
      <c r="JA120" s="51"/>
    </row>
    <row r="121" spans="1:261" ht="15.75" customHeight="1" x14ac:dyDescent="0.2">
      <c r="A121" s="93"/>
      <c r="B121" s="96"/>
      <c r="C121" s="99"/>
      <c r="D121" s="41" t="str">
        <f t="shared" ref="D121" si="62">D120</f>
        <v>Экспертиза РКД</v>
      </c>
      <c r="E121" s="41"/>
      <c r="F121" s="79"/>
      <c r="G121" s="79"/>
      <c r="H121" s="79"/>
      <c r="I121" s="79"/>
      <c r="J121" s="79"/>
      <c r="K121" s="46" t="s">
        <v>16</v>
      </c>
      <c r="L121" s="47">
        <v>44546</v>
      </c>
      <c r="M121" s="47">
        <f ca="1">TODAY()</f>
        <v>44557</v>
      </c>
      <c r="N121" s="48">
        <f ca="1">M121-L121</f>
        <v>11</v>
      </c>
      <c r="O121" s="90"/>
      <c r="P121" s="49"/>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1"/>
      <c r="BB121" s="52"/>
      <c r="BC121" s="50"/>
      <c r="BD121" s="50"/>
      <c r="BE121" s="50"/>
      <c r="BF121" s="50"/>
      <c r="BG121" s="53"/>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1"/>
      <c r="DB121" s="52"/>
      <c r="DC121" s="50"/>
      <c r="DD121" s="50"/>
      <c r="DE121" s="50"/>
      <c r="DF121" s="50"/>
      <c r="DG121" s="53"/>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1"/>
      <c r="FB121" s="52"/>
      <c r="FC121" s="50"/>
      <c r="FD121" s="50"/>
      <c r="FE121" s="50"/>
      <c r="FF121" s="50"/>
      <c r="FG121" s="53"/>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1"/>
      <c r="HB121" s="52"/>
      <c r="HC121" s="50"/>
      <c r="HD121" s="50"/>
      <c r="HE121" s="50"/>
      <c r="HF121" s="50"/>
      <c r="HG121" s="53"/>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c r="IV121" s="50"/>
      <c r="IW121" s="50"/>
      <c r="IX121" s="50"/>
      <c r="IY121" s="50"/>
      <c r="IZ121" s="50"/>
      <c r="JA121" s="51"/>
    </row>
    <row r="122" spans="1:261" ht="15.75" customHeight="1" x14ac:dyDescent="0.2">
      <c r="A122" s="93"/>
      <c r="B122" s="96"/>
      <c r="C122" s="99"/>
      <c r="D122" s="54" t="s">
        <v>7</v>
      </c>
      <c r="E122" s="54" t="s">
        <v>1</v>
      </c>
      <c r="F122" s="78"/>
      <c r="G122" s="78"/>
      <c r="H122" s="78"/>
      <c r="I122" s="78"/>
      <c r="J122" s="78"/>
      <c r="K122" s="57" t="s">
        <v>2</v>
      </c>
      <c r="L122" s="58">
        <v>44392</v>
      </c>
      <c r="M122" s="58">
        <v>44423</v>
      </c>
      <c r="N122" s="59">
        <f>M122-L122</f>
        <v>31</v>
      </c>
      <c r="O122" s="89" t="s">
        <v>117</v>
      </c>
      <c r="P122" s="49"/>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1"/>
      <c r="BB122" s="52"/>
      <c r="BC122" s="50"/>
      <c r="BD122" s="50"/>
      <c r="BE122" s="50"/>
      <c r="BF122" s="50"/>
      <c r="BG122" s="50"/>
      <c r="BH122" s="53"/>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1"/>
      <c r="DB122" s="52"/>
      <c r="DC122" s="50"/>
      <c r="DD122" s="50"/>
      <c r="DE122" s="50"/>
      <c r="DF122" s="50"/>
      <c r="DG122" s="50"/>
      <c r="DH122" s="53"/>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1"/>
      <c r="FB122" s="52"/>
      <c r="FC122" s="50"/>
      <c r="FD122" s="50"/>
      <c r="FE122" s="50"/>
      <c r="FF122" s="50"/>
      <c r="FG122" s="50"/>
      <c r="FH122" s="53"/>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1"/>
      <c r="HB122" s="52"/>
      <c r="HC122" s="50"/>
      <c r="HD122" s="50"/>
      <c r="HE122" s="50"/>
      <c r="HF122" s="50"/>
      <c r="HG122" s="50"/>
      <c r="HH122" s="53"/>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c r="IV122" s="50"/>
      <c r="IW122" s="50"/>
      <c r="IX122" s="50"/>
      <c r="IY122" s="50"/>
      <c r="IZ122" s="50"/>
      <c r="JA122" s="51"/>
    </row>
    <row r="123" spans="1:261" ht="15.75" customHeight="1" x14ac:dyDescent="0.2">
      <c r="A123" s="93"/>
      <c r="B123" s="96"/>
      <c r="C123" s="99"/>
      <c r="D123" s="41" t="str">
        <f t="shared" ref="D123" si="63">D122</f>
        <v>Разработка и согласование ПК</v>
      </c>
      <c r="E123" s="41"/>
      <c r="F123" s="79"/>
      <c r="G123" s="79"/>
      <c r="H123" s="79"/>
      <c r="I123" s="79"/>
      <c r="J123" s="79"/>
      <c r="K123" s="46" t="s">
        <v>16</v>
      </c>
      <c r="L123" s="47"/>
      <c r="M123" s="47"/>
      <c r="N123" s="48"/>
      <c r="O123" s="90"/>
      <c r="P123" s="49"/>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1"/>
      <c r="BB123" s="52"/>
      <c r="BC123" s="50"/>
      <c r="BD123" s="50"/>
      <c r="BE123" s="50"/>
      <c r="BF123" s="50"/>
      <c r="BG123" s="53"/>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1"/>
      <c r="DB123" s="52"/>
      <c r="DC123" s="50"/>
      <c r="DD123" s="50"/>
      <c r="DE123" s="50"/>
      <c r="DF123" s="50"/>
      <c r="DG123" s="53"/>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1"/>
      <c r="FB123" s="52"/>
      <c r="FC123" s="50"/>
      <c r="FD123" s="50"/>
      <c r="FE123" s="50"/>
      <c r="FF123" s="50"/>
      <c r="FG123" s="53"/>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1"/>
      <c r="HB123" s="52"/>
      <c r="HC123" s="50"/>
      <c r="HD123" s="50"/>
      <c r="HE123" s="50"/>
      <c r="HF123" s="50"/>
      <c r="HG123" s="53"/>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c r="IV123" s="50"/>
      <c r="IW123" s="50"/>
      <c r="IX123" s="50"/>
      <c r="IY123" s="50"/>
      <c r="IZ123" s="50"/>
      <c r="JA123" s="51"/>
    </row>
    <row r="124" spans="1:261" ht="15.75" customHeight="1" x14ac:dyDescent="0.2">
      <c r="A124" s="93"/>
      <c r="B124" s="96"/>
      <c r="C124" s="99"/>
      <c r="D124" s="54" t="s">
        <v>8</v>
      </c>
      <c r="E124" s="54" t="s">
        <v>1</v>
      </c>
      <c r="F124" s="78"/>
      <c r="G124" s="78"/>
      <c r="H124" s="78"/>
      <c r="I124" s="78"/>
      <c r="J124" s="78"/>
      <c r="K124" s="57" t="s">
        <v>2</v>
      </c>
      <c r="L124" s="58">
        <v>44418</v>
      </c>
      <c r="M124" s="58">
        <f>L124+160</f>
        <v>44578</v>
      </c>
      <c r="N124" s="59">
        <f t="shared" ref="N124" si="64">M124-L124</f>
        <v>160</v>
      </c>
      <c r="O124" s="89" t="s">
        <v>114</v>
      </c>
      <c r="P124" s="49"/>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1"/>
      <c r="BB124" s="52"/>
      <c r="BC124" s="50"/>
      <c r="BD124" s="50"/>
      <c r="BE124" s="50"/>
      <c r="BF124" s="50"/>
      <c r="BG124" s="50"/>
      <c r="BH124" s="53"/>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1"/>
      <c r="DB124" s="52"/>
      <c r="DC124" s="50"/>
      <c r="DD124" s="50"/>
      <c r="DE124" s="50"/>
      <c r="DF124" s="50"/>
      <c r="DG124" s="50"/>
      <c r="DH124" s="53"/>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1"/>
      <c r="FB124" s="52"/>
      <c r="FC124" s="50"/>
      <c r="FD124" s="50"/>
      <c r="FE124" s="50"/>
      <c r="FF124" s="50"/>
      <c r="FG124" s="50"/>
      <c r="FH124" s="53"/>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1"/>
      <c r="HB124" s="52"/>
      <c r="HC124" s="50"/>
      <c r="HD124" s="50"/>
      <c r="HE124" s="50"/>
      <c r="HF124" s="50"/>
      <c r="HG124" s="50"/>
      <c r="HH124" s="53"/>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c r="IV124" s="50"/>
      <c r="IW124" s="50"/>
      <c r="IX124" s="50"/>
      <c r="IY124" s="50"/>
      <c r="IZ124" s="50"/>
      <c r="JA124" s="51"/>
    </row>
    <row r="125" spans="1:261" ht="15.75" customHeight="1" x14ac:dyDescent="0.2">
      <c r="A125" s="93"/>
      <c r="B125" s="96"/>
      <c r="C125" s="99"/>
      <c r="D125" s="41" t="str">
        <f t="shared" ref="D125" si="65">D124</f>
        <v xml:space="preserve">Закупка материалов и комплектующих </v>
      </c>
      <c r="E125" s="41"/>
      <c r="F125" s="79"/>
      <c r="G125" s="79"/>
      <c r="H125" s="79"/>
      <c r="I125" s="79"/>
      <c r="J125" s="79"/>
      <c r="K125" s="46" t="s">
        <v>16</v>
      </c>
      <c r="L125" s="47">
        <v>44418</v>
      </c>
      <c r="M125" s="47">
        <f ca="1">TODAY()</f>
        <v>44557</v>
      </c>
      <c r="N125" s="48"/>
      <c r="O125" s="90"/>
      <c r="P125" s="49"/>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1"/>
      <c r="BB125" s="52"/>
      <c r="BC125" s="50"/>
      <c r="BD125" s="50"/>
      <c r="BE125" s="50"/>
      <c r="BF125" s="50"/>
      <c r="BG125" s="53"/>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1"/>
      <c r="DB125" s="52"/>
      <c r="DC125" s="50"/>
      <c r="DD125" s="50"/>
      <c r="DE125" s="50"/>
      <c r="DF125" s="50"/>
      <c r="DG125" s="53"/>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1"/>
      <c r="FB125" s="52"/>
      <c r="FC125" s="50"/>
      <c r="FD125" s="50"/>
      <c r="FE125" s="50"/>
      <c r="FF125" s="50"/>
      <c r="FG125" s="53"/>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1"/>
      <c r="HB125" s="52"/>
      <c r="HC125" s="50"/>
      <c r="HD125" s="50"/>
      <c r="HE125" s="50"/>
      <c r="HF125" s="50"/>
      <c r="HG125" s="53"/>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c r="IV125" s="50"/>
      <c r="IW125" s="50"/>
      <c r="IX125" s="50"/>
      <c r="IY125" s="50"/>
      <c r="IZ125" s="50"/>
      <c r="JA125" s="51"/>
    </row>
    <row r="126" spans="1:261" ht="15.75" customHeight="1" x14ac:dyDescent="0.2">
      <c r="A126" s="93"/>
      <c r="B126" s="96"/>
      <c r="C126" s="99"/>
      <c r="D126" s="54" t="s">
        <v>9</v>
      </c>
      <c r="E126" s="54" t="s">
        <v>1</v>
      </c>
      <c r="F126" s="78"/>
      <c r="G126" s="78"/>
      <c r="H126" s="78"/>
      <c r="I126" s="78"/>
      <c r="J126" s="78"/>
      <c r="K126" s="57" t="s">
        <v>2</v>
      </c>
      <c r="L126" s="58">
        <v>44579</v>
      </c>
      <c r="M126" s="58">
        <f>L126+90</f>
        <v>44669</v>
      </c>
      <c r="N126" s="59">
        <f t="shared" ref="N126" si="66">M126-L126</f>
        <v>90</v>
      </c>
      <c r="O126" s="89" t="s">
        <v>114</v>
      </c>
      <c r="P126" s="49"/>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1"/>
      <c r="BB126" s="52"/>
      <c r="BC126" s="50"/>
      <c r="BD126" s="50"/>
      <c r="BE126" s="50"/>
      <c r="BF126" s="50"/>
      <c r="BG126" s="50"/>
      <c r="BH126" s="53"/>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1"/>
      <c r="DB126" s="52"/>
      <c r="DC126" s="50"/>
      <c r="DD126" s="50"/>
      <c r="DE126" s="50"/>
      <c r="DF126" s="50"/>
      <c r="DG126" s="50"/>
      <c r="DH126" s="53"/>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1"/>
      <c r="FB126" s="52"/>
      <c r="FC126" s="50"/>
      <c r="FD126" s="50"/>
      <c r="FE126" s="50"/>
      <c r="FF126" s="50"/>
      <c r="FG126" s="50"/>
      <c r="FH126" s="53"/>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1"/>
      <c r="HB126" s="52"/>
      <c r="HC126" s="50"/>
      <c r="HD126" s="50"/>
      <c r="HE126" s="50"/>
      <c r="HF126" s="50"/>
      <c r="HG126" s="50"/>
      <c r="HH126" s="53"/>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c r="IV126" s="50"/>
      <c r="IW126" s="50"/>
      <c r="IX126" s="50"/>
      <c r="IY126" s="50"/>
      <c r="IZ126" s="50"/>
      <c r="JA126" s="51"/>
    </row>
    <row r="127" spans="1:261" ht="15.75" customHeight="1" x14ac:dyDescent="0.2">
      <c r="A127" s="93"/>
      <c r="B127" s="96"/>
      <c r="C127" s="99"/>
      <c r="D127" s="41" t="str">
        <f t="shared" ref="D127" si="67">D126</f>
        <v>Изготовление трубопроводов</v>
      </c>
      <c r="E127" s="41"/>
      <c r="F127" s="79"/>
      <c r="G127" s="79"/>
      <c r="H127" s="79"/>
      <c r="I127" s="79"/>
      <c r="J127" s="79"/>
      <c r="K127" s="46" t="s">
        <v>16</v>
      </c>
      <c r="L127" s="47"/>
      <c r="M127" s="47"/>
      <c r="N127" s="48"/>
      <c r="O127" s="90"/>
      <c r="P127" s="49"/>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1"/>
      <c r="BB127" s="52"/>
      <c r="BC127" s="50"/>
      <c r="BD127" s="50"/>
      <c r="BE127" s="50"/>
      <c r="BF127" s="50"/>
      <c r="BG127" s="53"/>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1"/>
      <c r="DB127" s="52"/>
      <c r="DC127" s="50"/>
      <c r="DD127" s="50"/>
      <c r="DE127" s="50"/>
      <c r="DF127" s="50"/>
      <c r="DG127" s="53"/>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1"/>
      <c r="FB127" s="52"/>
      <c r="FC127" s="50"/>
      <c r="FD127" s="50"/>
      <c r="FE127" s="50"/>
      <c r="FF127" s="50"/>
      <c r="FG127" s="53"/>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1"/>
      <c r="HB127" s="52"/>
      <c r="HC127" s="50"/>
      <c r="HD127" s="50"/>
      <c r="HE127" s="50"/>
      <c r="HF127" s="50"/>
      <c r="HG127" s="53"/>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c r="IW127" s="50"/>
      <c r="IX127" s="50"/>
      <c r="IY127" s="50"/>
      <c r="IZ127" s="50"/>
      <c r="JA127" s="51"/>
    </row>
    <row r="128" spans="1:261" ht="15.75" customHeight="1" x14ac:dyDescent="0.2">
      <c r="A128" s="93"/>
      <c r="B128" s="96"/>
      <c r="C128" s="99"/>
      <c r="D128" s="54" t="s">
        <v>10</v>
      </c>
      <c r="E128" s="54" t="s">
        <v>1</v>
      </c>
      <c r="F128" s="78"/>
      <c r="G128" s="78"/>
      <c r="H128" s="78"/>
      <c r="I128" s="78"/>
      <c r="J128" s="78"/>
      <c r="K128" s="57" t="s">
        <v>2</v>
      </c>
      <c r="L128" s="58">
        <v>44669</v>
      </c>
      <c r="M128" s="58">
        <v>44681</v>
      </c>
      <c r="N128" s="59">
        <f t="shared" ref="N128" si="68">M128-L128</f>
        <v>12</v>
      </c>
      <c r="O128" s="89" t="s">
        <v>114</v>
      </c>
      <c r="P128" s="49"/>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1"/>
      <c r="BB128" s="52"/>
      <c r="BC128" s="50"/>
      <c r="BD128" s="50"/>
      <c r="BE128" s="50"/>
      <c r="BF128" s="50"/>
      <c r="BG128" s="50"/>
      <c r="BH128" s="53"/>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1"/>
      <c r="DB128" s="52"/>
      <c r="DC128" s="50"/>
      <c r="DD128" s="50"/>
      <c r="DE128" s="50"/>
      <c r="DF128" s="50"/>
      <c r="DG128" s="50"/>
      <c r="DH128" s="53"/>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1"/>
      <c r="FB128" s="52"/>
      <c r="FC128" s="50"/>
      <c r="FD128" s="50"/>
      <c r="FE128" s="50"/>
      <c r="FF128" s="50"/>
      <c r="FG128" s="50"/>
      <c r="FH128" s="53"/>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1"/>
      <c r="HB128" s="52"/>
      <c r="HC128" s="50"/>
      <c r="HD128" s="50"/>
      <c r="HE128" s="50"/>
      <c r="HF128" s="50"/>
      <c r="HG128" s="50"/>
      <c r="HH128" s="53"/>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c r="IV128" s="50"/>
      <c r="IW128" s="50"/>
      <c r="IX128" s="50"/>
      <c r="IY128" s="50"/>
      <c r="IZ128" s="50"/>
      <c r="JA128" s="51"/>
    </row>
    <row r="129" spans="1:261" ht="15.75" customHeight="1" x14ac:dyDescent="0.2">
      <c r="A129" s="93"/>
      <c r="B129" s="96"/>
      <c r="C129" s="99"/>
      <c r="D129" s="41" t="str">
        <f t="shared" ref="D129" si="69">D128</f>
        <v>Отгрузка/Поставка</v>
      </c>
      <c r="E129" s="41"/>
      <c r="F129" s="79"/>
      <c r="G129" s="79"/>
      <c r="H129" s="79"/>
      <c r="I129" s="79"/>
      <c r="J129" s="79"/>
      <c r="K129" s="46" t="s">
        <v>16</v>
      </c>
      <c r="L129" s="47"/>
      <c r="M129" s="47"/>
      <c r="N129" s="48"/>
      <c r="O129" s="90"/>
      <c r="P129" s="49"/>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1"/>
      <c r="BB129" s="52"/>
      <c r="BC129" s="50"/>
      <c r="BD129" s="50"/>
      <c r="BE129" s="50"/>
      <c r="BF129" s="50"/>
      <c r="BG129" s="53"/>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1"/>
      <c r="DB129" s="52"/>
      <c r="DC129" s="50"/>
      <c r="DD129" s="50"/>
      <c r="DE129" s="50"/>
      <c r="DF129" s="50"/>
      <c r="DG129" s="53"/>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1"/>
      <c r="FB129" s="52"/>
      <c r="FC129" s="50"/>
      <c r="FD129" s="50"/>
      <c r="FE129" s="50"/>
      <c r="FF129" s="50"/>
      <c r="FG129" s="53"/>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1"/>
      <c r="HB129" s="52"/>
      <c r="HC129" s="50"/>
      <c r="HD129" s="50"/>
      <c r="HE129" s="50"/>
      <c r="HF129" s="50"/>
      <c r="HG129" s="53"/>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c r="IV129" s="50"/>
      <c r="IW129" s="50"/>
      <c r="IX129" s="50"/>
      <c r="IY129" s="50"/>
      <c r="IZ129" s="50"/>
      <c r="JA129" s="51"/>
    </row>
    <row r="130" spans="1:261" ht="15.75" customHeight="1" x14ac:dyDescent="0.2">
      <c r="A130" s="93"/>
      <c r="B130" s="96"/>
      <c r="C130" s="99"/>
      <c r="D130" s="54" t="s">
        <v>11</v>
      </c>
      <c r="E130" s="54" t="s">
        <v>1</v>
      </c>
      <c r="F130" s="78"/>
      <c r="G130" s="78"/>
      <c r="H130" s="78"/>
      <c r="I130" s="78"/>
      <c r="J130" s="78"/>
      <c r="K130" s="57" t="s">
        <v>2</v>
      </c>
      <c r="L130" s="58">
        <v>44669</v>
      </c>
      <c r="M130" s="58">
        <f>L130+65</f>
        <v>44734</v>
      </c>
      <c r="N130" s="59">
        <f>M130-L130</f>
        <v>65</v>
      </c>
      <c r="O130" s="89" t="s">
        <v>117</v>
      </c>
      <c r="P130" s="49"/>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1"/>
      <c r="BB130" s="52"/>
      <c r="BC130" s="50"/>
      <c r="BD130" s="50"/>
      <c r="BE130" s="50"/>
      <c r="BF130" s="50"/>
      <c r="BG130" s="53"/>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1"/>
      <c r="DB130" s="52"/>
      <c r="DC130" s="50"/>
      <c r="DD130" s="50"/>
      <c r="DE130" s="50"/>
      <c r="DF130" s="50"/>
      <c r="DG130" s="53"/>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1"/>
      <c r="FB130" s="52"/>
      <c r="FC130" s="50"/>
      <c r="FD130" s="50"/>
      <c r="FE130" s="50"/>
      <c r="FF130" s="50"/>
      <c r="FG130" s="53"/>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1"/>
      <c r="HB130" s="52"/>
      <c r="HC130" s="50"/>
      <c r="HD130" s="50"/>
      <c r="HE130" s="50"/>
      <c r="HF130" s="50"/>
      <c r="HG130" s="53"/>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c r="IV130" s="50"/>
      <c r="IW130" s="50"/>
      <c r="IX130" s="50"/>
      <c r="IY130" s="50"/>
      <c r="IZ130" s="50"/>
      <c r="JA130" s="51"/>
    </row>
    <row r="131" spans="1:261" ht="15.75" customHeight="1" x14ac:dyDescent="0.2">
      <c r="A131" s="93"/>
      <c r="B131" s="96"/>
      <c r="C131" s="99"/>
      <c r="D131" s="41" t="str">
        <f t="shared" ref="D131" si="70">D130</f>
        <v>Оформление РоП</v>
      </c>
      <c r="E131" s="41"/>
      <c r="F131" s="79"/>
      <c r="G131" s="79"/>
      <c r="H131" s="79"/>
      <c r="I131" s="79"/>
      <c r="J131" s="79"/>
      <c r="K131" s="46" t="s">
        <v>16</v>
      </c>
      <c r="L131" s="47"/>
      <c r="M131" s="47"/>
      <c r="N131" s="48"/>
      <c r="O131" s="90"/>
      <c r="P131" s="49"/>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1"/>
      <c r="BB131" s="52"/>
      <c r="BC131" s="50"/>
      <c r="BD131" s="50"/>
      <c r="BE131" s="50"/>
      <c r="BF131" s="50"/>
      <c r="BG131" s="53"/>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1"/>
      <c r="DB131" s="52"/>
      <c r="DC131" s="50"/>
      <c r="DD131" s="50"/>
      <c r="DE131" s="50"/>
      <c r="DF131" s="50"/>
      <c r="DG131" s="53"/>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1"/>
      <c r="FB131" s="52"/>
      <c r="FC131" s="50"/>
      <c r="FD131" s="50"/>
      <c r="FE131" s="50"/>
      <c r="FF131" s="50"/>
      <c r="FG131" s="53"/>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1"/>
      <c r="HB131" s="52"/>
      <c r="HC131" s="50"/>
      <c r="HD131" s="50"/>
      <c r="HE131" s="50"/>
      <c r="HF131" s="50"/>
      <c r="HG131" s="53"/>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c r="IV131" s="50"/>
      <c r="IW131" s="50"/>
      <c r="IX131" s="50"/>
      <c r="IY131" s="50"/>
      <c r="IZ131" s="50"/>
      <c r="JA131" s="51"/>
    </row>
    <row r="132" spans="1:261" ht="15.75" customHeight="1" x14ac:dyDescent="0.2">
      <c r="A132" s="93"/>
      <c r="B132" s="96"/>
      <c r="C132" s="99"/>
      <c r="D132" s="54" t="s">
        <v>12</v>
      </c>
      <c r="E132" s="54" t="s">
        <v>1</v>
      </c>
      <c r="F132" s="78"/>
      <c r="G132" s="78"/>
      <c r="H132" s="78"/>
      <c r="I132" s="78"/>
      <c r="J132" s="78"/>
      <c r="K132" s="57" t="s">
        <v>2</v>
      </c>
      <c r="L132" s="58">
        <v>44734</v>
      </c>
      <c r="M132" s="58">
        <f>L132+30</f>
        <v>44764</v>
      </c>
      <c r="N132" s="59">
        <f>M132-L132</f>
        <v>30</v>
      </c>
      <c r="O132" s="89" t="s">
        <v>114</v>
      </c>
      <c r="P132" s="49"/>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1"/>
      <c r="BB132" s="52"/>
      <c r="BC132" s="50"/>
      <c r="BD132" s="50"/>
      <c r="BE132" s="50"/>
      <c r="BF132" s="50"/>
      <c r="BG132" s="50"/>
      <c r="BH132" s="53"/>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1"/>
      <c r="DB132" s="52"/>
      <c r="DC132" s="50"/>
      <c r="DD132" s="50"/>
      <c r="DE132" s="50"/>
      <c r="DF132" s="50"/>
      <c r="DG132" s="50"/>
      <c r="DH132" s="53"/>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1"/>
      <c r="FB132" s="52"/>
      <c r="FC132" s="50"/>
      <c r="FD132" s="50"/>
      <c r="FE132" s="50"/>
      <c r="FF132" s="50"/>
      <c r="FG132" s="50"/>
      <c r="FH132" s="53"/>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1"/>
      <c r="HB132" s="52"/>
      <c r="HC132" s="50"/>
      <c r="HD132" s="50"/>
      <c r="HE132" s="50"/>
      <c r="HF132" s="50"/>
      <c r="HG132" s="50"/>
      <c r="HH132" s="53"/>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c r="IV132" s="50"/>
      <c r="IW132" s="50"/>
      <c r="IX132" s="50"/>
      <c r="IY132" s="50"/>
      <c r="IZ132" s="50"/>
      <c r="JA132" s="51"/>
    </row>
    <row r="133" spans="1:261" ht="15.75" customHeight="1" x14ac:dyDescent="0.2">
      <c r="A133" s="93"/>
      <c r="B133" s="96"/>
      <c r="C133" s="99"/>
      <c r="D133" s="41" t="str">
        <f t="shared" ref="D133" si="71">D132</f>
        <v>ВК трубопроводы</v>
      </c>
      <c r="E133" s="41"/>
      <c r="F133" s="79"/>
      <c r="G133" s="79"/>
      <c r="H133" s="79"/>
      <c r="I133" s="79"/>
      <c r="J133" s="79"/>
      <c r="K133" s="46" t="s">
        <v>16</v>
      </c>
      <c r="L133" s="47"/>
      <c r="M133" s="47"/>
      <c r="N133" s="48">
        <f>M133-L133</f>
        <v>0</v>
      </c>
      <c r="O133" s="90"/>
      <c r="P133" s="49"/>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1"/>
      <c r="BB133" s="52"/>
      <c r="BC133" s="50"/>
      <c r="BD133" s="50"/>
      <c r="BE133" s="50"/>
      <c r="BF133" s="50"/>
      <c r="BG133" s="53"/>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1"/>
      <c r="DB133" s="52"/>
      <c r="DC133" s="50"/>
      <c r="DD133" s="50"/>
      <c r="DE133" s="50"/>
      <c r="DF133" s="50"/>
      <c r="DG133" s="53"/>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1"/>
      <c r="FB133" s="52"/>
      <c r="FC133" s="50"/>
      <c r="FD133" s="50"/>
      <c r="FE133" s="50"/>
      <c r="FF133" s="50"/>
      <c r="FG133" s="53"/>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1"/>
      <c r="HB133" s="52"/>
      <c r="HC133" s="50"/>
      <c r="HD133" s="50"/>
      <c r="HE133" s="50"/>
      <c r="HF133" s="50"/>
      <c r="HG133" s="53"/>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c r="IV133" s="50"/>
      <c r="IW133" s="50"/>
      <c r="IX133" s="50"/>
      <c r="IY133" s="50"/>
      <c r="IZ133" s="50"/>
      <c r="JA133" s="51"/>
    </row>
    <row r="134" spans="1:261" ht="15.75" customHeight="1" x14ac:dyDescent="0.25">
      <c r="A134" s="93"/>
      <c r="B134" s="96"/>
      <c r="C134" s="99"/>
      <c r="D134" s="61" t="s">
        <v>13</v>
      </c>
      <c r="E134" s="54" t="s">
        <v>1</v>
      </c>
      <c r="F134" s="80">
        <v>6166</v>
      </c>
      <c r="G134" s="81">
        <v>2383</v>
      </c>
      <c r="H134" s="82">
        <f>F134*G134</f>
        <v>14693578</v>
      </c>
      <c r="I134" s="82">
        <f>H134*1.2</f>
        <v>17632293.599999998</v>
      </c>
      <c r="J134" s="54"/>
      <c r="K134" s="57" t="s">
        <v>2</v>
      </c>
      <c r="L134" s="58"/>
      <c r="M134" s="58"/>
      <c r="N134" s="59"/>
      <c r="O134" s="89" t="s">
        <v>117</v>
      </c>
      <c r="P134" s="49"/>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1"/>
      <c r="BB134" s="52"/>
      <c r="BC134" s="50"/>
      <c r="BD134" s="50"/>
      <c r="BE134" s="50"/>
      <c r="BF134" s="50"/>
      <c r="BG134" s="50"/>
      <c r="BH134" s="53"/>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1"/>
      <c r="DB134" s="52"/>
      <c r="DC134" s="50"/>
      <c r="DD134" s="50"/>
      <c r="DE134" s="50"/>
      <c r="DF134" s="50"/>
      <c r="DG134" s="50"/>
      <c r="DH134" s="53"/>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1"/>
      <c r="FB134" s="52"/>
      <c r="FC134" s="50"/>
      <c r="FD134" s="50"/>
      <c r="FE134" s="50"/>
      <c r="FF134" s="50"/>
      <c r="FG134" s="50"/>
      <c r="FH134" s="53"/>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1"/>
      <c r="HB134" s="52"/>
      <c r="HC134" s="50"/>
      <c r="HD134" s="50"/>
      <c r="HE134" s="50"/>
      <c r="HF134" s="50"/>
      <c r="HG134" s="50"/>
      <c r="HH134" s="53"/>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c r="IT134" s="50"/>
      <c r="IU134" s="50"/>
      <c r="IV134" s="50"/>
      <c r="IW134" s="50"/>
      <c r="IX134" s="50"/>
      <c r="IY134" s="50"/>
      <c r="IZ134" s="50"/>
      <c r="JA134" s="51"/>
    </row>
    <row r="135" spans="1:261" ht="15.75" customHeight="1" x14ac:dyDescent="0.2">
      <c r="A135" s="93"/>
      <c r="B135" s="96"/>
      <c r="C135" s="99"/>
      <c r="D135" s="40" t="str">
        <f t="shared" ref="D135" si="72">D134</f>
        <v>ОПС</v>
      </c>
      <c r="E135" s="41"/>
      <c r="F135" s="78"/>
      <c r="G135" s="83"/>
      <c r="H135" s="78"/>
      <c r="I135" s="78"/>
      <c r="J135" s="41"/>
      <c r="K135" s="46" t="s">
        <v>16</v>
      </c>
      <c r="L135" s="47"/>
      <c r="M135" s="47"/>
      <c r="N135" s="48"/>
      <c r="O135" s="90"/>
      <c r="P135" s="49"/>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1"/>
      <c r="BB135" s="52"/>
      <c r="BC135" s="50"/>
      <c r="BD135" s="50"/>
      <c r="BE135" s="50"/>
      <c r="BF135" s="50"/>
      <c r="BG135" s="53"/>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1"/>
      <c r="DB135" s="52"/>
      <c r="DC135" s="50"/>
      <c r="DD135" s="50"/>
      <c r="DE135" s="50"/>
      <c r="DF135" s="50"/>
      <c r="DG135" s="53"/>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1"/>
      <c r="FB135" s="52"/>
      <c r="FC135" s="50"/>
      <c r="FD135" s="50"/>
      <c r="FE135" s="50"/>
      <c r="FF135" s="50"/>
      <c r="FG135" s="53"/>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1"/>
      <c r="HB135" s="52"/>
      <c r="HC135" s="50"/>
      <c r="HD135" s="50"/>
      <c r="HE135" s="50"/>
      <c r="HF135" s="50"/>
      <c r="HG135" s="53"/>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c r="IV135" s="50"/>
      <c r="IW135" s="50"/>
      <c r="IX135" s="50"/>
      <c r="IY135" s="50"/>
      <c r="IZ135" s="50"/>
      <c r="JA135" s="51"/>
    </row>
    <row r="136" spans="1:261" ht="15.75" customHeight="1" x14ac:dyDescent="0.2">
      <c r="A136" s="93"/>
      <c r="B136" s="96"/>
      <c r="C136" s="99"/>
      <c r="D136" s="54" t="s">
        <v>4</v>
      </c>
      <c r="E136" s="54" t="s">
        <v>1</v>
      </c>
      <c r="F136" s="78"/>
      <c r="G136" s="78"/>
      <c r="H136" s="78"/>
      <c r="I136" s="78"/>
      <c r="J136" s="78"/>
      <c r="K136" s="57" t="s">
        <v>2</v>
      </c>
      <c r="L136" s="58"/>
      <c r="M136" s="58"/>
      <c r="N136" s="59"/>
      <c r="O136" s="89" t="s">
        <v>117</v>
      </c>
      <c r="P136" s="49"/>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1"/>
      <c r="BB136" s="52"/>
      <c r="BC136" s="50"/>
      <c r="BD136" s="50"/>
      <c r="BE136" s="50"/>
      <c r="BF136" s="50"/>
      <c r="BG136" s="50"/>
      <c r="BH136" s="53"/>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1"/>
      <c r="DB136" s="52"/>
      <c r="DC136" s="50"/>
      <c r="DD136" s="50"/>
      <c r="DE136" s="50"/>
      <c r="DF136" s="50"/>
      <c r="DG136" s="50"/>
      <c r="DH136" s="53"/>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1"/>
      <c r="FB136" s="52"/>
      <c r="FC136" s="50"/>
      <c r="FD136" s="50"/>
      <c r="FE136" s="50"/>
      <c r="FF136" s="50"/>
      <c r="FG136" s="50"/>
      <c r="FH136" s="53"/>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1"/>
      <c r="HB136" s="52"/>
      <c r="HC136" s="50"/>
      <c r="HD136" s="50"/>
      <c r="HE136" s="50"/>
      <c r="HF136" s="50"/>
      <c r="HG136" s="50"/>
      <c r="HH136" s="53"/>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c r="IV136" s="50"/>
      <c r="IW136" s="50"/>
      <c r="IX136" s="50"/>
      <c r="IY136" s="50"/>
      <c r="IZ136" s="50"/>
      <c r="JA136" s="51"/>
    </row>
    <row r="137" spans="1:261" ht="15.75" customHeight="1" x14ac:dyDescent="0.2">
      <c r="A137" s="93"/>
      <c r="B137" s="96"/>
      <c r="C137" s="99"/>
      <c r="D137" s="41" t="str">
        <f t="shared" ref="D137" si="73">D136</f>
        <v>Разработка РКД</v>
      </c>
      <c r="E137" s="41"/>
      <c r="F137" s="79"/>
      <c r="G137" s="79"/>
      <c r="H137" s="79"/>
      <c r="I137" s="79"/>
      <c r="J137" s="79"/>
      <c r="K137" s="46" t="s">
        <v>16</v>
      </c>
      <c r="L137" s="47"/>
      <c r="M137" s="47"/>
      <c r="N137" s="48"/>
      <c r="O137" s="90"/>
      <c r="P137" s="49"/>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1"/>
      <c r="BB137" s="52"/>
      <c r="BC137" s="50"/>
      <c r="BD137" s="50"/>
      <c r="BE137" s="50"/>
      <c r="BF137" s="50"/>
      <c r="BG137" s="53"/>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1"/>
      <c r="DB137" s="52"/>
      <c r="DC137" s="50"/>
      <c r="DD137" s="50"/>
      <c r="DE137" s="50"/>
      <c r="DF137" s="50"/>
      <c r="DG137" s="53"/>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1"/>
      <c r="FB137" s="52"/>
      <c r="FC137" s="50"/>
      <c r="FD137" s="50"/>
      <c r="FE137" s="50"/>
      <c r="FF137" s="50"/>
      <c r="FG137" s="53"/>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1"/>
      <c r="HB137" s="52"/>
      <c r="HC137" s="50"/>
      <c r="HD137" s="50"/>
      <c r="HE137" s="50"/>
      <c r="HF137" s="50"/>
      <c r="HG137" s="53"/>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c r="IV137" s="50"/>
      <c r="IW137" s="50"/>
      <c r="IX137" s="50"/>
      <c r="IY137" s="50"/>
      <c r="IZ137" s="50"/>
      <c r="JA137" s="51"/>
    </row>
    <row r="138" spans="1:261" ht="15.75" customHeight="1" x14ac:dyDescent="0.2">
      <c r="A138" s="93"/>
      <c r="B138" s="96"/>
      <c r="C138" s="99"/>
      <c r="D138" s="54" t="s">
        <v>5</v>
      </c>
      <c r="E138" s="54" t="s">
        <v>1</v>
      </c>
      <c r="F138" s="78"/>
      <c r="G138" s="78"/>
      <c r="H138" s="78"/>
      <c r="I138" s="78"/>
      <c r="J138" s="78"/>
      <c r="K138" s="57" t="s">
        <v>2</v>
      </c>
      <c r="L138" s="58"/>
      <c r="M138" s="58"/>
      <c r="N138" s="59"/>
      <c r="O138" s="89" t="s">
        <v>117</v>
      </c>
      <c r="P138" s="49"/>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1"/>
      <c r="BB138" s="52"/>
      <c r="BC138" s="50"/>
      <c r="BD138" s="50"/>
      <c r="BE138" s="50"/>
      <c r="BF138" s="50"/>
      <c r="BG138" s="50"/>
      <c r="BH138" s="53"/>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1"/>
      <c r="DB138" s="52"/>
      <c r="DC138" s="50"/>
      <c r="DD138" s="50"/>
      <c r="DE138" s="50"/>
      <c r="DF138" s="50"/>
      <c r="DG138" s="50"/>
      <c r="DH138" s="53"/>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1"/>
      <c r="FB138" s="52"/>
      <c r="FC138" s="50"/>
      <c r="FD138" s="50"/>
      <c r="FE138" s="50"/>
      <c r="FF138" s="50"/>
      <c r="FG138" s="50"/>
      <c r="FH138" s="53"/>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1"/>
      <c r="HB138" s="52"/>
      <c r="HC138" s="50"/>
      <c r="HD138" s="50"/>
      <c r="HE138" s="50"/>
      <c r="HF138" s="50"/>
      <c r="HG138" s="50"/>
      <c r="HH138" s="53"/>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c r="IW138" s="50"/>
      <c r="IX138" s="50"/>
      <c r="IY138" s="50"/>
      <c r="IZ138" s="50"/>
      <c r="JA138" s="51"/>
    </row>
    <row r="139" spans="1:261" ht="15.75" customHeight="1" x14ac:dyDescent="0.2">
      <c r="A139" s="93"/>
      <c r="B139" s="96"/>
      <c r="C139" s="99"/>
      <c r="D139" s="41" t="str">
        <f t="shared" ref="D139" si="74">D138</f>
        <v>Согласование РКД</v>
      </c>
      <c r="E139" s="41"/>
      <c r="F139" s="79"/>
      <c r="G139" s="79"/>
      <c r="H139" s="79"/>
      <c r="I139" s="79"/>
      <c r="J139" s="79"/>
      <c r="K139" s="46" t="s">
        <v>16</v>
      </c>
      <c r="L139" s="47"/>
      <c r="M139" s="47"/>
      <c r="N139" s="48"/>
      <c r="O139" s="90"/>
      <c r="P139" s="49"/>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1"/>
      <c r="BB139" s="52"/>
      <c r="BC139" s="50"/>
      <c r="BD139" s="50"/>
      <c r="BE139" s="50"/>
      <c r="BF139" s="50"/>
      <c r="BG139" s="53"/>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1"/>
      <c r="DB139" s="52"/>
      <c r="DC139" s="50"/>
      <c r="DD139" s="50"/>
      <c r="DE139" s="50"/>
      <c r="DF139" s="50"/>
      <c r="DG139" s="53"/>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1"/>
      <c r="FB139" s="52"/>
      <c r="FC139" s="50"/>
      <c r="FD139" s="50"/>
      <c r="FE139" s="50"/>
      <c r="FF139" s="50"/>
      <c r="FG139" s="53"/>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1"/>
      <c r="HB139" s="52"/>
      <c r="HC139" s="50"/>
      <c r="HD139" s="50"/>
      <c r="HE139" s="50"/>
      <c r="HF139" s="50"/>
      <c r="HG139" s="53"/>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c r="IV139" s="50"/>
      <c r="IW139" s="50"/>
      <c r="IX139" s="50"/>
      <c r="IY139" s="50"/>
      <c r="IZ139" s="50"/>
      <c r="JA139" s="51"/>
    </row>
    <row r="140" spans="1:261" ht="15.75" customHeight="1" x14ac:dyDescent="0.2">
      <c r="A140" s="93"/>
      <c r="B140" s="96"/>
      <c r="C140" s="99"/>
      <c r="D140" s="54" t="s">
        <v>6</v>
      </c>
      <c r="E140" s="54" t="s">
        <v>1</v>
      </c>
      <c r="F140" s="78"/>
      <c r="G140" s="78"/>
      <c r="H140" s="78"/>
      <c r="I140" s="78"/>
      <c r="J140" s="78"/>
      <c r="K140" s="57" t="s">
        <v>2</v>
      </c>
      <c r="L140" s="58"/>
      <c r="M140" s="58"/>
      <c r="N140" s="59"/>
      <c r="O140" s="89" t="s">
        <v>117</v>
      </c>
      <c r="P140" s="49"/>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1"/>
      <c r="BB140" s="52"/>
      <c r="BC140" s="50"/>
      <c r="BD140" s="50"/>
      <c r="BE140" s="50"/>
      <c r="BF140" s="50"/>
      <c r="BG140" s="50"/>
      <c r="BH140" s="53"/>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1"/>
      <c r="DB140" s="52"/>
      <c r="DC140" s="50"/>
      <c r="DD140" s="50"/>
      <c r="DE140" s="50"/>
      <c r="DF140" s="50"/>
      <c r="DG140" s="50"/>
      <c r="DH140" s="53"/>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1"/>
      <c r="FB140" s="52"/>
      <c r="FC140" s="50"/>
      <c r="FD140" s="50"/>
      <c r="FE140" s="50"/>
      <c r="FF140" s="50"/>
      <c r="FG140" s="50"/>
      <c r="FH140" s="53"/>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1"/>
      <c r="HB140" s="52"/>
      <c r="HC140" s="50"/>
      <c r="HD140" s="50"/>
      <c r="HE140" s="50"/>
      <c r="HF140" s="50"/>
      <c r="HG140" s="50"/>
      <c r="HH140" s="53"/>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c r="IV140" s="50"/>
      <c r="IW140" s="50"/>
      <c r="IX140" s="50"/>
      <c r="IY140" s="50"/>
      <c r="IZ140" s="50"/>
      <c r="JA140" s="51"/>
    </row>
    <row r="141" spans="1:261" ht="15.75" customHeight="1" x14ac:dyDescent="0.2">
      <c r="A141" s="93"/>
      <c r="B141" s="96"/>
      <c r="C141" s="99"/>
      <c r="D141" s="41" t="str">
        <f t="shared" ref="D141" si="75">D140</f>
        <v>Экспертиза РКД</v>
      </c>
      <c r="E141" s="41"/>
      <c r="F141" s="79"/>
      <c r="G141" s="79"/>
      <c r="H141" s="79"/>
      <c r="I141" s="79"/>
      <c r="J141" s="79"/>
      <c r="K141" s="46" t="s">
        <v>16</v>
      </c>
      <c r="L141" s="47"/>
      <c r="M141" s="47"/>
      <c r="N141" s="48"/>
      <c r="O141" s="90"/>
      <c r="P141" s="49"/>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1"/>
      <c r="BB141" s="52"/>
      <c r="BC141" s="50"/>
      <c r="BD141" s="50"/>
      <c r="BE141" s="50"/>
      <c r="BF141" s="50"/>
      <c r="BG141" s="53"/>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1"/>
      <c r="DB141" s="52"/>
      <c r="DC141" s="50"/>
      <c r="DD141" s="50"/>
      <c r="DE141" s="50"/>
      <c r="DF141" s="50"/>
      <c r="DG141" s="53"/>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1"/>
      <c r="FB141" s="52"/>
      <c r="FC141" s="50"/>
      <c r="FD141" s="50"/>
      <c r="FE141" s="50"/>
      <c r="FF141" s="50"/>
      <c r="FG141" s="53"/>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1"/>
      <c r="HB141" s="52"/>
      <c r="HC141" s="50"/>
      <c r="HD141" s="50"/>
      <c r="HE141" s="50"/>
      <c r="HF141" s="50"/>
      <c r="HG141" s="53"/>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c r="IV141" s="50"/>
      <c r="IW141" s="50"/>
      <c r="IX141" s="50"/>
      <c r="IY141" s="50"/>
      <c r="IZ141" s="50"/>
      <c r="JA141" s="51"/>
    </row>
    <row r="142" spans="1:261" ht="15.75" customHeight="1" x14ac:dyDescent="0.2">
      <c r="A142" s="93"/>
      <c r="B142" s="96"/>
      <c r="C142" s="99"/>
      <c r="D142" s="54" t="s">
        <v>14</v>
      </c>
      <c r="E142" s="54" t="s">
        <v>1</v>
      </c>
      <c r="F142" s="78"/>
      <c r="G142" s="78"/>
      <c r="H142" s="78"/>
      <c r="I142" s="78"/>
      <c r="J142" s="78"/>
      <c r="K142" s="57" t="s">
        <v>2</v>
      </c>
      <c r="L142" s="58"/>
      <c r="M142" s="58"/>
      <c r="N142" s="59"/>
      <c r="O142" s="89" t="s">
        <v>117</v>
      </c>
      <c r="P142" s="49"/>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1"/>
      <c r="BB142" s="52"/>
      <c r="BC142" s="50"/>
      <c r="BD142" s="50"/>
      <c r="BE142" s="50"/>
      <c r="BF142" s="50"/>
      <c r="BG142" s="50"/>
      <c r="BH142" s="53"/>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1"/>
      <c r="DB142" s="52"/>
      <c r="DC142" s="50"/>
      <c r="DD142" s="50"/>
      <c r="DE142" s="50"/>
      <c r="DF142" s="50"/>
      <c r="DG142" s="50"/>
      <c r="DH142" s="53"/>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1"/>
      <c r="FB142" s="52"/>
      <c r="FC142" s="50"/>
      <c r="FD142" s="50"/>
      <c r="FE142" s="50"/>
      <c r="FF142" s="50"/>
      <c r="FG142" s="50"/>
      <c r="FH142" s="53"/>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1"/>
      <c r="HB142" s="52"/>
      <c r="HC142" s="50"/>
      <c r="HD142" s="50"/>
      <c r="HE142" s="50"/>
      <c r="HF142" s="50"/>
      <c r="HG142" s="50"/>
      <c r="HH142" s="53"/>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c r="IV142" s="50"/>
      <c r="IW142" s="50"/>
      <c r="IX142" s="50"/>
      <c r="IY142" s="50"/>
      <c r="IZ142" s="50"/>
      <c r="JA142" s="51"/>
    </row>
    <row r="143" spans="1:261" ht="15.75" customHeight="1" x14ac:dyDescent="0.2">
      <c r="A143" s="93"/>
      <c r="B143" s="96"/>
      <c r="C143" s="99"/>
      <c r="D143" s="41" t="str">
        <f t="shared" ref="D143" si="76">D142</f>
        <v>Изготовление ОПС</v>
      </c>
      <c r="E143" s="41"/>
      <c r="F143" s="79"/>
      <c r="G143" s="79"/>
      <c r="H143" s="79"/>
      <c r="I143" s="79"/>
      <c r="J143" s="79"/>
      <c r="K143" s="46" t="s">
        <v>16</v>
      </c>
      <c r="L143" s="47"/>
      <c r="M143" s="47"/>
      <c r="N143" s="48"/>
      <c r="O143" s="90"/>
      <c r="P143" s="49"/>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1"/>
      <c r="BB143" s="52"/>
      <c r="BC143" s="50"/>
      <c r="BD143" s="50"/>
      <c r="BE143" s="50"/>
      <c r="BF143" s="50"/>
      <c r="BG143" s="53"/>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1"/>
      <c r="DB143" s="52"/>
      <c r="DC143" s="50"/>
      <c r="DD143" s="50"/>
      <c r="DE143" s="50"/>
      <c r="DF143" s="50"/>
      <c r="DG143" s="53"/>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1"/>
      <c r="FB143" s="52"/>
      <c r="FC143" s="50"/>
      <c r="FD143" s="50"/>
      <c r="FE143" s="50"/>
      <c r="FF143" s="50"/>
      <c r="FG143" s="53"/>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1"/>
      <c r="HB143" s="52"/>
      <c r="HC143" s="50"/>
      <c r="HD143" s="50"/>
      <c r="HE143" s="50"/>
      <c r="HF143" s="50"/>
      <c r="HG143" s="53"/>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c r="IW143" s="50"/>
      <c r="IX143" s="50"/>
      <c r="IY143" s="50"/>
      <c r="IZ143" s="50"/>
      <c r="JA143" s="51"/>
    </row>
    <row r="144" spans="1:261" ht="15.75" customHeight="1" x14ac:dyDescent="0.2">
      <c r="A144" s="93"/>
      <c r="B144" s="96"/>
      <c r="C144" s="99"/>
      <c r="D144" s="54" t="s">
        <v>10</v>
      </c>
      <c r="E144" s="54" t="s">
        <v>1</v>
      </c>
      <c r="F144" s="78"/>
      <c r="G144" s="78"/>
      <c r="H144" s="78"/>
      <c r="I144" s="78"/>
      <c r="J144" s="78"/>
      <c r="K144" s="57" t="s">
        <v>2</v>
      </c>
      <c r="L144" s="58"/>
      <c r="M144" s="58"/>
      <c r="N144" s="59"/>
      <c r="O144" s="89" t="s">
        <v>117</v>
      </c>
      <c r="P144" s="49"/>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1"/>
      <c r="BB144" s="52"/>
      <c r="BC144" s="50"/>
      <c r="BD144" s="50"/>
      <c r="BE144" s="50"/>
      <c r="BF144" s="50"/>
      <c r="BG144" s="50"/>
      <c r="BH144" s="53"/>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1"/>
      <c r="DB144" s="52"/>
      <c r="DC144" s="50"/>
      <c r="DD144" s="50"/>
      <c r="DE144" s="50"/>
      <c r="DF144" s="50"/>
      <c r="DG144" s="50"/>
      <c r="DH144" s="53"/>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1"/>
      <c r="FB144" s="52"/>
      <c r="FC144" s="50"/>
      <c r="FD144" s="50"/>
      <c r="FE144" s="50"/>
      <c r="FF144" s="50"/>
      <c r="FG144" s="50"/>
      <c r="FH144" s="53"/>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1"/>
      <c r="HB144" s="52"/>
      <c r="HC144" s="50"/>
      <c r="HD144" s="50"/>
      <c r="HE144" s="50"/>
      <c r="HF144" s="50"/>
      <c r="HG144" s="50"/>
      <c r="HH144" s="53"/>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c r="IW144" s="50"/>
      <c r="IX144" s="50"/>
      <c r="IY144" s="50"/>
      <c r="IZ144" s="50"/>
      <c r="JA144" s="51"/>
    </row>
    <row r="145" spans="1:261" ht="15.75" customHeight="1" x14ac:dyDescent="0.2">
      <c r="A145" s="93"/>
      <c r="B145" s="96"/>
      <c r="C145" s="99"/>
      <c r="D145" s="41" t="str">
        <f t="shared" ref="D145" si="77">D144</f>
        <v>Отгрузка/Поставка</v>
      </c>
      <c r="E145" s="41"/>
      <c r="F145" s="79"/>
      <c r="G145" s="79"/>
      <c r="H145" s="79"/>
      <c r="I145" s="79"/>
      <c r="J145" s="79"/>
      <c r="K145" s="46" t="s">
        <v>16</v>
      </c>
      <c r="L145" s="47"/>
      <c r="M145" s="47"/>
      <c r="N145" s="48"/>
      <c r="O145" s="90"/>
      <c r="P145" s="49"/>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1"/>
      <c r="BB145" s="52"/>
      <c r="BC145" s="50"/>
      <c r="BD145" s="50"/>
      <c r="BE145" s="50"/>
      <c r="BF145" s="50"/>
      <c r="BG145" s="53"/>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1"/>
      <c r="DB145" s="52"/>
      <c r="DC145" s="50"/>
      <c r="DD145" s="50"/>
      <c r="DE145" s="50"/>
      <c r="DF145" s="50"/>
      <c r="DG145" s="53"/>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1"/>
      <c r="FB145" s="52"/>
      <c r="FC145" s="50"/>
      <c r="FD145" s="50"/>
      <c r="FE145" s="50"/>
      <c r="FF145" s="50"/>
      <c r="FG145" s="53"/>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1"/>
      <c r="HB145" s="52"/>
      <c r="HC145" s="50"/>
      <c r="HD145" s="50"/>
      <c r="HE145" s="50"/>
      <c r="HF145" s="50"/>
      <c r="HG145" s="53"/>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c r="IW145" s="50"/>
      <c r="IX145" s="50"/>
      <c r="IY145" s="50"/>
      <c r="IZ145" s="50"/>
      <c r="JA145" s="51"/>
    </row>
    <row r="146" spans="1:261" ht="15.75" customHeight="1" x14ac:dyDescent="0.2">
      <c r="A146" s="93"/>
      <c r="B146" s="96"/>
      <c r="C146" s="99"/>
      <c r="D146" s="54" t="s">
        <v>15</v>
      </c>
      <c r="E146" s="54" t="s">
        <v>1</v>
      </c>
      <c r="F146" s="78"/>
      <c r="G146" s="78"/>
      <c r="H146" s="78"/>
      <c r="I146" s="78"/>
      <c r="J146" s="78"/>
      <c r="K146" s="57" t="s">
        <v>2</v>
      </c>
      <c r="L146" s="58"/>
      <c r="M146" s="58"/>
      <c r="N146" s="59"/>
      <c r="O146" s="89" t="s">
        <v>115</v>
      </c>
      <c r="P146" s="49"/>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1"/>
      <c r="BB146" s="52"/>
      <c r="BC146" s="50"/>
      <c r="BD146" s="50"/>
      <c r="BE146" s="50"/>
      <c r="BF146" s="50"/>
      <c r="BG146" s="50"/>
      <c r="BH146" s="53"/>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1"/>
      <c r="DB146" s="52"/>
      <c r="DC146" s="50"/>
      <c r="DD146" s="50"/>
      <c r="DE146" s="50"/>
      <c r="DF146" s="50"/>
      <c r="DG146" s="50"/>
      <c r="DH146" s="53"/>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1"/>
      <c r="FB146" s="52"/>
      <c r="FC146" s="50"/>
      <c r="FD146" s="50"/>
      <c r="FE146" s="50"/>
      <c r="FF146" s="50"/>
      <c r="FG146" s="50"/>
      <c r="FH146" s="53"/>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1"/>
      <c r="HB146" s="52"/>
      <c r="HC146" s="50"/>
      <c r="HD146" s="50"/>
      <c r="HE146" s="50"/>
      <c r="HF146" s="50"/>
      <c r="HG146" s="50"/>
      <c r="HH146" s="53"/>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c r="IV146" s="50"/>
      <c r="IW146" s="50"/>
      <c r="IX146" s="50"/>
      <c r="IY146" s="50"/>
      <c r="IZ146" s="50"/>
      <c r="JA146" s="51"/>
    </row>
    <row r="147" spans="1:261" ht="15.75" customHeight="1" thickBot="1" x14ac:dyDescent="0.25">
      <c r="A147" s="94"/>
      <c r="B147" s="97"/>
      <c r="C147" s="100"/>
      <c r="D147" s="68" t="str">
        <f t="shared" ref="D147" si="78">D146</f>
        <v>ВК ОПС</v>
      </c>
      <c r="E147" s="68"/>
      <c r="F147" s="84"/>
      <c r="G147" s="84"/>
      <c r="H147" s="84"/>
      <c r="I147" s="84"/>
      <c r="J147" s="84"/>
      <c r="K147" s="70" t="s">
        <v>16</v>
      </c>
      <c r="L147" s="71"/>
      <c r="M147" s="71"/>
      <c r="N147" s="72"/>
      <c r="O147" s="91"/>
      <c r="P147" s="73"/>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5"/>
      <c r="BB147" s="76"/>
      <c r="BC147" s="74"/>
      <c r="BD147" s="74"/>
      <c r="BE147" s="74"/>
      <c r="BF147" s="74"/>
      <c r="BG147" s="77"/>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5"/>
      <c r="DB147" s="76"/>
      <c r="DC147" s="74"/>
      <c r="DD147" s="74"/>
      <c r="DE147" s="74"/>
      <c r="DF147" s="74"/>
      <c r="DG147" s="77"/>
      <c r="DH147" s="74"/>
      <c r="DI147" s="74"/>
      <c r="DJ147" s="74"/>
      <c r="DK147" s="74"/>
      <c r="DL147" s="74"/>
      <c r="DM147" s="74"/>
      <c r="DN147" s="74"/>
      <c r="DO147" s="74"/>
      <c r="DP147" s="74"/>
      <c r="DQ147" s="74"/>
      <c r="DR147" s="74"/>
      <c r="DS147" s="74"/>
      <c r="DT147" s="74"/>
      <c r="DU147" s="74"/>
      <c r="DV147" s="74"/>
      <c r="DW147" s="74"/>
      <c r="DX147" s="74"/>
      <c r="DY147" s="74"/>
      <c r="DZ147" s="74"/>
      <c r="EA147" s="74"/>
      <c r="EB147" s="74"/>
      <c r="EC147" s="74"/>
      <c r="ED147" s="74"/>
      <c r="EE147" s="74"/>
      <c r="EF147" s="74"/>
      <c r="EG147" s="74"/>
      <c r="EH147" s="74"/>
      <c r="EI147" s="74"/>
      <c r="EJ147" s="74"/>
      <c r="EK147" s="74"/>
      <c r="EL147" s="74"/>
      <c r="EM147" s="74"/>
      <c r="EN147" s="74"/>
      <c r="EO147" s="74"/>
      <c r="EP147" s="74"/>
      <c r="EQ147" s="74"/>
      <c r="ER147" s="74"/>
      <c r="ES147" s="74"/>
      <c r="ET147" s="74"/>
      <c r="EU147" s="74"/>
      <c r="EV147" s="74"/>
      <c r="EW147" s="74"/>
      <c r="EX147" s="74"/>
      <c r="EY147" s="74"/>
      <c r="EZ147" s="74"/>
      <c r="FA147" s="75"/>
      <c r="FB147" s="76"/>
      <c r="FC147" s="74"/>
      <c r="FD147" s="74"/>
      <c r="FE147" s="74"/>
      <c r="FF147" s="74"/>
      <c r="FG147" s="77"/>
      <c r="FH147" s="74"/>
      <c r="FI147" s="74"/>
      <c r="FJ147" s="74"/>
      <c r="FK147" s="74"/>
      <c r="FL147" s="74"/>
      <c r="FM147" s="74"/>
      <c r="FN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c r="GP147" s="74"/>
      <c r="GQ147" s="74"/>
      <c r="GR147" s="74"/>
      <c r="GS147" s="74"/>
      <c r="GT147" s="74"/>
      <c r="GU147" s="74"/>
      <c r="GV147" s="74"/>
      <c r="GW147" s="74"/>
      <c r="GX147" s="74"/>
      <c r="GY147" s="74"/>
      <c r="GZ147" s="74"/>
      <c r="HA147" s="75"/>
      <c r="HB147" s="76"/>
      <c r="HC147" s="74"/>
      <c r="HD147" s="74"/>
      <c r="HE147" s="74"/>
      <c r="HF147" s="74"/>
      <c r="HG147" s="77"/>
      <c r="HH147" s="74"/>
      <c r="HI147" s="74"/>
      <c r="HJ147" s="74"/>
      <c r="HK147" s="74"/>
      <c r="HL147" s="74"/>
      <c r="HM147" s="74"/>
      <c r="HN147" s="74"/>
      <c r="HO147" s="74"/>
      <c r="HP147" s="74"/>
      <c r="HQ147" s="74"/>
      <c r="HR147" s="74"/>
      <c r="HS147" s="74"/>
      <c r="HT147" s="74"/>
      <c r="HU147" s="74"/>
      <c r="HV147" s="74"/>
      <c r="HW147" s="74"/>
      <c r="HX147" s="74"/>
      <c r="HY147" s="74"/>
      <c r="HZ147" s="74"/>
      <c r="IA147" s="74"/>
      <c r="IB147" s="74"/>
      <c r="IC147" s="74"/>
      <c r="ID147" s="74"/>
      <c r="IE147" s="74"/>
      <c r="IF147" s="74"/>
      <c r="IG147" s="74"/>
      <c r="IH147" s="74"/>
      <c r="II147" s="74"/>
      <c r="IJ147" s="74"/>
      <c r="IK147" s="74"/>
      <c r="IL147" s="74"/>
      <c r="IM147" s="74"/>
      <c r="IN147" s="74"/>
      <c r="IO147" s="74"/>
      <c r="IP147" s="74"/>
      <c r="IQ147" s="74"/>
      <c r="IR147" s="74"/>
      <c r="IS147" s="74"/>
      <c r="IT147" s="74"/>
      <c r="IU147" s="74"/>
      <c r="IV147" s="74"/>
      <c r="IW147" s="74"/>
      <c r="IX147" s="74"/>
      <c r="IY147" s="74"/>
      <c r="IZ147" s="74"/>
      <c r="JA147" s="75"/>
    </row>
  </sheetData>
  <autoFilter ref="A1:O147">
    <filterColumn colId="6" showButton="0"/>
    <filterColumn colId="7" showButton="0"/>
    <filterColumn colId="8" showButton="0"/>
  </autoFilter>
  <mergeCells count="105">
    <mergeCell ref="A1:A3"/>
    <mergeCell ref="B1:B3"/>
    <mergeCell ref="C1:C3"/>
    <mergeCell ref="D1:D3"/>
    <mergeCell ref="E1:E3"/>
    <mergeCell ref="F1:F3"/>
    <mergeCell ref="P1:BA1"/>
    <mergeCell ref="BB1:DA1"/>
    <mergeCell ref="DB1:FA1"/>
    <mergeCell ref="FB1:HA1"/>
    <mergeCell ref="HB1:JA1"/>
    <mergeCell ref="G2:G3"/>
    <mergeCell ref="H2:H3"/>
    <mergeCell ref="I2:I3"/>
    <mergeCell ref="J2:J3"/>
    <mergeCell ref="G1:J1"/>
    <mergeCell ref="K1:K3"/>
    <mergeCell ref="L1:L3"/>
    <mergeCell ref="M1:M3"/>
    <mergeCell ref="N1:N3"/>
    <mergeCell ref="O1:O3"/>
    <mergeCell ref="O18:O19"/>
    <mergeCell ref="O20:O21"/>
    <mergeCell ref="O22:O23"/>
    <mergeCell ref="O24:O25"/>
    <mergeCell ref="O26:O27"/>
    <mergeCell ref="O28:O29"/>
    <mergeCell ref="A4:A39"/>
    <mergeCell ref="B4:B39"/>
    <mergeCell ref="C4:C39"/>
    <mergeCell ref="O4:O5"/>
    <mergeCell ref="O6:O7"/>
    <mergeCell ref="O8:O9"/>
    <mergeCell ref="O10:O11"/>
    <mergeCell ref="O12:O13"/>
    <mergeCell ref="O14:O15"/>
    <mergeCell ref="O16:O17"/>
    <mergeCell ref="O30:O31"/>
    <mergeCell ref="O32:O33"/>
    <mergeCell ref="O34:O35"/>
    <mergeCell ref="O36:O37"/>
    <mergeCell ref="O38:O39"/>
    <mergeCell ref="A40:A75"/>
    <mergeCell ref="B40:B75"/>
    <mergeCell ref="C40:C75"/>
    <mergeCell ref="O40:O41"/>
    <mergeCell ref="O42:O43"/>
    <mergeCell ref="O56:O57"/>
    <mergeCell ref="O58:O59"/>
    <mergeCell ref="O60:O61"/>
    <mergeCell ref="O62:O63"/>
    <mergeCell ref="O64:O65"/>
    <mergeCell ref="O66:O67"/>
    <mergeCell ref="O44:O45"/>
    <mergeCell ref="O46:O47"/>
    <mergeCell ref="O48:O49"/>
    <mergeCell ref="O50:O51"/>
    <mergeCell ref="O52:O53"/>
    <mergeCell ref="O54:O55"/>
    <mergeCell ref="O68:O69"/>
    <mergeCell ref="O70:O71"/>
    <mergeCell ref="O72:O73"/>
    <mergeCell ref="O74:O75"/>
    <mergeCell ref="A76:A111"/>
    <mergeCell ref="B76:B111"/>
    <mergeCell ref="C76:C111"/>
    <mergeCell ref="O76:O77"/>
    <mergeCell ref="O78:O79"/>
    <mergeCell ref="O80:O81"/>
    <mergeCell ref="O94:O95"/>
    <mergeCell ref="O96:O97"/>
    <mergeCell ref="O98:O99"/>
    <mergeCell ref="O100:O101"/>
    <mergeCell ref="O102:O103"/>
    <mergeCell ref="O104:O105"/>
    <mergeCell ref="O82:O83"/>
    <mergeCell ref="O84:O85"/>
    <mergeCell ref="O86:O87"/>
    <mergeCell ref="O88:O89"/>
    <mergeCell ref="O90:O91"/>
    <mergeCell ref="O92:O93"/>
    <mergeCell ref="O106:O107"/>
    <mergeCell ref="O108:O109"/>
    <mergeCell ref="O110:O111"/>
    <mergeCell ref="A112:A147"/>
    <mergeCell ref="B112:B147"/>
    <mergeCell ref="C112:C147"/>
    <mergeCell ref="O112:O113"/>
    <mergeCell ref="O114:O115"/>
    <mergeCell ref="O116:O117"/>
    <mergeCell ref="O118:O119"/>
    <mergeCell ref="O144:O145"/>
    <mergeCell ref="O146:O147"/>
    <mergeCell ref="O132:O133"/>
    <mergeCell ref="O134:O135"/>
    <mergeCell ref="O136:O137"/>
    <mergeCell ref="O138:O139"/>
    <mergeCell ref="O140:O141"/>
    <mergeCell ref="O142:O143"/>
    <mergeCell ref="O120:O121"/>
    <mergeCell ref="O122:O123"/>
    <mergeCell ref="O124:O125"/>
    <mergeCell ref="O126:O127"/>
    <mergeCell ref="O128:O129"/>
    <mergeCell ref="O130:O131"/>
  </mergeCells>
  <conditionalFormatting sqref="P4:JA147">
    <cfRule type="expression" dxfId="1" priority="1" stopIfTrue="1">
      <formula>AND($K4="Факт",P$3&gt;=$L4,P$3&lt;=$M4)</formula>
    </cfRule>
    <cfRule type="expression" dxfId="0" priority="2" stopIfTrue="1">
      <formula>AND($K4="План",P$3&gt;=$L4,P$3&lt;=$M4)</formula>
    </cfRule>
  </conditionalFormatting>
  <dataValidations count="1">
    <dataValidation type="custom" allowBlank="1" showDropDown="1" sqref="L4:N147">
      <formula1>OR(NOT(ISERROR(DATEVALUE(L4))), AND(ISNUMBER(L4), LEFT(CELL("format", L4))="D"))</formula1>
    </dataValidation>
  </dataValidations>
  <pageMargins left="0.25" right="0.25" top="0.75" bottom="0.75" header="0.3" footer="0.3"/>
  <pageSetup paperSize="8" scale="41" fitToHeight="0" orientation="landscape" r:id="rId1"/>
  <extLst>
    <ext xmlns:x14="http://schemas.microsoft.com/office/spreadsheetml/2009/9/main" uri="{CCE6A557-97BC-4b89-ADB6-D9C93CAAB3DF}">
      <x14:dataValidations xmlns:xm="http://schemas.microsoft.com/office/excel/2006/main" count="1">
        <x14:dataValidation type="list" allowBlank="1">
          <x14:formula1>
            <xm:f>'[Разработка РКД, изготовление и поставка трубопроводов и ОПС ТПБС на энергоблоки №1 и 2 Курской АЭС-2.xlsx]Исполнители и статусы'!#REF!</xm:f>
          </x14:formula1>
          <xm:sqref>O4 O6 O8 O10 O12 O14 O16 O18 O20 O22 O24 O26 O28 O30 O32 O34 O36 O38 O40 O42 O44 O46 O48 O50 O52 O54 O56 O58 O60 O62 O64 O66 O68 O70 O72 O74 O76 O78 O80 O82 O84 O86 O88 O90 O92 O94 O96 O98 O100 O102 O104 O106 O108 O110 O112 O114 O116 O118 O120 O122 O124 O126 O128 O130 O132 O134 O136 O138 O140 O142 O144 O146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дигарамма Ганта</vt:lpstr>
      <vt:lpstr>Усл. форматирование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Неровный Антон Александрович</dc:creator>
  <cp:lastModifiedBy>Неровный Антон Александрович</cp:lastModifiedBy>
  <dcterms:created xsi:type="dcterms:W3CDTF">2021-12-27T08:49:33Z</dcterms:created>
  <dcterms:modified xsi:type="dcterms:W3CDTF">2021-12-27T12:49:01Z</dcterms:modified>
</cp:coreProperties>
</file>