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екабрь 2021г" sheetId="2" r:id="rId1"/>
  </sheets>
  <definedNames>
    <definedName name="_xlnm._FilterDatabase" localSheetId="0" hidden="1">'Декабрь 2021г'!$A$1:$AP$15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AL8" i="2" s="1"/>
  <c r="C7" i="2"/>
  <c r="AL7" i="2" s="1"/>
  <c r="F9" i="2" l="1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E9" i="2"/>
  <c r="C5" i="2" l="1"/>
  <c r="C6" i="2"/>
  <c r="AL6" i="2" s="1"/>
  <c r="AL5" i="2" l="1"/>
  <c r="D5" i="2" l="1"/>
  <c r="AJ8" i="2" l="1"/>
  <c r="AM8" i="2" s="1"/>
  <c r="D8" i="2"/>
  <c r="AJ7" i="2"/>
  <c r="AM7" i="2" s="1"/>
  <c r="D7" i="2"/>
  <c r="AJ6" i="2"/>
  <c r="AM6" i="2" s="1"/>
  <c r="D6" i="2"/>
  <c r="AJ5" i="2"/>
  <c r="AM5" i="2" s="1"/>
  <c r="D9" i="2" l="1"/>
  <c r="C9" i="2"/>
</calcChain>
</file>

<file path=xl/sharedStrings.xml><?xml version="1.0" encoding="utf-8"?>
<sst xmlns="http://schemas.openxmlformats.org/spreadsheetml/2006/main" count="10" uniqueCount="10">
  <si>
    <t>Вместимость хранилища литр.</t>
  </si>
  <si>
    <t>Средний расход (30 дней), л.</t>
  </si>
  <si>
    <t>Декабрь 2021 г.</t>
  </si>
  <si>
    <t>ИТОГО</t>
  </si>
  <si>
    <t>Средний расход (5 дней), л.</t>
  </si>
  <si>
    <t xml:space="preserve">Остаток топлива в днях (ср. расход последние 5 дней). </t>
  </si>
  <si>
    <t>Остаток топлива, в днях (ср. расход 30 дней )</t>
  </si>
  <si>
    <t>Остаток топлива, л.</t>
  </si>
  <si>
    <t>Расход,  л.</t>
  </si>
  <si>
    <t>Необходимо вычислить среднее значение по последним 5-ти значениям, с учетом того, что данные добавляются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</si>
</sst>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0" borderId="0" xfId="0" applyNumberFormat="1"/>
    <xf numFmtId="1" fontId="1" fillId="0" borderId="20" xfId="0" applyNumberFormat="1" applyFont="1" applyBorder="1" applyAlignment="1">
      <alignment horizontal="center" vertical="center"/>
    </xf>
    <xf numFmtId="1" fontId="0" fillId="0" borderId="0" xfId="0" applyNumberFormat="1"/>
    <xf numFmtId="0" fontId="3" fillId="2" borderId="2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14" fontId="4" fillId="2" borderId="20" xfId="0" applyNumberFormat="1" applyFont="1" applyFill="1" applyBorder="1" applyAlignment="1">
      <alignment horizontal="left" vertical="center" textRotation="90" wrapText="1"/>
    </xf>
    <xf numFmtId="14" fontId="4" fillId="2" borderId="26" xfId="0" applyNumberFormat="1" applyFont="1" applyFill="1" applyBorder="1" applyAlignment="1">
      <alignment horizontal="left" vertical="center" textRotation="90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 textRotation="90"/>
    </xf>
    <xf numFmtId="1" fontId="4" fillId="0" borderId="18" xfId="0" applyNumberFormat="1" applyFont="1" applyBorder="1" applyAlignment="1">
      <alignment horizontal="center" vertical="center" textRotation="90"/>
    </xf>
    <xf numFmtId="1" fontId="3" fillId="0" borderId="1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 textRotation="90"/>
    </xf>
    <xf numFmtId="1" fontId="4" fillId="0" borderId="13" xfId="0" applyNumberFormat="1" applyFont="1" applyBorder="1" applyAlignment="1">
      <alignment horizontal="center" vertical="center" textRotation="90"/>
    </xf>
    <xf numFmtId="1" fontId="3" fillId="0" borderId="27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 textRotation="90"/>
    </xf>
    <xf numFmtId="1" fontId="4" fillId="0" borderId="14" xfId="0" applyNumberFormat="1" applyFont="1" applyBorder="1" applyAlignment="1">
      <alignment horizontal="center" vertical="center" textRotation="90"/>
    </xf>
    <xf numFmtId="1" fontId="3" fillId="0" borderId="11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2" fillId="0" borderId="15" xfId="0" applyFont="1" applyBorder="1" applyAlignment="1"/>
    <xf numFmtId="1" fontId="2" fillId="0" borderId="26" xfId="0" applyNumberFormat="1" applyFont="1" applyBorder="1"/>
    <xf numFmtId="1" fontId="6" fillId="0" borderId="26" xfId="0" applyNumberFormat="1" applyFont="1" applyBorder="1"/>
    <xf numFmtId="164" fontId="1" fillId="0" borderId="15" xfId="0" applyNumberFormat="1" applyFont="1" applyFill="1" applyBorder="1" applyAlignment="1">
      <alignment horizontal="center" vertical="center"/>
    </xf>
    <xf numFmtId="1" fontId="6" fillId="0" borderId="20" xfId="0" applyNumberFormat="1" applyFont="1" applyBorder="1"/>
    <xf numFmtId="0" fontId="2" fillId="0" borderId="20" xfId="0" applyFont="1" applyBorder="1" applyAlignment="1"/>
    <xf numFmtId="2" fontId="2" fillId="0" borderId="20" xfId="0" applyNumberFormat="1" applyFont="1" applyBorder="1"/>
    <xf numFmtId="0" fontId="0" fillId="0" borderId="0" xfId="0" applyBorder="1"/>
    <xf numFmtId="1" fontId="4" fillId="0" borderId="0" xfId="0" applyNumberFormat="1" applyFont="1" applyBorder="1" applyAlignment="1">
      <alignment horizontal="center" vertical="center" textRotation="90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73"/>
  <sheetViews>
    <sheetView tabSelected="1" topLeftCell="E4" zoomScale="70" zoomScaleNormal="70" workbookViewId="0">
      <selection activeCell="AQ4" sqref="AQ4:AT7"/>
    </sheetView>
  </sheetViews>
  <sheetFormatPr defaultColWidth="9.140625" defaultRowHeight="15" x14ac:dyDescent="0.25"/>
  <cols>
    <col min="1" max="1" width="14.85546875" customWidth="1"/>
    <col min="2" max="2" width="12.7109375" customWidth="1"/>
    <col min="3" max="3" width="15" customWidth="1"/>
    <col min="4" max="4" width="13.28515625" customWidth="1"/>
    <col min="5" max="35" width="5.140625" customWidth="1"/>
    <col min="36" max="36" width="13.140625" customWidth="1"/>
    <col min="37" max="37" width="12.140625" customWidth="1"/>
    <col min="38" max="38" width="13.5703125" customWidth="1"/>
    <col min="39" max="39" width="12.42578125" customWidth="1"/>
    <col min="40" max="42" width="9.140625" customWidth="1"/>
  </cols>
  <sheetData>
    <row r="2" spans="1:46" ht="15.75" customHeight="1" x14ac:dyDescent="0.25">
      <c r="A2" s="50" t="s">
        <v>2</v>
      </c>
      <c r="B2" s="51"/>
      <c r="C2" s="51"/>
      <c r="E2" s="1"/>
    </row>
    <row r="3" spans="1:46" ht="15" customHeight="1" thickBot="1" x14ac:dyDescent="0.3"/>
    <row r="4" spans="1:46" ht="132" customHeight="1" thickBot="1" x14ac:dyDescent="0.3">
      <c r="A4" s="46" t="s">
        <v>0</v>
      </c>
      <c r="B4" s="47"/>
      <c r="C4" s="4" t="s">
        <v>7</v>
      </c>
      <c r="D4" s="5" t="s">
        <v>8</v>
      </c>
      <c r="E4" s="6">
        <v>44531</v>
      </c>
      <c r="F4" s="6">
        <v>44532</v>
      </c>
      <c r="G4" s="6">
        <v>44533</v>
      </c>
      <c r="H4" s="6">
        <v>44534</v>
      </c>
      <c r="I4" s="6">
        <v>44535</v>
      </c>
      <c r="J4" s="6">
        <v>44536</v>
      </c>
      <c r="K4" s="6">
        <v>44537</v>
      </c>
      <c r="L4" s="6">
        <v>44538</v>
      </c>
      <c r="M4" s="6">
        <v>44539</v>
      </c>
      <c r="N4" s="6">
        <v>44540</v>
      </c>
      <c r="O4" s="6">
        <v>44541</v>
      </c>
      <c r="P4" s="6">
        <v>44542</v>
      </c>
      <c r="Q4" s="6">
        <v>44543</v>
      </c>
      <c r="R4" s="6">
        <v>44544</v>
      </c>
      <c r="S4" s="6">
        <v>44545</v>
      </c>
      <c r="T4" s="6">
        <v>44546</v>
      </c>
      <c r="U4" s="6">
        <v>44547</v>
      </c>
      <c r="V4" s="6">
        <v>44548</v>
      </c>
      <c r="W4" s="7">
        <v>44549</v>
      </c>
      <c r="X4" s="6">
        <v>44550</v>
      </c>
      <c r="Y4" s="6">
        <v>44551</v>
      </c>
      <c r="Z4" s="6">
        <v>44552</v>
      </c>
      <c r="AA4" s="6">
        <v>44553</v>
      </c>
      <c r="AB4" s="6">
        <v>44554</v>
      </c>
      <c r="AC4" s="6">
        <v>44555</v>
      </c>
      <c r="AD4" s="6">
        <v>44556</v>
      </c>
      <c r="AE4" s="6">
        <v>44557</v>
      </c>
      <c r="AF4" s="6">
        <v>44558</v>
      </c>
      <c r="AG4" s="6">
        <v>44559</v>
      </c>
      <c r="AH4" s="6">
        <v>44560</v>
      </c>
      <c r="AI4" s="6">
        <v>44561</v>
      </c>
      <c r="AJ4" s="8" t="s">
        <v>1</v>
      </c>
      <c r="AK4" s="8" t="s">
        <v>4</v>
      </c>
      <c r="AL4" s="8" t="s">
        <v>5</v>
      </c>
      <c r="AM4" s="9" t="s">
        <v>6</v>
      </c>
      <c r="AN4" s="48"/>
      <c r="AO4" s="49"/>
      <c r="AP4" s="49"/>
      <c r="AQ4" s="45" t="s">
        <v>9</v>
      </c>
      <c r="AR4" s="45"/>
      <c r="AS4" s="45"/>
      <c r="AT4" s="45"/>
    </row>
    <row r="5" spans="1:46" ht="106.5" customHeight="1" thickBot="1" x14ac:dyDescent="0.3">
      <c r="A5" s="10"/>
      <c r="B5" s="11">
        <v>54200</v>
      </c>
      <c r="C5" s="12">
        <f>8519-(E5+F5+G5+H5+I5+J5+K5+L5+M5+N5+O5+P5+Q5+R5+S5+T5+U5+V5+W5+X5+Y5+Z5+AA5+AB5+AC5+AD5+AE5+AF5+AG5+AI5+AH5)+5305+5115</f>
        <v>7590</v>
      </c>
      <c r="D5" s="13">
        <f>SUM(E5:AI5)</f>
        <v>11349</v>
      </c>
      <c r="E5" s="14">
        <v>314</v>
      </c>
      <c r="F5" s="15">
        <v>407</v>
      </c>
      <c r="G5" s="15">
        <v>418</v>
      </c>
      <c r="H5" s="15">
        <v>216</v>
      </c>
      <c r="I5" s="15">
        <v>391</v>
      </c>
      <c r="J5" s="15">
        <v>384</v>
      </c>
      <c r="K5" s="15">
        <v>384</v>
      </c>
      <c r="L5" s="15">
        <v>420</v>
      </c>
      <c r="M5" s="15">
        <v>515</v>
      </c>
      <c r="N5" s="15">
        <v>365</v>
      </c>
      <c r="O5" s="15">
        <v>305</v>
      </c>
      <c r="P5" s="15">
        <v>269</v>
      </c>
      <c r="Q5" s="15">
        <v>274</v>
      </c>
      <c r="R5" s="15">
        <v>236</v>
      </c>
      <c r="S5" s="15">
        <v>369</v>
      </c>
      <c r="T5" s="15">
        <v>482</v>
      </c>
      <c r="U5" s="15">
        <v>570</v>
      </c>
      <c r="V5" s="15">
        <v>455</v>
      </c>
      <c r="W5" s="15">
        <v>370</v>
      </c>
      <c r="X5" s="15">
        <v>769</v>
      </c>
      <c r="Y5" s="15">
        <v>662</v>
      </c>
      <c r="Z5" s="15">
        <v>558</v>
      </c>
      <c r="AA5" s="15">
        <v>532</v>
      </c>
      <c r="AB5" s="15">
        <v>648</v>
      </c>
      <c r="AC5" s="15">
        <v>421</v>
      </c>
      <c r="AD5" s="15">
        <v>615</v>
      </c>
      <c r="AE5" s="15"/>
      <c r="AF5" s="15"/>
      <c r="AG5" s="15"/>
      <c r="AH5" s="15"/>
      <c r="AI5" s="15"/>
      <c r="AJ5" s="16">
        <f>SUM(E5:AI5)/COUNT(E5:AI5)</f>
        <v>436.5</v>
      </c>
      <c r="AK5" s="17"/>
      <c r="AL5" s="17">
        <f>C5/AVERAGE(Y5:AC5)</f>
        <v>13.452676355902161</v>
      </c>
      <c r="AM5" s="18">
        <f>ROUND(C5/AJ5,1)</f>
        <v>17.399999999999999</v>
      </c>
      <c r="AQ5" s="45"/>
      <c r="AR5" s="45"/>
      <c r="AS5" s="45"/>
      <c r="AT5" s="45"/>
    </row>
    <row r="6" spans="1:46" ht="96.75" customHeight="1" thickBot="1" x14ac:dyDescent="0.3">
      <c r="A6" s="19"/>
      <c r="B6" s="20">
        <v>48259</v>
      </c>
      <c r="C6" s="21">
        <f>17867-(E6+F6+G6+H6+I6+J6+K6+L6+M6+N6+O6+P6+Q6+R6+S6+T6+U6+V6+W6+X6+Y6+Z6+AA6+AB6+AC6+AD6+AE6+AF6+AG6+AI6+AH6)+25110+7625+7560+7610</f>
        <v>29687</v>
      </c>
      <c r="D6" s="22">
        <f>SUM(E6:AI6)</f>
        <v>36085</v>
      </c>
      <c r="E6" s="23">
        <v>1658</v>
      </c>
      <c r="F6" s="24">
        <v>1077</v>
      </c>
      <c r="G6" s="24">
        <v>1128</v>
      </c>
      <c r="H6" s="24">
        <v>1369</v>
      </c>
      <c r="I6" s="24">
        <v>1197</v>
      </c>
      <c r="J6" s="24">
        <v>1354</v>
      </c>
      <c r="K6" s="24">
        <v>1367</v>
      </c>
      <c r="L6" s="24">
        <v>1297</v>
      </c>
      <c r="M6" s="24">
        <v>1325</v>
      </c>
      <c r="N6" s="24">
        <v>1109</v>
      </c>
      <c r="O6" s="24">
        <v>1378</v>
      </c>
      <c r="P6" s="24">
        <v>1249</v>
      </c>
      <c r="Q6" s="24">
        <v>1267</v>
      </c>
      <c r="R6" s="24">
        <v>1296</v>
      </c>
      <c r="S6" s="24">
        <v>1326</v>
      </c>
      <c r="T6" s="24">
        <v>1548</v>
      </c>
      <c r="U6" s="24">
        <v>1833</v>
      </c>
      <c r="V6" s="24">
        <v>1462</v>
      </c>
      <c r="W6" s="24">
        <v>1441</v>
      </c>
      <c r="X6" s="24">
        <v>1139</v>
      </c>
      <c r="Y6" s="24">
        <v>1367</v>
      </c>
      <c r="Z6" s="24">
        <v>1622</v>
      </c>
      <c r="AA6" s="24">
        <v>1689</v>
      </c>
      <c r="AB6" s="24">
        <v>1872</v>
      </c>
      <c r="AC6" s="24">
        <v>1611</v>
      </c>
      <c r="AD6" s="24">
        <v>1104</v>
      </c>
      <c r="AE6" s="24"/>
      <c r="AF6" s="24"/>
      <c r="AG6" s="24"/>
      <c r="AH6" s="24"/>
      <c r="AI6" s="24"/>
      <c r="AJ6" s="17">
        <f>SUM(E6:AI6)/COUNT(E6:AI6)</f>
        <v>1387.8846153846155</v>
      </c>
      <c r="AK6" s="25"/>
      <c r="AL6" s="25">
        <f t="shared" ref="AL6:AL8" si="0">C6/AVERAGE(Y6:AC6)</f>
        <v>18.188334762896702</v>
      </c>
      <c r="AM6" s="26">
        <f>ROUND(C6/AJ6,1)</f>
        <v>21.4</v>
      </c>
      <c r="AQ6" s="45"/>
      <c r="AR6" s="45"/>
      <c r="AS6" s="45"/>
      <c r="AT6" s="45"/>
    </row>
    <row r="7" spans="1:46" ht="120" customHeight="1" thickBot="1" x14ac:dyDescent="0.3">
      <c r="A7" s="19"/>
      <c r="B7" s="20">
        <v>52152</v>
      </c>
      <c r="C7" s="21">
        <f>29810-(E7+F7+G7+H7+I7+J7+K7+L7+M7+N7+O7+P7+Q7+R7+S7+T7+U7+V7+W7+X7+Y7+Z7+AA7+AB7+AC7+AD7+AE7+AF7+AG7+AI7+AH7)+9800+7470+10080+15105</f>
        <v>29301</v>
      </c>
      <c r="D7" s="22">
        <f>SUM(E7:AI7)</f>
        <v>42964</v>
      </c>
      <c r="E7" s="23">
        <v>975</v>
      </c>
      <c r="F7" s="24">
        <v>945</v>
      </c>
      <c r="G7" s="24">
        <v>1139</v>
      </c>
      <c r="H7" s="24">
        <v>1301</v>
      </c>
      <c r="I7" s="24">
        <v>1813</v>
      </c>
      <c r="J7" s="24">
        <v>1015</v>
      </c>
      <c r="K7" s="24">
        <v>863</v>
      </c>
      <c r="L7" s="24">
        <v>1102</v>
      </c>
      <c r="M7" s="24">
        <v>1203</v>
      </c>
      <c r="N7" s="24">
        <v>1362</v>
      </c>
      <c r="O7" s="24">
        <v>1634</v>
      </c>
      <c r="P7" s="24">
        <v>1579</v>
      </c>
      <c r="Q7" s="24">
        <v>1298</v>
      </c>
      <c r="R7" s="24">
        <v>1266</v>
      </c>
      <c r="S7" s="24">
        <v>1215</v>
      </c>
      <c r="T7" s="24">
        <v>1058</v>
      </c>
      <c r="U7" s="24">
        <v>1499</v>
      </c>
      <c r="V7" s="24">
        <v>1492</v>
      </c>
      <c r="W7" s="24">
        <v>2003</v>
      </c>
      <c r="X7" s="24">
        <v>2577</v>
      </c>
      <c r="Y7" s="24">
        <v>2570</v>
      </c>
      <c r="Z7" s="24">
        <v>2602</v>
      </c>
      <c r="AA7" s="24">
        <v>2564</v>
      </c>
      <c r="AB7" s="24">
        <v>2535</v>
      </c>
      <c r="AC7" s="24">
        <v>2770</v>
      </c>
      <c r="AD7" s="24">
        <v>2584</v>
      </c>
      <c r="AE7" s="24"/>
      <c r="AF7" s="24"/>
      <c r="AG7" s="24"/>
      <c r="AH7" s="24"/>
      <c r="AI7" s="24"/>
      <c r="AJ7" s="17">
        <f>SUM(E7:AI7)/COUNT(E7:AI7)</f>
        <v>1652.4615384615386</v>
      </c>
      <c r="AK7" s="17"/>
      <c r="AL7" s="17">
        <f t="shared" si="0"/>
        <v>11.234184495054061</v>
      </c>
      <c r="AM7" s="26">
        <f>ROUND(C7/AJ7,1)</f>
        <v>17.7</v>
      </c>
      <c r="AQ7" s="45"/>
      <c r="AR7" s="45"/>
      <c r="AS7" s="45"/>
      <c r="AT7" s="45"/>
    </row>
    <row r="8" spans="1:46" ht="129" customHeight="1" thickBot="1" x14ac:dyDescent="0.3">
      <c r="A8" s="27"/>
      <c r="B8" s="28">
        <v>25600</v>
      </c>
      <c r="C8" s="29">
        <f>15760-(E8+F8+G8+H8+I8+J8+K8+L8+M8+N8+O8+P8+Q8+R8+S8+T8+U8+V8+W8+X8+Y8+Z8+AA8+AB8+AC8+AD8+AE8+AF8+AG8+AI8+AH8)+7610+12740</f>
        <v>14668</v>
      </c>
      <c r="D8" s="30">
        <f>SUM(E8:AI8)</f>
        <v>21442</v>
      </c>
      <c r="E8" s="31">
        <v>807</v>
      </c>
      <c r="F8" s="32">
        <v>693</v>
      </c>
      <c r="G8" s="32">
        <v>832</v>
      </c>
      <c r="H8" s="32">
        <v>961</v>
      </c>
      <c r="I8" s="32">
        <v>891</v>
      </c>
      <c r="J8" s="32">
        <v>682</v>
      </c>
      <c r="K8" s="32">
        <v>644</v>
      </c>
      <c r="L8" s="32">
        <v>762</v>
      </c>
      <c r="M8" s="32">
        <v>609</v>
      </c>
      <c r="N8" s="32">
        <v>979</v>
      </c>
      <c r="O8" s="32">
        <v>585</v>
      </c>
      <c r="P8" s="32">
        <v>892</v>
      </c>
      <c r="Q8" s="32">
        <v>749</v>
      </c>
      <c r="R8" s="32">
        <v>754</v>
      </c>
      <c r="S8" s="32">
        <v>880</v>
      </c>
      <c r="T8" s="32">
        <v>745</v>
      </c>
      <c r="U8" s="32">
        <v>1112</v>
      </c>
      <c r="V8" s="32">
        <v>605</v>
      </c>
      <c r="W8" s="32">
        <v>987</v>
      </c>
      <c r="X8" s="32">
        <v>1051</v>
      </c>
      <c r="Y8" s="32">
        <v>1019</v>
      </c>
      <c r="Z8" s="32">
        <v>941</v>
      </c>
      <c r="AA8" s="32">
        <v>1090</v>
      </c>
      <c r="AB8" s="32">
        <v>990</v>
      </c>
      <c r="AC8" s="32">
        <v>584</v>
      </c>
      <c r="AD8" s="32">
        <v>598</v>
      </c>
      <c r="AE8" s="32"/>
      <c r="AF8" s="32"/>
      <c r="AG8" s="32"/>
      <c r="AH8" s="32"/>
      <c r="AI8" s="32"/>
      <c r="AJ8" s="33">
        <f>SUM(E8:AI8)/COUNT(E8:AI8)</f>
        <v>824.69230769230774</v>
      </c>
      <c r="AK8" s="33"/>
      <c r="AL8" s="17">
        <f t="shared" si="0"/>
        <v>15.860726643598616</v>
      </c>
      <c r="AM8" s="34">
        <f>ROUND(C8/AJ8,1)</f>
        <v>17.8</v>
      </c>
    </row>
    <row r="9" spans="1:46" ht="15.75" thickBot="1" x14ac:dyDescent="0.3">
      <c r="A9" s="40" t="s">
        <v>3</v>
      </c>
      <c r="B9" s="35"/>
      <c r="C9" s="41">
        <f>SUM(C5:C8)</f>
        <v>81246</v>
      </c>
      <c r="D9" s="41">
        <f>SUM(D5:D8)</f>
        <v>111840</v>
      </c>
      <c r="E9" s="36">
        <f>SUM(E5:E8)</f>
        <v>3754</v>
      </c>
      <c r="F9" s="36">
        <f t="shared" ref="F9:AI9" si="1">SUM(F5:F8)</f>
        <v>3122</v>
      </c>
      <c r="G9" s="36">
        <f t="shared" si="1"/>
        <v>3517</v>
      </c>
      <c r="H9" s="36">
        <f t="shared" si="1"/>
        <v>3847</v>
      </c>
      <c r="I9" s="36">
        <f t="shared" si="1"/>
        <v>4292</v>
      </c>
      <c r="J9" s="36">
        <f t="shared" si="1"/>
        <v>3435</v>
      </c>
      <c r="K9" s="36">
        <f t="shared" si="1"/>
        <v>3258</v>
      </c>
      <c r="L9" s="36">
        <f t="shared" si="1"/>
        <v>3581</v>
      </c>
      <c r="M9" s="36">
        <f t="shared" si="1"/>
        <v>3652</v>
      </c>
      <c r="N9" s="36">
        <f t="shared" si="1"/>
        <v>3815</v>
      </c>
      <c r="O9" s="36">
        <f t="shared" si="1"/>
        <v>3902</v>
      </c>
      <c r="P9" s="36">
        <f t="shared" si="1"/>
        <v>3989</v>
      </c>
      <c r="Q9" s="36">
        <f t="shared" si="1"/>
        <v>3588</v>
      </c>
      <c r="R9" s="36">
        <f t="shared" si="1"/>
        <v>3552</v>
      </c>
      <c r="S9" s="36">
        <f t="shared" si="1"/>
        <v>3790</v>
      </c>
      <c r="T9" s="36">
        <f t="shared" si="1"/>
        <v>3833</v>
      </c>
      <c r="U9" s="36">
        <f t="shared" si="1"/>
        <v>5014</v>
      </c>
      <c r="V9" s="36">
        <f t="shared" si="1"/>
        <v>4014</v>
      </c>
      <c r="W9" s="36">
        <f t="shared" si="1"/>
        <v>4801</v>
      </c>
      <c r="X9" s="36">
        <f t="shared" si="1"/>
        <v>5536</v>
      </c>
      <c r="Y9" s="36">
        <f t="shared" si="1"/>
        <v>5618</v>
      </c>
      <c r="Z9" s="36">
        <f t="shared" si="1"/>
        <v>5723</v>
      </c>
      <c r="AA9" s="36">
        <f t="shared" si="1"/>
        <v>5875</v>
      </c>
      <c r="AB9" s="36">
        <f t="shared" si="1"/>
        <v>6045</v>
      </c>
      <c r="AC9" s="36">
        <f t="shared" si="1"/>
        <v>5386</v>
      </c>
      <c r="AD9" s="36">
        <f t="shared" si="1"/>
        <v>4901</v>
      </c>
      <c r="AE9" s="36">
        <f t="shared" si="1"/>
        <v>0</v>
      </c>
      <c r="AF9" s="36">
        <f t="shared" si="1"/>
        <v>0</v>
      </c>
      <c r="AG9" s="36">
        <f t="shared" si="1"/>
        <v>0</v>
      </c>
      <c r="AH9" s="36">
        <f t="shared" si="1"/>
        <v>0</v>
      </c>
      <c r="AI9" s="36">
        <f t="shared" si="1"/>
        <v>0</v>
      </c>
      <c r="AJ9" s="39"/>
      <c r="AK9" s="37"/>
      <c r="AL9" s="2"/>
      <c r="AM9" s="38"/>
    </row>
    <row r="13" spans="1:46" ht="15" customHeight="1" x14ac:dyDescent="0.25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</row>
    <row r="14" spans="1:46" x14ac:dyDescent="0.25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</row>
    <row r="41" spans="2:19" x14ac:dyDescent="0.25">
      <c r="R41" s="42"/>
      <c r="S41" s="42"/>
    </row>
    <row r="42" spans="2:19" x14ac:dyDescent="0.25">
      <c r="B42" s="1"/>
      <c r="C42" s="1"/>
      <c r="E42" s="1"/>
      <c r="M42" s="3"/>
      <c r="N42" s="3"/>
      <c r="O42" s="3"/>
      <c r="P42" s="3"/>
      <c r="R42" s="43"/>
      <c r="S42" s="42"/>
    </row>
    <row r="43" spans="2:19" x14ac:dyDescent="0.25">
      <c r="B43" s="1"/>
      <c r="C43" s="1"/>
      <c r="E43" s="1"/>
      <c r="M43" s="3"/>
      <c r="N43" s="3"/>
      <c r="O43" s="3"/>
      <c r="P43" s="3"/>
      <c r="R43" s="43"/>
      <c r="S43" s="42"/>
    </row>
    <row r="44" spans="2:19" x14ac:dyDescent="0.25">
      <c r="B44" s="1"/>
      <c r="C44" s="1"/>
      <c r="E44" s="1"/>
      <c r="M44" s="3"/>
      <c r="N44" s="3"/>
      <c r="O44" s="3"/>
      <c r="P44" s="3"/>
      <c r="R44" s="43"/>
      <c r="S44" s="42"/>
    </row>
    <row r="45" spans="2:19" x14ac:dyDescent="0.25">
      <c r="B45" s="1"/>
      <c r="C45" s="1"/>
      <c r="E45" s="1"/>
      <c r="M45" s="3"/>
      <c r="N45" s="3"/>
      <c r="O45" s="3"/>
      <c r="P45" s="3"/>
      <c r="R45" s="43"/>
      <c r="S45" s="42"/>
    </row>
    <row r="46" spans="2:19" x14ac:dyDescent="0.25">
      <c r="M46" s="3"/>
      <c r="N46" s="3"/>
      <c r="O46" s="3"/>
      <c r="P46" s="3"/>
      <c r="R46" s="43"/>
      <c r="S46" s="42"/>
    </row>
    <row r="47" spans="2:19" x14ac:dyDescent="0.25">
      <c r="M47" s="3"/>
      <c r="N47" s="3"/>
      <c r="O47" s="3"/>
      <c r="P47" s="3"/>
      <c r="R47" s="43"/>
      <c r="S47" s="42"/>
    </row>
    <row r="48" spans="2:19" x14ac:dyDescent="0.25">
      <c r="M48" s="3"/>
      <c r="N48" s="3"/>
      <c r="O48" s="3"/>
      <c r="P48" s="3"/>
      <c r="R48" s="43"/>
      <c r="S48" s="42"/>
    </row>
    <row r="49" spans="13:19" x14ac:dyDescent="0.25">
      <c r="M49" s="3"/>
      <c r="N49" s="3"/>
      <c r="O49" s="3"/>
      <c r="P49" s="3"/>
      <c r="R49" s="43"/>
      <c r="S49" s="42"/>
    </row>
    <row r="50" spans="13:19" x14ac:dyDescent="0.25">
      <c r="M50" s="3"/>
      <c r="N50" s="3"/>
      <c r="O50" s="3"/>
      <c r="P50" s="3"/>
      <c r="R50" s="43"/>
      <c r="S50" s="42"/>
    </row>
    <row r="51" spans="13:19" x14ac:dyDescent="0.25">
      <c r="M51" s="3"/>
      <c r="N51" s="3"/>
      <c r="O51" s="3"/>
      <c r="P51" s="3"/>
      <c r="R51" s="43"/>
      <c r="S51" s="42"/>
    </row>
    <row r="52" spans="13:19" x14ac:dyDescent="0.25">
      <c r="M52" s="3"/>
      <c r="N52" s="3"/>
      <c r="O52" s="3"/>
      <c r="P52" s="3"/>
      <c r="R52" s="43"/>
      <c r="S52" s="42"/>
    </row>
    <row r="53" spans="13:19" x14ac:dyDescent="0.25">
      <c r="M53" s="3"/>
      <c r="N53" s="3"/>
      <c r="O53" s="3"/>
      <c r="P53" s="3"/>
      <c r="R53" s="43"/>
      <c r="S53" s="42"/>
    </row>
    <row r="54" spans="13:19" x14ac:dyDescent="0.25">
      <c r="M54" s="3"/>
      <c r="N54" s="3"/>
      <c r="O54" s="3"/>
      <c r="P54" s="3"/>
      <c r="R54" s="43"/>
      <c r="S54" s="42"/>
    </row>
    <row r="55" spans="13:19" x14ac:dyDescent="0.25">
      <c r="M55" s="3"/>
      <c r="N55" s="3"/>
      <c r="O55" s="3"/>
      <c r="P55" s="3"/>
      <c r="R55" s="43"/>
      <c r="S55" s="42"/>
    </row>
    <row r="56" spans="13:19" x14ac:dyDescent="0.25">
      <c r="M56" s="3"/>
      <c r="N56" s="3"/>
      <c r="O56" s="3"/>
      <c r="P56" s="3"/>
      <c r="R56" s="43"/>
      <c r="S56" s="42"/>
    </row>
    <row r="57" spans="13:19" x14ac:dyDescent="0.25">
      <c r="M57" s="3"/>
      <c r="N57" s="3"/>
      <c r="O57" s="3"/>
      <c r="P57" s="3"/>
      <c r="R57" s="43"/>
      <c r="S57" s="42"/>
    </row>
    <row r="58" spans="13:19" x14ac:dyDescent="0.25">
      <c r="M58" s="3"/>
      <c r="N58" s="3"/>
      <c r="O58" s="3"/>
      <c r="P58" s="3"/>
      <c r="R58" s="43"/>
      <c r="S58" s="42"/>
    </row>
    <row r="59" spans="13:19" x14ac:dyDescent="0.25">
      <c r="M59" s="3"/>
      <c r="N59" s="3"/>
      <c r="O59" s="3"/>
      <c r="P59" s="3"/>
      <c r="R59" s="43"/>
      <c r="S59" s="42"/>
    </row>
    <row r="60" spans="13:19" x14ac:dyDescent="0.25">
      <c r="M60" s="3"/>
      <c r="N60" s="3"/>
      <c r="O60" s="3"/>
      <c r="P60" s="3"/>
      <c r="R60" s="43"/>
      <c r="S60" s="42"/>
    </row>
    <row r="61" spans="13:19" x14ac:dyDescent="0.25">
      <c r="M61" s="3"/>
      <c r="N61" s="3"/>
      <c r="O61" s="3"/>
      <c r="P61" s="3"/>
      <c r="R61" s="43"/>
      <c r="S61" s="42"/>
    </row>
    <row r="62" spans="13:19" x14ac:dyDescent="0.25">
      <c r="M62" s="3"/>
      <c r="N62" s="3"/>
      <c r="O62" s="3"/>
      <c r="P62" s="3"/>
      <c r="R62" s="43"/>
      <c r="S62" s="42"/>
    </row>
    <row r="63" spans="13:19" x14ac:dyDescent="0.25">
      <c r="M63" s="3"/>
      <c r="N63" s="3"/>
      <c r="O63" s="3"/>
      <c r="P63" s="3"/>
      <c r="R63" s="43"/>
      <c r="S63" s="42"/>
    </row>
    <row r="64" spans="13:19" x14ac:dyDescent="0.25">
      <c r="M64" s="3"/>
      <c r="N64" s="3"/>
      <c r="O64" s="3"/>
      <c r="P64" s="3"/>
      <c r="R64" s="43"/>
      <c r="S64" s="42"/>
    </row>
    <row r="65" spans="13:19" x14ac:dyDescent="0.25">
      <c r="M65" s="3"/>
      <c r="N65" s="3"/>
      <c r="O65" s="3"/>
      <c r="P65" s="3"/>
      <c r="R65" s="43"/>
      <c r="S65" s="42"/>
    </row>
    <row r="66" spans="13:19" x14ac:dyDescent="0.25">
      <c r="M66" s="3"/>
      <c r="N66" s="3"/>
      <c r="O66" s="3"/>
      <c r="P66" s="3"/>
      <c r="R66" s="43"/>
      <c r="S66" s="42"/>
    </row>
    <row r="67" spans="13:19" x14ac:dyDescent="0.25">
      <c r="M67" s="3"/>
      <c r="N67" s="3"/>
      <c r="O67" s="3"/>
      <c r="P67" s="3"/>
      <c r="R67" s="43"/>
      <c r="S67" s="42"/>
    </row>
    <row r="68" spans="13:19" x14ac:dyDescent="0.25">
      <c r="M68" s="3"/>
      <c r="N68" s="3"/>
      <c r="O68" s="3"/>
      <c r="P68" s="3"/>
      <c r="R68" s="43"/>
      <c r="S68" s="42"/>
    </row>
    <row r="69" spans="13:19" x14ac:dyDescent="0.25">
      <c r="M69" s="3"/>
      <c r="N69" s="3"/>
      <c r="O69" s="3"/>
      <c r="P69" s="3"/>
      <c r="R69" s="43"/>
      <c r="S69" s="42"/>
    </row>
    <row r="70" spans="13:19" x14ac:dyDescent="0.25">
      <c r="M70" s="3"/>
      <c r="N70" s="3"/>
      <c r="O70" s="3"/>
      <c r="P70" s="3"/>
      <c r="R70" s="43"/>
      <c r="S70" s="42"/>
    </row>
    <row r="71" spans="13:19" x14ac:dyDescent="0.25">
      <c r="M71" s="3"/>
      <c r="N71" s="3"/>
      <c r="O71" s="3"/>
      <c r="P71" s="3"/>
      <c r="R71" s="43"/>
      <c r="S71" s="42"/>
    </row>
    <row r="72" spans="13:19" x14ac:dyDescent="0.25">
      <c r="M72" s="3"/>
      <c r="N72" s="3"/>
      <c r="O72" s="3"/>
      <c r="P72" s="3"/>
      <c r="R72" s="43"/>
      <c r="S72" s="42"/>
    </row>
    <row r="73" spans="13:19" x14ac:dyDescent="0.25">
      <c r="M73" s="44"/>
      <c r="R73" s="42"/>
      <c r="S73" s="42"/>
    </row>
  </sheetData>
  <mergeCells count="5">
    <mergeCell ref="AQ4:AT7"/>
    <mergeCell ref="A4:B4"/>
    <mergeCell ref="AN4:AP4"/>
    <mergeCell ref="A2:C2"/>
    <mergeCell ref="C13:AN14"/>
  </mergeCells>
  <conditionalFormatting sqref="AM5:AM9">
    <cfRule type="cellIs" dxfId="0" priority="1" operator="lessThan">
      <formula>8</formula>
    </cfRule>
  </conditionalFormatting>
  <pageMargins left="0.59055118110236227" right="0.59055118110236227" top="0.74803149606299213" bottom="0.74803149606299213" header="0.31496062992125984" footer="0.31496062992125984"/>
  <pageSetup paperSize="9" scale="6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2021г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2021-12-26T10:02:49Z</dcterms:modified>
</cp:coreProperties>
</file>