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прайс" sheetId="2" r:id="rId2"/>
  </sheets>
  <externalReferences>
    <externalReference r:id="rId5"/>
  </externalReference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<sst xmlns="http://schemas.openxmlformats.org/spreadsheetml/2006/main" count="214" uniqueCount="114">
  <si>
    <t>Наименование материала</t>
  </si>
  <si>
    <t>Ед. изм</t>
  </si>
  <si>
    <t>Размер заготовки (мм)</t>
  </si>
  <si>
    <t>Количество заготовок (шт)</t>
  </si>
  <si>
    <t>Цена (руб/м.п.)</t>
  </si>
  <si>
    <t>Стоимость (руб)</t>
  </si>
  <si>
    <t>Количество материала факт(м.п.)</t>
  </si>
  <si>
    <t>Стоимость фактическая (руб)</t>
  </si>
  <si>
    <t>Количество материала (м.п.)</t>
  </si>
  <si>
    <t>Расходный материал</t>
  </si>
  <si>
    <t>Описание</t>
  </si>
  <si>
    <t>Длина</t>
  </si>
  <si>
    <t>Ширина</t>
  </si>
  <si>
    <t>Площадь</t>
  </si>
  <si>
    <t>Круг  10 мм</t>
  </si>
  <si>
    <t>нижние дуги</t>
  </si>
  <si>
    <t>Профильная  труба15*15*1,2</t>
  </si>
  <si>
    <t>верхние дуги</t>
  </si>
  <si>
    <t>длина основания</t>
  </si>
  <si>
    <t>ширина основания</t>
  </si>
  <si>
    <t>дуга стола бокового</t>
  </si>
  <si>
    <t>дуга стола фронтального</t>
  </si>
  <si>
    <t>Круг  8 мм</t>
  </si>
  <si>
    <t>перемычки основания</t>
  </si>
  <si>
    <t>дуги дровницы</t>
  </si>
  <si>
    <t>перемычки столов</t>
  </si>
  <si>
    <t>Уголок 63*5</t>
  </si>
  <si>
    <t>Лист 3,0 г.к</t>
  </si>
  <si>
    <t>Ед.изм.</t>
  </si>
  <si>
    <t>Цена</t>
  </si>
  <si>
    <t>Квадрат 6*6</t>
  </si>
  <si>
    <t>м.п.</t>
  </si>
  <si>
    <t>Квадрат 8*8</t>
  </si>
  <si>
    <t>Квадрат 10*10</t>
  </si>
  <si>
    <t>Квадрат 12*12</t>
  </si>
  <si>
    <t>Квадрат 14*14</t>
  </si>
  <si>
    <t>Квадрат 16*16</t>
  </si>
  <si>
    <t>Квадрат 18*18</t>
  </si>
  <si>
    <t>Квадрат 20*20</t>
  </si>
  <si>
    <t>Квадрат 22*22</t>
  </si>
  <si>
    <t>Квадрат 25*25</t>
  </si>
  <si>
    <t>Круг  6 мм</t>
  </si>
  <si>
    <t>Круг  12 мм</t>
  </si>
  <si>
    <t>Круг  14 мм</t>
  </si>
  <si>
    <t>Круг  16 мм</t>
  </si>
  <si>
    <t>Круг  18 мм</t>
  </si>
  <si>
    <t>Круг  20 мм</t>
  </si>
  <si>
    <t>Круг  22 мм</t>
  </si>
  <si>
    <t>Круг  24 мм</t>
  </si>
  <si>
    <t>Круг  26 мм</t>
  </si>
  <si>
    <t>Круг  28 мм</t>
  </si>
  <si>
    <t>Круг  30 мм</t>
  </si>
  <si>
    <t>Лист 0,5 х.к</t>
  </si>
  <si>
    <t>м2</t>
  </si>
  <si>
    <t>Лист 0,7 х.к</t>
  </si>
  <si>
    <t>Лист 1,0 х.к</t>
  </si>
  <si>
    <t>Лист 1,2 х.к</t>
  </si>
  <si>
    <t>Лист 1,5 х.к</t>
  </si>
  <si>
    <t>Лист 1,8 г.к</t>
  </si>
  <si>
    <t>Лист 2,0 г.к</t>
  </si>
  <si>
    <t>Лист 2,0 х.к</t>
  </si>
  <si>
    <t>Лист 3,0 рифленый</t>
  </si>
  <si>
    <t>Полоса обжимная</t>
  </si>
  <si>
    <t>Полоса 20*4</t>
  </si>
  <si>
    <t>Полоса 20*5</t>
  </si>
  <si>
    <t>Полоса 25*4</t>
  </si>
  <si>
    <t>Полоса 40*4</t>
  </si>
  <si>
    <t>Полоса 40*5</t>
  </si>
  <si>
    <t>Полоса 50*5</t>
  </si>
  <si>
    <t>Профильная  труба10*10*1,2</t>
  </si>
  <si>
    <t>Профильная  труба20*20*1,2</t>
  </si>
  <si>
    <t>Профильная  труба20*20*1,5</t>
  </si>
  <si>
    <t>Профильная  труба25*25*1,5</t>
  </si>
  <si>
    <t>Профильная  труба30*30*1,5</t>
  </si>
  <si>
    <t>Профильная  труба40*20*1,5</t>
  </si>
  <si>
    <t>Профильная  труба40*25*1,5</t>
  </si>
  <si>
    <t>Профильная  труба40*40*1,5</t>
  </si>
  <si>
    <t>Профильная  труба40*40*2,0</t>
  </si>
  <si>
    <t>Профильная  труба40*40*3,0</t>
  </si>
  <si>
    <t>Профильная  труба50*25*2,0</t>
  </si>
  <si>
    <t>Профильная  труба50*50*2,0</t>
  </si>
  <si>
    <t>Профильная  труба60*40*2,0</t>
  </si>
  <si>
    <t>Профильная  труба60*60*2,0</t>
  </si>
  <si>
    <t>Профильная  труба80*40*2,0</t>
  </si>
  <si>
    <t>Профильная  труба80*80*2,0</t>
  </si>
  <si>
    <t>Профильная  труба100*100*3,0</t>
  </si>
  <si>
    <t>Труба 10*1,0</t>
  </si>
  <si>
    <t>Труба 12*1,0</t>
  </si>
  <si>
    <t>Труба 14*1,0</t>
  </si>
  <si>
    <t>Труба 16*1,0</t>
  </si>
  <si>
    <t>Труба 18*1,0</t>
  </si>
  <si>
    <t>Труба 20*1,0</t>
  </si>
  <si>
    <t>Труба 20*2,5</t>
  </si>
  <si>
    <t>Труба 25*2,8</t>
  </si>
  <si>
    <t>Труба 32*4,0</t>
  </si>
  <si>
    <t>Труба 40*4,0</t>
  </si>
  <si>
    <t>Труба 50*3,0</t>
  </si>
  <si>
    <t>Труба 57*3,5</t>
  </si>
  <si>
    <t>Труба 89*3,5</t>
  </si>
  <si>
    <t>Уголок 25*3</t>
  </si>
  <si>
    <t>Уголок 25*4</t>
  </si>
  <si>
    <t>Уголок 32*4</t>
  </si>
  <si>
    <t>Уголок 40*4</t>
  </si>
  <si>
    <t>Уголок 45*4</t>
  </si>
  <si>
    <t>Уголок 50*5</t>
  </si>
  <si>
    <t>Швеллер 5</t>
  </si>
  <si>
    <t>Швеллер 6,5</t>
  </si>
  <si>
    <t>Швеллер 8</t>
  </si>
  <si>
    <t>Швеллер 10</t>
  </si>
  <si>
    <t>Швеллер 12</t>
  </si>
  <si>
    <t>Швеллер 14</t>
  </si>
  <si>
    <t>Швеллер 16</t>
  </si>
  <si>
    <t>Швеллер 18</t>
  </si>
  <si>
    <t>Швеллер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</si>
</sst>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Accounting"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Accounting"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4" fontId="0" fillId="0" borderId="23" xfId="42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44" fontId="0" fillId="0" borderId="26" xfId="42" applyFont="1" applyBorder="1" applyAlignment="1">
      <alignment horizontal="center" vertical="center"/>
    </xf>
    <xf numFmtId="164" fontId="0" fillId="0" borderId="23" xfId="58" applyNumberFormat="1" applyFont="1" applyBorder="1" applyAlignment="1">
      <alignment horizontal="center" vertical="center"/>
    </xf>
    <xf numFmtId="164" fontId="0" fillId="0" borderId="26" xfId="58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44" fontId="0" fillId="0" borderId="28" xfId="42" applyFont="1" applyBorder="1" applyAlignment="1">
      <alignment horizontal="center" vertical="center"/>
    </xf>
    <xf numFmtId="44" fontId="0" fillId="0" borderId="30" xfId="42" applyFont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left" vertical="justify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44" fontId="0" fillId="0" borderId="32" xfId="42" applyFont="1" applyBorder="1" applyAlignment="1">
      <alignment horizontal="center" vertical="center"/>
    </xf>
    <xf numFmtId="44" fontId="0" fillId="0" borderId="33" xfId="42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4" fontId="0" fillId="0" borderId="13" xfId="42" applyFont="1" applyBorder="1" applyAlignment="1">
      <alignment horizontal="center" vertical="center"/>
    </xf>
    <xf numFmtId="44" fontId="0" fillId="0" borderId="35" xfId="42" applyFont="1" applyBorder="1" applyAlignment="1">
      <alignment horizontal="center" vertical="center"/>
    </xf>
    <xf numFmtId="44" fontId="35" fillId="0" borderId="36" xfId="0" applyNumberFormat="1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35" fillId="0" borderId="3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42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718ac8ec8d3f91e8/&#1044;&#1086;&#1082;&#1091;&#1084;&#1077;&#1085;&#1090;&#1099;/&#1050;&#1072;&#1083;&#1100;&#1082;&#1091;&#1083;&#1103;&#1094;&#1080;&#1103;%20&#1080;&#1079;&#1076;&#1077;&#1083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нгалы"/>
      <sheetName val="Ворота и заборы"/>
      <sheetName val="Ограждения"/>
      <sheetName val="Лестницы и балконы"/>
      <sheetName val="Мебель"/>
      <sheetName val="Интерьер"/>
      <sheetName val="Козырьки"/>
      <sheetName val="Ландшафт"/>
      <sheetName val="Цена металла"/>
    </sheetNames>
    <sheetDataSet>
      <sheetData sheetId="8">
        <row r="3">
          <cell r="B3" t="str">
            <v>Квадрат 6*6</v>
          </cell>
          <cell r="C3" t="str">
            <v>м.п.</v>
          </cell>
          <cell r="D3">
            <v>19</v>
          </cell>
        </row>
        <row r="4">
          <cell r="B4" t="str">
            <v>Квадрат 8*8</v>
          </cell>
          <cell r="C4" t="str">
            <v>м.п.</v>
          </cell>
        </row>
        <row r="5">
          <cell r="B5" t="str">
            <v>Квадрат 10*10</v>
          </cell>
          <cell r="C5" t="str">
            <v>м.п.</v>
          </cell>
          <cell r="D5">
            <v>30</v>
          </cell>
        </row>
        <row r="6">
          <cell r="B6" t="str">
            <v>Квадрат 12*12</v>
          </cell>
          <cell r="C6" t="str">
            <v>м.п.</v>
          </cell>
          <cell r="D6">
            <v>43</v>
          </cell>
        </row>
        <row r="7">
          <cell r="B7" t="str">
            <v>Квадрат 14*14</v>
          </cell>
          <cell r="C7" t="str">
            <v>м.п.</v>
          </cell>
          <cell r="D7">
            <v>61</v>
          </cell>
        </row>
        <row r="8">
          <cell r="B8" t="str">
            <v>Квадрат 16*16</v>
          </cell>
          <cell r="C8" t="str">
            <v>м.п.</v>
          </cell>
        </row>
        <row r="9">
          <cell r="B9" t="str">
            <v>Квадрат 18*18</v>
          </cell>
          <cell r="C9" t="str">
            <v>м.п.</v>
          </cell>
        </row>
        <row r="10">
          <cell r="B10" t="str">
            <v>Квадрат 20*20</v>
          </cell>
          <cell r="C10" t="str">
            <v>м.п.</v>
          </cell>
        </row>
        <row r="11">
          <cell r="B11" t="str">
            <v>Квадрат 22*22</v>
          </cell>
          <cell r="C11" t="str">
            <v>м.п.</v>
          </cell>
        </row>
        <row r="12">
          <cell r="B12" t="str">
            <v>Квадрат 25*25</v>
          </cell>
          <cell r="C12" t="str">
            <v>м.п.</v>
          </cell>
        </row>
        <row r="13">
          <cell r="B13" t="str">
            <v>Круг  6 мм</v>
          </cell>
          <cell r="C13" t="str">
            <v>м.п.</v>
          </cell>
        </row>
        <row r="14">
          <cell r="B14" t="str">
            <v>Круг  8 мм</v>
          </cell>
          <cell r="C14" t="str">
            <v>м.п.</v>
          </cell>
          <cell r="D14">
            <v>15</v>
          </cell>
        </row>
        <row r="15">
          <cell r="B15" t="str">
            <v>Круг  10 мм</v>
          </cell>
          <cell r="C15" t="str">
            <v>м.п.</v>
          </cell>
          <cell r="D15">
            <v>21</v>
          </cell>
        </row>
        <row r="16">
          <cell r="B16" t="str">
            <v>Круг  12 мм</v>
          </cell>
          <cell r="C16" t="str">
            <v>м.п.</v>
          </cell>
          <cell r="D16">
            <v>28</v>
          </cell>
        </row>
        <row r="17">
          <cell r="B17" t="str">
            <v>Круг  14 мм</v>
          </cell>
          <cell r="C17" t="str">
            <v>м.п.</v>
          </cell>
          <cell r="D17">
            <v>43</v>
          </cell>
        </row>
        <row r="18">
          <cell r="B18" t="str">
            <v>Круг  16 мм</v>
          </cell>
          <cell r="C18" t="str">
            <v>м.п.</v>
          </cell>
          <cell r="D18">
            <v>55</v>
          </cell>
        </row>
        <row r="19">
          <cell r="B19" t="str">
            <v>Круг  18 мм</v>
          </cell>
          <cell r="C19" t="str">
            <v>м.п.</v>
          </cell>
        </row>
        <row r="20">
          <cell r="B20" t="str">
            <v>Круг  20 мм</v>
          </cell>
          <cell r="C20" t="str">
            <v>м.п.</v>
          </cell>
          <cell r="D20">
            <v>90</v>
          </cell>
        </row>
        <row r="21">
          <cell r="B21" t="str">
            <v>Круг  22 мм</v>
          </cell>
          <cell r="C21" t="str">
            <v>м.п.</v>
          </cell>
        </row>
        <row r="22">
          <cell r="B22" t="str">
            <v>Круг  24 мм</v>
          </cell>
          <cell r="C22" t="str">
            <v>м.п.</v>
          </cell>
        </row>
        <row r="23">
          <cell r="B23" t="str">
            <v>Круг  26 мм</v>
          </cell>
          <cell r="C23" t="str">
            <v>м.п.</v>
          </cell>
        </row>
        <row r="24">
          <cell r="B24" t="str">
            <v>Круг  28 мм</v>
          </cell>
          <cell r="C24" t="str">
            <v>м.п.</v>
          </cell>
        </row>
        <row r="25">
          <cell r="B25" t="str">
            <v>Круг  30 мм</v>
          </cell>
          <cell r="C25" t="str">
            <v>м.п.</v>
          </cell>
        </row>
        <row r="26">
          <cell r="B26" t="str">
            <v>Лист 0,5 х.к</v>
          </cell>
          <cell r="C26" t="str">
            <v>м2</v>
          </cell>
        </row>
        <row r="27">
          <cell r="B27" t="str">
            <v>Лист 0,7 х.к</v>
          </cell>
          <cell r="C27" t="str">
            <v>м2</v>
          </cell>
        </row>
        <row r="28">
          <cell r="B28" t="str">
            <v>Лист 1,0 х.к</v>
          </cell>
          <cell r="C28" t="str">
            <v>м2</v>
          </cell>
        </row>
        <row r="29">
          <cell r="B29" t="str">
            <v>Лист 1,2 х.к</v>
          </cell>
          <cell r="C29" t="str">
            <v>м2</v>
          </cell>
        </row>
        <row r="30">
          <cell r="B30" t="str">
            <v>Лист 1,5 х.к</v>
          </cell>
          <cell r="C30" t="str">
            <v>м2</v>
          </cell>
          <cell r="D30">
            <v>512</v>
          </cell>
        </row>
        <row r="31">
          <cell r="B31" t="str">
            <v>Лист 1,8 г.к</v>
          </cell>
          <cell r="C31" t="str">
            <v>м2</v>
          </cell>
        </row>
        <row r="32">
          <cell r="B32" t="str">
            <v>Лист 2,0 г.к</v>
          </cell>
          <cell r="C32" t="str">
            <v>м2</v>
          </cell>
          <cell r="D32">
            <v>448</v>
          </cell>
        </row>
        <row r="33">
          <cell r="B33" t="str">
            <v>Лист 2,0 х.к</v>
          </cell>
          <cell r="C33" t="str">
            <v>м2</v>
          </cell>
        </row>
        <row r="34">
          <cell r="B34" t="str">
            <v>Лист 3,0 г.к</v>
          </cell>
          <cell r="C34" t="str">
            <v>м2</v>
          </cell>
          <cell r="D34">
            <v>816</v>
          </cell>
        </row>
        <row r="35">
          <cell r="B35" t="str">
            <v>Лист 3,0 рифленый</v>
          </cell>
          <cell r="C35" t="str">
            <v>м2</v>
          </cell>
        </row>
        <row r="36">
          <cell r="B36" t="str">
            <v>Полоса обжимная</v>
          </cell>
          <cell r="C36" t="str">
            <v>м.п.</v>
          </cell>
          <cell r="D36">
            <v>60</v>
          </cell>
        </row>
        <row r="37">
          <cell r="B37" t="str">
            <v>Полоса 20*4</v>
          </cell>
          <cell r="C37" t="str">
            <v>м.п.</v>
          </cell>
        </row>
        <row r="38">
          <cell r="B38" t="str">
            <v>Полоса 20*5</v>
          </cell>
          <cell r="C38" t="str">
            <v>м.п.</v>
          </cell>
        </row>
        <row r="39">
          <cell r="B39" t="str">
            <v>Полоса 25*4</v>
          </cell>
          <cell r="C39" t="str">
            <v>м.п.</v>
          </cell>
          <cell r="D39">
            <v>34</v>
          </cell>
        </row>
        <row r="40">
          <cell r="B40" t="str">
            <v>Полоса 40*4</v>
          </cell>
          <cell r="C40" t="str">
            <v>м.п.</v>
          </cell>
          <cell r="D40">
            <v>54</v>
          </cell>
        </row>
        <row r="41">
          <cell r="B41" t="str">
            <v>Полоса 40*5</v>
          </cell>
          <cell r="C41" t="str">
            <v>м.п.</v>
          </cell>
        </row>
        <row r="42">
          <cell r="B42" t="str">
            <v>Полоса 50*5</v>
          </cell>
          <cell r="C42" t="str">
            <v>м.п.</v>
          </cell>
        </row>
        <row r="43">
          <cell r="B43" t="str">
            <v>Профильная  труба10*10*1,2</v>
          </cell>
          <cell r="C43" t="str">
            <v>м.п.</v>
          </cell>
        </row>
        <row r="44">
          <cell r="B44" t="str">
            <v>Профильная  труба15*15*1,2</v>
          </cell>
          <cell r="C44" t="str">
            <v>м.п.</v>
          </cell>
          <cell r="D44">
            <v>30</v>
          </cell>
        </row>
        <row r="45">
          <cell r="B45" t="str">
            <v>Профильная  труба20*20*1,2</v>
          </cell>
          <cell r="C45" t="str">
            <v>м.п.</v>
          </cell>
        </row>
        <row r="46">
          <cell r="B46" t="str">
            <v>Профильная  труба20*20*1,5</v>
          </cell>
          <cell r="C46" t="str">
            <v>м.п.</v>
          </cell>
          <cell r="D46">
            <v>37</v>
          </cell>
        </row>
        <row r="47">
          <cell r="B47" t="str">
            <v>Профильная  труба25*25*1,5</v>
          </cell>
          <cell r="C47" t="str">
            <v>м.п.</v>
          </cell>
        </row>
        <row r="48">
          <cell r="B48" t="str">
            <v>Профильная  труба30*30*1,5</v>
          </cell>
          <cell r="C48" t="str">
            <v>м.п.</v>
          </cell>
        </row>
        <row r="49">
          <cell r="B49" t="str">
            <v>Профильная  труба40*20*1,5</v>
          </cell>
          <cell r="C49" t="str">
            <v>м.п.</v>
          </cell>
          <cell r="D49">
            <v>88</v>
          </cell>
        </row>
        <row r="50">
          <cell r="B50" t="str">
            <v>Профильная  труба40*25*1,5</v>
          </cell>
          <cell r="C50" t="str">
            <v>м.п.</v>
          </cell>
        </row>
        <row r="51">
          <cell r="B51" t="str">
            <v>Профильная  труба40*40*1,5</v>
          </cell>
          <cell r="C51" t="str">
            <v>м.п.</v>
          </cell>
        </row>
        <row r="52">
          <cell r="B52" t="str">
            <v>Профильная  труба40*40*2,0</v>
          </cell>
          <cell r="C52" t="str">
            <v>м.п.</v>
          </cell>
          <cell r="D52">
            <v>84</v>
          </cell>
        </row>
        <row r="53">
          <cell r="B53" t="str">
            <v>Профильная  труба40*40*3,0</v>
          </cell>
          <cell r="C53" t="str">
            <v>м.п.</v>
          </cell>
          <cell r="D53">
            <v>117</v>
          </cell>
        </row>
        <row r="54">
          <cell r="B54" t="str">
            <v>Профильная  труба50*25*2,0</v>
          </cell>
          <cell r="C54" t="str">
            <v>м.п.</v>
          </cell>
        </row>
        <row r="55">
          <cell r="B55" t="str">
            <v>Профильная  труба50*50*2,0</v>
          </cell>
          <cell r="C55" t="str">
            <v>м.п.</v>
          </cell>
        </row>
        <row r="56">
          <cell r="B56" t="str">
            <v>Профильная  труба60*40*2,0</v>
          </cell>
          <cell r="C56" t="str">
            <v>м.п.</v>
          </cell>
        </row>
        <row r="57">
          <cell r="B57" t="str">
            <v>Профильная  труба60*60*2,0</v>
          </cell>
          <cell r="C57" t="str">
            <v>м.п.</v>
          </cell>
        </row>
        <row r="58">
          <cell r="B58" t="str">
            <v>Профильная  труба80*40*2,0</v>
          </cell>
          <cell r="C58" t="str">
            <v>м.п.</v>
          </cell>
        </row>
        <row r="59">
          <cell r="B59" t="str">
            <v>Профильная  труба80*80*2,0</v>
          </cell>
          <cell r="C59" t="str">
            <v>м.п.</v>
          </cell>
        </row>
        <row r="60">
          <cell r="B60" t="str">
            <v>Профильная  труба100*100*3,0</v>
          </cell>
          <cell r="C60" t="str">
            <v>м.п.</v>
          </cell>
        </row>
        <row r="61">
          <cell r="B61" t="str">
            <v>Труба 10*1,0</v>
          </cell>
          <cell r="C61" t="str">
            <v>м.п.</v>
          </cell>
        </row>
        <row r="62">
          <cell r="B62" t="str">
            <v>Труба 12*1,0</v>
          </cell>
          <cell r="C62" t="str">
            <v>м.п.</v>
          </cell>
        </row>
        <row r="63">
          <cell r="B63" t="str">
            <v>Труба 14*1,0</v>
          </cell>
          <cell r="C63" t="str">
            <v>м.п.</v>
          </cell>
        </row>
        <row r="64">
          <cell r="B64" t="str">
            <v>Труба 14*1,0</v>
          </cell>
          <cell r="C64" t="str">
            <v>м.п.</v>
          </cell>
        </row>
        <row r="65">
          <cell r="B65" t="str">
            <v>Труба 16*1,0</v>
          </cell>
          <cell r="C65" t="str">
            <v>м.п.</v>
          </cell>
        </row>
        <row r="66">
          <cell r="B66" t="str">
            <v>Труба 18*1,0</v>
          </cell>
          <cell r="C66" t="str">
            <v>м.п.</v>
          </cell>
        </row>
        <row r="67">
          <cell r="B67" t="str">
            <v>Труба 20*1,0</v>
          </cell>
          <cell r="C67" t="str">
            <v>м.п.</v>
          </cell>
        </row>
        <row r="68">
          <cell r="B68" t="str">
            <v>Труба 20*2,5</v>
          </cell>
          <cell r="C68" t="str">
            <v>м.п.</v>
          </cell>
        </row>
        <row r="69">
          <cell r="B69" t="str">
            <v>Труба 25*2,8</v>
          </cell>
          <cell r="C69" t="str">
            <v>м.п.</v>
          </cell>
          <cell r="D69">
            <v>100</v>
          </cell>
        </row>
        <row r="70">
          <cell r="B70" t="str">
            <v>Труба 32*4,0</v>
          </cell>
          <cell r="C70" t="str">
            <v>м.п.</v>
          </cell>
          <cell r="D70">
            <v>153</v>
          </cell>
        </row>
        <row r="71">
          <cell r="B71" t="str">
            <v>Труба 40*4,0</v>
          </cell>
          <cell r="C71" t="str">
            <v>м.п.</v>
          </cell>
          <cell r="D71">
            <v>176</v>
          </cell>
        </row>
        <row r="72">
          <cell r="B72" t="str">
            <v>Труба 50*3,0</v>
          </cell>
          <cell r="C72" t="str">
            <v>м.п.</v>
          </cell>
        </row>
        <row r="73">
          <cell r="B73" t="str">
            <v>Труба 57*3,5</v>
          </cell>
          <cell r="C73" t="str">
            <v>м.п.</v>
          </cell>
          <cell r="D73">
            <v>188</v>
          </cell>
        </row>
        <row r="74">
          <cell r="B74" t="str">
            <v>Труба 89*3,5</v>
          </cell>
          <cell r="C74" t="str">
            <v>м.п.</v>
          </cell>
          <cell r="D74">
            <v>300</v>
          </cell>
        </row>
        <row r="75">
          <cell r="B75" t="str">
            <v>Уголок 25*3</v>
          </cell>
          <cell r="C75" t="str">
            <v>м.п.</v>
          </cell>
          <cell r="D75">
            <v>42</v>
          </cell>
        </row>
        <row r="76">
          <cell r="B76" t="str">
            <v>Уголок 25*4</v>
          </cell>
          <cell r="C76" t="str">
            <v>м.п.</v>
          </cell>
        </row>
        <row r="77">
          <cell r="B77" t="str">
            <v>Уголок 32*4</v>
          </cell>
          <cell r="C77" t="str">
            <v>м.п.</v>
          </cell>
        </row>
        <row r="78">
          <cell r="B78" t="str">
            <v>Уголок 40*4</v>
          </cell>
          <cell r="C78" t="str">
            <v>м.п.</v>
          </cell>
        </row>
        <row r="79">
          <cell r="B79" t="str">
            <v>Уголок 45*4</v>
          </cell>
          <cell r="C79" t="str">
            <v>м.п.</v>
          </cell>
          <cell r="D79">
            <v>90</v>
          </cell>
        </row>
        <row r="80">
          <cell r="B80" t="str">
            <v>Уголок 50*5</v>
          </cell>
          <cell r="C80" t="str">
            <v>м.п.</v>
          </cell>
          <cell r="D80">
            <v>110</v>
          </cell>
        </row>
        <row r="81">
          <cell r="B81" t="str">
            <v>Уголок 63*5</v>
          </cell>
          <cell r="C81" t="str">
            <v>м.п.</v>
          </cell>
          <cell r="D81">
            <v>153</v>
          </cell>
        </row>
        <row r="82">
          <cell r="B82" t="str">
            <v>Швеллер 5</v>
          </cell>
          <cell r="C82" t="str">
            <v>м.п.</v>
          </cell>
        </row>
        <row r="83">
          <cell r="B83" t="str">
            <v>Швеллер 6,5</v>
          </cell>
          <cell r="C83" t="str">
            <v>м.п.</v>
          </cell>
        </row>
        <row r="84">
          <cell r="B84" t="str">
            <v>Швеллер 8</v>
          </cell>
          <cell r="C84" t="str">
            <v>м.п.</v>
          </cell>
        </row>
        <row r="85">
          <cell r="B85" t="str">
            <v>Швеллер 10</v>
          </cell>
          <cell r="C85" t="str">
            <v>м.п.</v>
          </cell>
        </row>
        <row r="86">
          <cell r="B86" t="str">
            <v>Швеллер 12</v>
          </cell>
          <cell r="C86" t="str">
            <v>м.п.</v>
          </cell>
        </row>
        <row r="87">
          <cell r="B87" t="str">
            <v>Швеллер 14</v>
          </cell>
          <cell r="C87" t="str">
            <v>м.п.</v>
          </cell>
          <cell r="D87">
            <v>470</v>
          </cell>
        </row>
        <row r="88">
          <cell r="B88" t="str">
            <v>Швеллер 16</v>
          </cell>
          <cell r="C88" t="str">
            <v>м.п.</v>
          </cell>
        </row>
        <row r="89">
          <cell r="B89" t="str">
            <v>Швеллер 18</v>
          </cell>
          <cell r="C89" t="str">
            <v>м.п.</v>
          </cell>
        </row>
        <row r="90">
          <cell r="B90" t="str">
            <v>Швеллер 20</v>
          </cell>
          <cell r="C90" t="str">
            <v>м.п.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1" sqref="A1:U24"/>
    </sheetView>
  </sheetViews>
  <sheetFormatPr defaultColWidth="9.140625" defaultRowHeight="15"/>
  <sheetData>
    <row r="1" spans="1:21" ht="15.75" thickBot="1">
      <c r="A1" s="1" t="s">
        <v>0</v>
      </c>
      <c r="B1" s="2"/>
      <c r="C1" s="2"/>
      <c r="D1" s="2"/>
      <c r="E1" s="3" t="s">
        <v>1</v>
      </c>
      <c r="F1" s="4" t="s">
        <v>2</v>
      </c>
      <c r="G1" s="5"/>
      <c r="H1" s="6"/>
      <c r="I1" s="7" t="s">
        <v>2</v>
      </c>
      <c r="J1" s="8" t="s">
        <v>3</v>
      </c>
      <c r="K1" s="9"/>
      <c r="L1" s="8" t="s">
        <v>4</v>
      </c>
      <c r="M1" s="9"/>
      <c r="N1" s="8" t="s">
        <v>5</v>
      </c>
      <c r="O1" s="9"/>
      <c r="P1" s="8" t="s">
        <v>6</v>
      </c>
      <c r="Q1" s="9"/>
      <c r="R1" s="8" t="s">
        <v>7</v>
      </c>
      <c r="S1" s="9"/>
      <c r="T1" s="8" t="s">
        <v>8</v>
      </c>
      <c r="U1" s="9"/>
    </row>
    <row r="2" spans="1:21" ht="30.75" thickBot="1">
      <c r="A2" s="1" t="s">
        <v>9</v>
      </c>
      <c r="B2" s="2"/>
      <c r="C2" s="10"/>
      <c r="D2" s="11" t="s">
        <v>10</v>
      </c>
      <c r="E2" s="12"/>
      <c r="F2" s="13" t="s">
        <v>11</v>
      </c>
      <c r="G2" s="13" t="s">
        <v>12</v>
      </c>
      <c r="H2" s="13" t="s">
        <v>13</v>
      </c>
      <c r="I2" s="14"/>
      <c r="J2" s="15"/>
      <c r="K2" s="16"/>
      <c r="L2" s="15"/>
      <c r="M2" s="16"/>
      <c r="N2" s="15"/>
      <c r="O2" s="16"/>
      <c r="P2" s="15"/>
      <c r="Q2" s="16"/>
      <c r="R2" s="15"/>
      <c r="S2" s="16"/>
      <c r="T2" s="15"/>
      <c r="U2" s="16"/>
    </row>
    <row r="3" spans="1:21" ht="30">
      <c r="A3" s="17" t="s">
        <v>14</v>
      </c>
      <c r="B3" s="18"/>
      <c r="C3" s="18"/>
      <c r="D3" s="19" t="s">
        <v>15</v>
      </c>
      <c r="E3" s="20" t="str">
        <f>IF(ISNA(VLOOKUP(A3,'[1]Цена металла'!$B$3:$D$102,2)),"",VLOOKUP(A3,'[1]Цена металла'!$B$3:$D$102,2))</f>
        <v>м.п.</v>
      </c>
      <c r="F3" s="21"/>
      <c r="G3" s="21"/>
      <c r="H3" s="22">
        <f>_xlfn.CEILING.MATH(F3/1000*G3/1000,0.01)</f>
        <v>0</v>
      </c>
      <c r="I3" s="23">
        <v>1500</v>
      </c>
      <c r="J3" s="24">
        <v>2</v>
      </c>
      <c r="K3" s="24"/>
      <c r="L3" s="25">
        <f>IF(ISNA(VLOOKUP(A3,'[1]Цена металла'!$B$3:$D$102,3)),"0",VLOOKUP(A3,'[1]Цена металла'!$B$3:$D$102,3))</f>
        <v>0</v>
      </c>
      <c r="M3" s="25"/>
      <c r="N3" s="25">
        <f aca="true" t="shared" si="0" ref="N3:N23">_xlfn.CEILING.MATH(H3*J3*L3+(_xlfn.CEILING.MATH(I3*J3,500)/1000*L3))*$R$3</f>
        <v>0</v>
      </c>
      <c r="O3" s="25"/>
      <c r="P3" s="26">
        <f>F3*G3/1000000+I3*J3/1000</f>
        <v>3</v>
      </c>
      <c r="Q3" s="26"/>
      <c r="R3" s="25">
        <f>P3*L3</f>
        <v>0</v>
      </c>
      <c r="S3" s="27"/>
      <c r="T3" s="28">
        <f>(_xlfn.CEILING.MATH(F3*G3/1000000,0.1)+_xlfn.CEILING.MATH(I3*J3,500)/1000)</f>
        <v>3</v>
      </c>
      <c r="U3" s="29"/>
    </row>
    <row r="4" spans="1:21" ht="30">
      <c r="A4" s="30" t="s">
        <v>16</v>
      </c>
      <c r="B4" s="31"/>
      <c r="C4" s="31"/>
      <c r="D4" s="32" t="s">
        <v>17</v>
      </c>
      <c r="E4" s="20" t="str">
        <f>IF(ISNA(VLOOKUP(A4,'[1]Цена металла'!$B$3:$D$102,2)),"",VLOOKUP(A4,'[1]Цена металла'!$B$3:$D$102,2))</f>
        <v>м.п.</v>
      </c>
      <c r="F4" s="33"/>
      <c r="G4" s="33"/>
      <c r="H4" s="22">
        <f aca="true" t="shared" si="1" ref="H4:H23">_xlfn.CEILING.MATH(F4/1000*G4/1000,0.01)</f>
        <v>0</v>
      </c>
      <c r="I4" s="23">
        <v>1100</v>
      </c>
      <c r="J4" s="34">
        <v>2</v>
      </c>
      <c r="K4" s="34"/>
      <c r="L4" s="25">
        <f>IF(ISNA(VLOOKUP(A4,'[1]Цена металла'!$B$3:$D$102,3)),"0",VLOOKUP(A4,'[1]Цена металла'!$B$3:$D$102,3))</f>
        <v>30</v>
      </c>
      <c r="M4" s="25"/>
      <c r="N4" s="25">
        <f>_xlfn.CEILING.MATH(H4*J4*L4+(_xlfn.CEILING.MATH(I4*J4,500)/1000*L4))*$R$3</f>
        <v>0</v>
      </c>
      <c r="O4" s="25"/>
      <c r="P4" s="26">
        <f aca="true" t="shared" si="2" ref="P4:P23">F4*G4/1000000+I4*J4/1000</f>
        <v>2.2</v>
      </c>
      <c r="Q4" s="26"/>
      <c r="R4" s="35">
        <f aca="true" t="shared" si="3" ref="R4:R23">P4*L4</f>
        <v>66</v>
      </c>
      <c r="S4" s="36"/>
      <c r="T4" s="28">
        <f aca="true" t="shared" si="4" ref="T4:T23">(_xlfn.CEILING.MATH(F4*G4/1000000,0.1)+_xlfn.CEILING.MATH(I4*J4,500)/1000)</f>
        <v>2.5</v>
      </c>
      <c r="U4" s="29"/>
    </row>
    <row r="5" spans="1:21" ht="45">
      <c r="A5" s="30" t="s">
        <v>16</v>
      </c>
      <c r="B5" s="31"/>
      <c r="C5" s="31"/>
      <c r="D5" s="32" t="s">
        <v>18</v>
      </c>
      <c r="E5" s="20" t="str">
        <f>IF(ISNA(VLOOKUP(A5,'[1]Цена металла'!$B$3:$D$102,2)),"",VLOOKUP(A5,'[1]Цена металла'!$B$3:$D$102,2))</f>
        <v>м.п.</v>
      </c>
      <c r="F5" s="33"/>
      <c r="G5" s="33"/>
      <c r="H5" s="22">
        <f t="shared" si="1"/>
        <v>0</v>
      </c>
      <c r="I5" s="23">
        <v>670</v>
      </c>
      <c r="J5" s="34">
        <v>2</v>
      </c>
      <c r="K5" s="34"/>
      <c r="L5" s="25">
        <f>IF(ISNA(VLOOKUP(A5,'[1]Цена металла'!$B$3:$D$102,3)),"0",VLOOKUP(A5,'[1]Цена металла'!$B$3:$D$102,3))</f>
        <v>30</v>
      </c>
      <c r="M5" s="25"/>
      <c r="N5" s="25">
        <f t="shared" si="0"/>
        <v>0</v>
      </c>
      <c r="O5" s="25"/>
      <c r="P5" s="26">
        <f t="shared" si="2"/>
        <v>1.34</v>
      </c>
      <c r="Q5" s="26"/>
      <c r="R5" s="35">
        <f t="shared" si="3"/>
        <v>40.2</v>
      </c>
      <c r="S5" s="36"/>
      <c r="T5" s="28">
        <f t="shared" si="4"/>
        <v>1.5</v>
      </c>
      <c r="U5" s="29"/>
    </row>
    <row r="6" spans="1:21" ht="45">
      <c r="A6" s="30" t="s">
        <v>16</v>
      </c>
      <c r="B6" s="31"/>
      <c r="C6" s="31"/>
      <c r="D6" s="32" t="s">
        <v>19</v>
      </c>
      <c r="E6" s="20" t="str">
        <f>IF(ISNA(VLOOKUP(A6,'[1]Цена металла'!$B$3:$D$102,2)),"",VLOOKUP(A6,'[1]Цена металла'!$B$3:$D$102,2))</f>
        <v>м.п.</v>
      </c>
      <c r="F6" s="33"/>
      <c r="G6" s="33"/>
      <c r="H6" s="22">
        <f t="shared" si="1"/>
        <v>0</v>
      </c>
      <c r="I6" s="23">
        <v>360</v>
      </c>
      <c r="J6" s="34">
        <v>2</v>
      </c>
      <c r="K6" s="34"/>
      <c r="L6" s="25">
        <f>IF(ISNA(VLOOKUP(A6,'[1]Цена металла'!$B$3:$D$102,3)),"0",VLOOKUP(A6,'[1]Цена металла'!$B$3:$D$102,3))</f>
        <v>30</v>
      </c>
      <c r="M6" s="25"/>
      <c r="N6" s="25">
        <f t="shared" si="0"/>
        <v>0</v>
      </c>
      <c r="O6" s="25"/>
      <c r="P6" s="26">
        <f t="shared" si="2"/>
        <v>0.72</v>
      </c>
      <c r="Q6" s="26"/>
      <c r="R6" s="35">
        <f t="shared" si="3"/>
        <v>21.599999999999998</v>
      </c>
      <c r="S6" s="36"/>
      <c r="T6" s="28">
        <f t="shared" si="4"/>
        <v>1</v>
      </c>
      <c r="U6" s="29"/>
    </row>
    <row r="7" spans="1:21" ht="60">
      <c r="A7" s="30" t="s">
        <v>16</v>
      </c>
      <c r="B7" s="31"/>
      <c r="C7" s="31"/>
      <c r="D7" s="32" t="s">
        <v>20</v>
      </c>
      <c r="E7" s="20" t="str">
        <f>IF(ISNA(VLOOKUP(A7,'[1]Цена металла'!$B$3:$D$102,2)),"",VLOOKUP(A7,'[1]Цена металла'!$B$3:$D$102,2))</f>
        <v>м.п.</v>
      </c>
      <c r="F7" s="33"/>
      <c r="G7" s="33"/>
      <c r="H7" s="22">
        <f t="shared" si="1"/>
        <v>0</v>
      </c>
      <c r="I7" s="23">
        <v>700</v>
      </c>
      <c r="J7" s="34">
        <v>1</v>
      </c>
      <c r="K7" s="34"/>
      <c r="L7" s="25">
        <f>IF(ISNA(VLOOKUP(A7,'[1]Цена металла'!$B$3:$D$102,3)),"0",VLOOKUP(A7,'[1]Цена металла'!$B$3:$D$102,3))</f>
        <v>30</v>
      </c>
      <c r="M7" s="25"/>
      <c r="N7" s="25">
        <f t="shared" si="0"/>
        <v>0</v>
      </c>
      <c r="O7" s="25"/>
      <c r="P7" s="26">
        <f t="shared" si="2"/>
        <v>0.7</v>
      </c>
      <c r="Q7" s="26"/>
      <c r="R7" s="35">
        <f t="shared" si="3"/>
        <v>21</v>
      </c>
      <c r="S7" s="36"/>
      <c r="T7" s="28">
        <f t="shared" si="4"/>
        <v>1</v>
      </c>
      <c r="U7" s="29"/>
    </row>
    <row r="8" spans="1:21" ht="60">
      <c r="A8" s="30" t="s">
        <v>16</v>
      </c>
      <c r="B8" s="31"/>
      <c r="C8" s="31"/>
      <c r="D8" s="32" t="s">
        <v>21</v>
      </c>
      <c r="E8" s="20" t="str">
        <f>IF(ISNA(VLOOKUP(A8,'[1]Цена металла'!$B$3:$D$102,2)),"",VLOOKUP(A8,'[1]Цена металла'!$B$3:$D$102,2))</f>
        <v>м.п.</v>
      </c>
      <c r="F8" s="37"/>
      <c r="G8" s="37"/>
      <c r="H8" s="22">
        <f t="shared" si="1"/>
        <v>0</v>
      </c>
      <c r="I8" s="23">
        <v>900</v>
      </c>
      <c r="J8" s="38">
        <v>1</v>
      </c>
      <c r="K8" s="38"/>
      <c r="L8" s="25">
        <f>IF(ISNA(VLOOKUP(A8,'[1]Цена металла'!$B$3:$D$102,3)),"0",VLOOKUP(A8,'[1]Цена металла'!$B$3:$D$102,3))</f>
        <v>30</v>
      </c>
      <c r="M8" s="25"/>
      <c r="N8" s="25">
        <f t="shared" si="0"/>
        <v>0</v>
      </c>
      <c r="O8" s="25"/>
      <c r="P8" s="26">
        <f t="shared" si="2"/>
        <v>0.9</v>
      </c>
      <c r="Q8" s="26"/>
      <c r="R8" s="35">
        <f t="shared" si="3"/>
        <v>27</v>
      </c>
      <c r="S8" s="36"/>
      <c r="T8" s="28">
        <f t="shared" si="4"/>
        <v>1</v>
      </c>
      <c r="U8" s="29"/>
    </row>
    <row r="9" spans="1:21" ht="60">
      <c r="A9" s="30" t="s">
        <v>22</v>
      </c>
      <c r="B9" s="31"/>
      <c r="C9" s="31"/>
      <c r="D9" s="39" t="s">
        <v>23</v>
      </c>
      <c r="E9" s="20" t="str">
        <f>IF(ISNA(VLOOKUP(A9,'[1]Цена металла'!$B$3:$D$102,2)),"",VLOOKUP(A9,'[1]Цена металла'!$B$3:$D$102,2))</f>
        <v>м.п.</v>
      </c>
      <c r="F9" s="37"/>
      <c r="G9" s="37"/>
      <c r="H9" s="22">
        <f t="shared" si="1"/>
        <v>0</v>
      </c>
      <c r="I9" s="23">
        <v>350</v>
      </c>
      <c r="J9" s="34">
        <v>7</v>
      </c>
      <c r="K9" s="34"/>
      <c r="L9" s="25">
        <f>IF(ISNA(VLOOKUP(A9,'[1]Цена металла'!$B$3:$D$102,3)),"0",VLOOKUP(A9,'[1]Цена металла'!$B$3:$D$102,3))</f>
        <v>15</v>
      </c>
      <c r="M9" s="25"/>
      <c r="N9" s="25">
        <f t="shared" si="0"/>
        <v>0</v>
      </c>
      <c r="O9" s="25"/>
      <c r="P9" s="26">
        <f t="shared" si="2"/>
        <v>2.45</v>
      </c>
      <c r="Q9" s="26"/>
      <c r="R9" s="35">
        <f t="shared" si="3"/>
        <v>36.75</v>
      </c>
      <c r="S9" s="36"/>
      <c r="T9" s="28">
        <f t="shared" si="4"/>
        <v>2.5</v>
      </c>
      <c r="U9" s="29"/>
    </row>
    <row r="10" spans="1:21" ht="45">
      <c r="A10" s="30" t="s">
        <v>22</v>
      </c>
      <c r="B10" s="31"/>
      <c r="C10" s="31"/>
      <c r="D10" s="32" t="s">
        <v>24</v>
      </c>
      <c r="E10" s="20" t="str">
        <f>IF(ISNA(VLOOKUP(A10,'[1]Цена металла'!$B$3:$D$102,2)),"",VLOOKUP(A10,'[1]Цена металла'!$B$3:$D$102,2))</f>
        <v>м.п.</v>
      </c>
      <c r="F10" s="33"/>
      <c r="G10" s="33"/>
      <c r="H10" s="22">
        <f t="shared" si="1"/>
        <v>0</v>
      </c>
      <c r="I10" s="23">
        <v>600</v>
      </c>
      <c r="J10" s="34">
        <v>3</v>
      </c>
      <c r="K10" s="34"/>
      <c r="L10" s="25">
        <f>IF(ISNA(VLOOKUP(A10,'[1]Цена металла'!$B$3:$D$102,3)),"0",VLOOKUP(A10,'[1]Цена металла'!$B$3:$D$102,3))</f>
        <v>15</v>
      </c>
      <c r="M10" s="25"/>
      <c r="N10" s="25">
        <f t="shared" si="0"/>
        <v>0</v>
      </c>
      <c r="O10" s="25"/>
      <c r="P10" s="26">
        <f t="shared" si="2"/>
        <v>1.8</v>
      </c>
      <c r="Q10" s="26"/>
      <c r="R10" s="35">
        <f t="shared" si="3"/>
        <v>27</v>
      </c>
      <c r="S10" s="36"/>
      <c r="T10" s="28">
        <f t="shared" si="4"/>
        <v>2</v>
      </c>
      <c r="U10" s="29"/>
    </row>
    <row r="11" spans="1:21" ht="45">
      <c r="A11" s="30" t="s">
        <v>22</v>
      </c>
      <c r="B11" s="31"/>
      <c r="C11" s="31"/>
      <c r="D11" s="32" t="s">
        <v>25</v>
      </c>
      <c r="E11" s="20" t="str">
        <f>IF(ISNA(VLOOKUP(A11,'[1]Цена металла'!$B$3:$D$102,2)),"",VLOOKUP(A11,'[1]Цена металла'!$B$3:$D$102,2))</f>
        <v>м.п.</v>
      </c>
      <c r="F11" s="33"/>
      <c r="G11" s="33"/>
      <c r="H11" s="22">
        <f t="shared" si="1"/>
        <v>0</v>
      </c>
      <c r="I11" s="23">
        <v>250</v>
      </c>
      <c r="J11" s="34">
        <v>11</v>
      </c>
      <c r="K11" s="34"/>
      <c r="L11" s="25">
        <f>IF(ISNA(VLOOKUP(A11,'[1]Цена металла'!$B$3:$D$102,3)),"0",VLOOKUP(A11,'[1]Цена металла'!$B$3:$D$102,3))</f>
        <v>15</v>
      </c>
      <c r="M11" s="25"/>
      <c r="N11" s="25">
        <f t="shared" si="0"/>
        <v>0</v>
      </c>
      <c r="O11" s="25"/>
      <c r="P11" s="26">
        <f t="shared" si="2"/>
        <v>2.75</v>
      </c>
      <c r="Q11" s="26"/>
      <c r="R11" s="35">
        <f t="shared" si="3"/>
        <v>41.25</v>
      </c>
      <c r="S11" s="36"/>
      <c r="T11" s="28">
        <f t="shared" si="4"/>
        <v>3</v>
      </c>
      <c r="U11" s="29"/>
    </row>
    <row r="12" spans="1:21" ht="15">
      <c r="A12" s="30" t="s">
        <v>26</v>
      </c>
      <c r="B12" s="31"/>
      <c r="C12" s="31"/>
      <c r="D12" s="32"/>
      <c r="E12" s="20" t="str">
        <f>IF(ISNA(VLOOKUP(A12,'[1]Цена металла'!$B$3:$D$102,2)),"",VLOOKUP(A12,'[1]Цена металла'!$B$3:$D$102,2))</f>
        <v>м.п.</v>
      </c>
      <c r="F12" s="33"/>
      <c r="G12" s="33"/>
      <c r="H12" s="22">
        <f t="shared" si="1"/>
        <v>0</v>
      </c>
      <c r="I12" s="23"/>
      <c r="J12" s="34"/>
      <c r="K12" s="34"/>
      <c r="L12" s="25">
        <f>IF(ISNA(VLOOKUP(A12,'[1]Цена металла'!$B$3:$D$102,3)),"0",VLOOKUP(A12,'[1]Цена металла'!$B$3:$D$102,3))</f>
        <v>153</v>
      </c>
      <c r="M12" s="25"/>
      <c r="N12" s="25">
        <f t="shared" si="0"/>
        <v>0</v>
      </c>
      <c r="O12" s="25"/>
      <c r="P12" s="26">
        <f t="shared" si="2"/>
        <v>0</v>
      </c>
      <c r="Q12" s="26"/>
      <c r="R12" s="35">
        <f t="shared" si="3"/>
        <v>0</v>
      </c>
      <c r="S12" s="36"/>
      <c r="T12" s="28">
        <f t="shared" si="4"/>
        <v>0</v>
      </c>
      <c r="U12" s="29"/>
    </row>
    <row r="13" spans="1:21" ht="15">
      <c r="A13" s="30" t="s">
        <v>27</v>
      </c>
      <c r="B13" s="31"/>
      <c r="C13" s="31"/>
      <c r="D13" s="32"/>
      <c r="E13" s="20" t="str">
        <f>IF(ISNA(VLOOKUP(A13,'[1]Цена металла'!$B$3:$D$83,2)),"",VLOOKUP(A13,'[1]Цена металла'!$B$3:$D$83,2))</f>
        <v>м2</v>
      </c>
      <c r="F13" s="33"/>
      <c r="G13" s="33"/>
      <c r="H13" s="22">
        <f t="shared" si="1"/>
        <v>0</v>
      </c>
      <c r="I13" s="23"/>
      <c r="J13" s="34"/>
      <c r="K13" s="34"/>
      <c r="L13" s="25">
        <f>IF(ISNA(VLOOKUP(A13,'[1]Цена металла'!$B$3:$D$102,3)),"0",VLOOKUP(A13,'[1]Цена металла'!$B$3:$D$102,3))</f>
        <v>816</v>
      </c>
      <c r="M13" s="25"/>
      <c r="N13" s="25">
        <f t="shared" si="0"/>
        <v>0</v>
      </c>
      <c r="O13" s="25"/>
      <c r="P13" s="26">
        <f t="shared" si="2"/>
        <v>0</v>
      </c>
      <c r="Q13" s="26"/>
      <c r="R13" s="35">
        <f t="shared" si="3"/>
        <v>0</v>
      </c>
      <c r="S13" s="36"/>
      <c r="T13" s="28">
        <f t="shared" si="4"/>
        <v>0</v>
      </c>
      <c r="U13" s="29"/>
    </row>
    <row r="14" spans="1:21" ht="15">
      <c r="A14" s="30"/>
      <c r="B14" s="31"/>
      <c r="C14" s="31"/>
      <c r="D14" s="32"/>
      <c r="E14" s="20">
        <f>IF(ISNA(VLOOKUP(A14,'[1]Цена металла'!$B$3:$D$83,2)),"",VLOOKUP(A14,'[1]Цена металла'!$B$3:$D$83,2))</f>
      </c>
      <c r="F14" s="33"/>
      <c r="G14" s="33"/>
      <c r="H14" s="22">
        <f t="shared" si="1"/>
        <v>0</v>
      </c>
      <c r="I14" s="23"/>
      <c r="J14" s="34"/>
      <c r="K14" s="34"/>
      <c r="L14" s="25" t="str">
        <f>IF(ISNA(VLOOKUP(A14,'[1]Цена металла'!$B$3:$D$102,3)),"0",VLOOKUP(A14,'[1]Цена металла'!$B$3:$D$102,3))</f>
        <v>0</v>
      </c>
      <c r="M14" s="25"/>
      <c r="N14" s="25">
        <f t="shared" si="0"/>
        <v>0</v>
      </c>
      <c r="O14" s="25"/>
      <c r="P14" s="26">
        <f t="shared" si="2"/>
        <v>0</v>
      </c>
      <c r="Q14" s="26"/>
      <c r="R14" s="35">
        <f t="shared" si="3"/>
        <v>0</v>
      </c>
      <c r="S14" s="36"/>
      <c r="T14" s="28">
        <f t="shared" si="4"/>
        <v>0</v>
      </c>
      <c r="U14" s="29"/>
    </row>
    <row r="15" spans="1:21" ht="15">
      <c r="A15" s="30"/>
      <c r="B15" s="31"/>
      <c r="C15" s="31"/>
      <c r="D15" s="32"/>
      <c r="E15" s="20">
        <f>IF(ISNA(VLOOKUP(A15,'[1]Цена металла'!$B$75:$D$83,2)),"",VLOOKUP(A15,'[1]Цена металла'!$B$75:$D$83,2))</f>
      </c>
      <c r="F15" s="33"/>
      <c r="G15" s="33"/>
      <c r="H15" s="22">
        <f t="shared" si="1"/>
        <v>0</v>
      </c>
      <c r="I15" s="23"/>
      <c r="J15" s="34"/>
      <c r="K15" s="34"/>
      <c r="L15" s="25" t="str">
        <f>IF(ISNA(VLOOKUP(A15,'[1]Цена металла'!$B$75:$D$84,3)),"0",VLOOKUP(A15,'[1]Цена металла'!$B$75:$D$84,3))</f>
        <v>0</v>
      </c>
      <c r="M15" s="25"/>
      <c r="N15" s="25">
        <f t="shared" si="0"/>
        <v>0</v>
      </c>
      <c r="O15" s="25"/>
      <c r="P15" s="26">
        <f t="shared" si="2"/>
        <v>0</v>
      </c>
      <c r="Q15" s="26"/>
      <c r="R15" s="35">
        <f t="shared" si="3"/>
        <v>0</v>
      </c>
      <c r="S15" s="36"/>
      <c r="T15" s="28">
        <f t="shared" si="4"/>
        <v>0</v>
      </c>
      <c r="U15" s="29"/>
    </row>
    <row r="16" spans="1:21" ht="15">
      <c r="A16" s="30"/>
      <c r="B16" s="31"/>
      <c r="C16" s="31"/>
      <c r="D16" s="32"/>
      <c r="E16" s="20">
        <f>IF(ISNA(VLOOKUP(A16,'[1]Цена металла'!$B$75:$D$83,2)),"",VLOOKUP(A16,'[1]Цена металла'!$B$75:$D$83,2))</f>
      </c>
      <c r="F16" s="33"/>
      <c r="G16" s="33"/>
      <c r="H16" s="22">
        <f t="shared" si="1"/>
        <v>0</v>
      </c>
      <c r="I16" s="23"/>
      <c r="J16" s="34"/>
      <c r="K16" s="34"/>
      <c r="L16" s="25" t="str">
        <f>IF(ISNA(VLOOKUP(A16,'[1]Цена металла'!$B$75:$D$84,3)),"0",VLOOKUP(A16,'[1]Цена металла'!$B$75:$D$84,3))</f>
        <v>0</v>
      </c>
      <c r="M16" s="25"/>
      <c r="N16" s="25">
        <f t="shared" si="0"/>
        <v>0</v>
      </c>
      <c r="O16" s="25"/>
      <c r="P16" s="26">
        <f t="shared" si="2"/>
        <v>0</v>
      </c>
      <c r="Q16" s="26"/>
      <c r="R16" s="35">
        <f t="shared" si="3"/>
        <v>0</v>
      </c>
      <c r="S16" s="36"/>
      <c r="T16" s="28">
        <f t="shared" si="4"/>
        <v>0</v>
      </c>
      <c r="U16" s="29"/>
    </row>
    <row r="17" spans="1:21" ht="15">
      <c r="A17" s="30"/>
      <c r="B17" s="31"/>
      <c r="C17" s="31"/>
      <c r="D17" s="32"/>
      <c r="E17" s="20">
        <f>IF(ISNA(VLOOKUP(A17,'[1]Цена металла'!$B$75:$D$83,2)),"",VLOOKUP(A17,'[1]Цена металла'!$B$75:$D$83,2))</f>
      </c>
      <c r="F17" s="33"/>
      <c r="G17" s="33"/>
      <c r="H17" s="22">
        <f t="shared" si="1"/>
        <v>0</v>
      </c>
      <c r="I17" s="23"/>
      <c r="J17" s="34"/>
      <c r="K17" s="34"/>
      <c r="L17" s="25" t="str">
        <f>IF(ISNA(VLOOKUP(A17,'[1]Цена металла'!$B$75:$D$84,3)),"0",VLOOKUP(A17,'[1]Цена металла'!$B$75:$D$84,3))</f>
        <v>0</v>
      </c>
      <c r="M17" s="25"/>
      <c r="N17" s="25">
        <f t="shared" si="0"/>
        <v>0</v>
      </c>
      <c r="O17" s="25"/>
      <c r="P17" s="26">
        <f t="shared" si="2"/>
        <v>0</v>
      </c>
      <c r="Q17" s="26"/>
      <c r="R17" s="35">
        <f t="shared" si="3"/>
        <v>0</v>
      </c>
      <c r="S17" s="36"/>
      <c r="T17" s="28">
        <f t="shared" si="4"/>
        <v>0</v>
      </c>
      <c r="U17" s="29"/>
    </row>
    <row r="18" spans="1:21" ht="15">
      <c r="A18" s="30"/>
      <c r="B18" s="31"/>
      <c r="C18" s="31"/>
      <c r="D18" s="32"/>
      <c r="E18" s="20">
        <f>IF(ISNA(VLOOKUP(A18,'[1]Цена металла'!$B$75:$D$83,2)),"",VLOOKUP(A18,'[1]Цена металла'!$B$75:$D$83,2))</f>
      </c>
      <c r="F18" s="33"/>
      <c r="G18" s="33"/>
      <c r="H18" s="22">
        <f t="shared" si="1"/>
        <v>0</v>
      </c>
      <c r="I18" s="23"/>
      <c r="J18" s="34"/>
      <c r="K18" s="34"/>
      <c r="L18" s="25" t="str">
        <f>IF(ISNA(VLOOKUP(A18,'[1]Цена металла'!$B$75:$D$84,3)),"0",VLOOKUP(A18,'[1]Цена металла'!$B$75:$D$84,3))</f>
        <v>0</v>
      </c>
      <c r="M18" s="25"/>
      <c r="N18" s="25">
        <f t="shared" si="0"/>
        <v>0</v>
      </c>
      <c r="O18" s="25"/>
      <c r="P18" s="26">
        <f t="shared" si="2"/>
        <v>0</v>
      </c>
      <c r="Q18" s="26"/>
      <c r="R18" s="35">
        <f t="shared" si="3"/>
        <v>0</v>
      </c>
      <c r="S18" s="36"/>
      <c r="T18" s="28">
        <f t="shared" si="4"/>
        <v>0</v>
      </c>
      <c r="U18" s="29"/>
    </row>
    <row r="19" spans="1:21" ht="15">
      <c r="A19" s="30"/>
      <c r="B19" s="31"/>
      <c r="C19" s="31"/>
      <c r="D19" s="32"/>
      <c r="E19" s="20">
        <f>IF(ISNA(VLOOKUP(A19,'[1]Цена металла'!$B$75:$D$83,2)),"",VLOOKUP(A19,'[1]Цена металла'!$B$75:$D$83,2))</f>
      </c>
      <c r="F19" s="33"/>
      <c r="G19" s="33"/>
      <c r="H19" s="22">
        <f t="shared" si="1"/>
        <v>0</v>
      </c>
      <c r="I19" s="23"/>
      <c r="J19" s="34"/>
      <c r="K19" s="34"/>
      <c r="L19" s="25" t="str">
        <f>IF(ISNA(VLOOKUP(A19,'[1]Цена металла'!$B$75:$D$84,3)),"0",VLOOKUP(A19,'[1]Цена металла'!$B$75:$D$84,3))</f>
        <v>0</v>
      </c>
      <c r="M19" s="25"/>
      <c r="N19" s="25">
        <f t="shared" si="0"/>
        <v>0</v>
      </c>
      <c r="O19" s="25"/>
      <c r="P19" s="26">
        <f t="shared" si="2"/>
        <v>0</v>
      </c>
      <c r="Q19" s="26"/>
      <c r="R19" s="35">
        <f t="shared" si="3"/>
        <v>0</v>
      </c>
      <c r="S19" s="36"/>
      <c r="T19" s="28">
        <f t="shared" si="4"/>
        <v>0</v>
      </c>
      <c r="U19" s="29"/>
    </row>
    <row r="20" spans="1:21" ht="15">
      <c r="A20" s="30"/>
      <c r="B20" s="31"/>
      <c r="C20" s="31"/>
      <c r="D20" s="32"/>
      <c r="E20" s="20">
        <f>IF(ISNA(VLOOKUP(A20,'[1]Цена металла'!$B$75:$D$83,2)),"",VLOOKUP(A20,'[1]Цена металла'!$B$75:$D$83,2))</f>
      </c>
      <c r="F20" s="33"/>
      <c r="G20" s="33"/>
      <c r="H20" s="22">
        <f t="shared" si="1"/>
        <v>0</v>
      </c>
      <c r="I20" s="23"/>
      <c r="J20" s="34"/>
      <c r="K20" s="34"/>
      <c r="L20" s="25" t="str">
        <f>IF(ISNA(VLOOKUP(A20,'[1]Цена металла'!$B$75:$D$84,3)),"0",VLOOKUP(A20,'[1]Цена металла'!$B$75:$D$84,3))</f>
        <v>0</v>
      </c>
      <c r="M20" s="25"/>
      <c r="N20" s="25">
        <f t="shared" si="0"/>
        <v>0</v>
      </c>
      <c r="O20" s="25"/>
      <c r="P20" s="26">
        <f t="shared" si="2"/>
        <v>0</v>
      </c>
      <c r="Q20" s="26"/>
      <c r="R20" s="35">
        <f t="shared" si="3"/>
        <v>0</v>
      </c>
      <c r="S20" s="36"/>
      <c r="T20" s="28">
        <f t="shared" si="4"/>
        <v>0</v>
      </c>
      <c r="U20" s="29"/>
    </row>
    <row r="21" spans="1:21" ht="15">
      <c r="A21" s="30"/>
      <c r="B21" s="31"/>
      <c r="C21" s="31"/>
      <c r="D21" s="32"/>
      <c r="E21" s="20">
        <f>IF(ISNA(VLOOKUP(A21,'[1]Цена металла'!$B$75:$D$83,2)),"",VLOOKUP(A21,'[1]Цена металла'!$B$75:$D$83,2))</f>
      </c>
      <c r="F21" s="33"/>
      <c r="G21" s="33"/>
      <c r="H21" s="22">
        <f t="shared" si="1"/>
        <v>0</v>
      </c>
      <c r="I21" s="23"/>
      <c r="J21" s="34"/>
      <c r="K21" s="34"/>
      <c r="L21" s="25" t="str">
        <f>IF(ISNA(VLOOKUP(A21,'[1]Цена металла'!$B$75:$D$84,3)),"0",VLOOKUP(A21,'[1]Цена металла'!$B$75:$D$84,3))</f>
        <v>0</v>
      </c>
      <c r="M21" s="25"/>
      <c r="N21" s="25">
        <f t="shared" si="0"/>
        <v>0</v>
      </c>
      <c r="O21" s="25"/>
      <c r="P21" s="26">
        <f t="shared" si="2"/>
        <v>0</v>
      </c>
      <c r="Q21" s="26"/>
      <c r="R21" s="35">
        <f t="shared" si="3"/>
        <v>0</v>
      </c>
      <c r="S21" s="36"/>
      <c r="T21" s="28">
        <f t="shared" si="4"/>
        <v>0</v>
      </c>
      <c r="U21" s="29"/>
    </row>
    <row r="22" spans="1:21" ht="15">
      <c r="A22" s="30"/>
      <c r="B22" s="31"/>
      <c r="C22" s="31"/>
      <c r="D22" s="32"/>
      <c r="E22" s="20">
        <f>IF(ISNA(VLOOKUP(A22,'[1]Цена металла'!$B$75:$D$83,2)),"",VLOOKUP(A22,'[1]Цена металла'!$B$75:$D$83,2))</f>
      </c>
      <c r="F22" s="33"/>
      <c r="G22" s="33"/>
      <c r="H22" s="22">
        <f t="shared" si="1"/>
        <v>0</v>
      </c>
      <c r="I22" s="23"/>
      <c r="J22" s="34"/>
      <c r="K22" s="34"/>
      <c r="L22" s="25" t="str">
        <f>IF(ISNA(VLOOKUP(A22,'[1]Цена металла'!$B$75:$D$84,3)),"0",VLOOKUP(A22,'[1]Цена металла'!$B$75:$D$84,3))</f>
        <v>0</v>
      </c>
      <c r="M22" s="25"/>
      <c r="N22" s="25">
        <f t="shared" si="0"/>
        <v>0</v>
      </c>
      <c r="O22" s="25"/>
      <c r="P22" s="26">
        <f t="shared" si="2"/>
        <v>0</v>
      </c>
      <c r="Q22" s="26"/>
      <c r="R22" s="35">
        <f t="shared" si="3"/>
        <v>0</v>
      </c>
      <c r="S22" s="36"/>
      <c r="T22" s="28">
        <f t="shared" si="4"/>
        <v>0</v>
      </c>
      <c r="U22" s="29"/>
    </row>
    <row r="23" spans="1:21" ht="15.75" thickBot="1">
      <c r="A23" s="30"/>
      <c r="B23" s="31"/>
      <c r="C23" s="31"/>
      <c r="D23" s="40"/>
      <c r="E23" s="20">
        <f>IF(ISNA(VLOOKUP(A23,'[1]Цена металла'!$B$75:$D$83,2)),"",VLOOKUP(A23,'[1]Цена металла'!$B$75:$D$83,2))</f>
      </c>
      <c r="F23" s="41"/>
      <c r="G23" s="41"/>
      <c r="H23" s="22">
        <f t="shared" si="1"/>
        <v>0</v>
      </c>
      <c r="I23" s="23"/>
      <c r="J23" s="42"/>
      <c r="K23" s="42"/>
      <c r="L23" s="25" t="str">
        <f>IF(ISNA(VLOOKUP(A23,'[1]Цена металла'!$B$75:$D$84,3)),"0",VLOOKUP(A23,'[1]Цена металла'!$B$75:$D$84,3))</f>
        <v>0</v>
      </c>
      <c r="M23" s="25"/>
      <c r="N23" s="25">
        <f t="shared" si="0"/>
        <v>0</v>
      </c>
      <c r="O23" s="25"/>
      <c r="P23" s="26">
        <f t="shared" si="2"/>
        <v>0</v>
      </c>
      <c r="Q23" s="26"/>
      <c r="R23" s="43">
        <f t="shared" si="3"/>
        <v>0</v>
      </c>
      <c r="S23" s="44"/>
      <c r="T23" s="28">
        <f t="shared" si="4"/>
        <v>0</v>
      </c>
      <c r="U23" s="29"/>
    </row>
    <row r="24" spans="1:21" ht="18.75" thickBot="1">
      <c r="A24" s="45"/>
      <c r="B24" s="46"/>
      <c r="C24" s="46"/>
      <c r="D24" s="47"/>
      <c r="E24" s="48"/>
      <c r="F24" s="49"/>
      <c r="G24" s="50"/>
      <c r="H24" s="51"/>
      <c r="I24" s="52"/>
      <c r="J24" s="49"/>
      <c r="K24" s="51"/>
      <c r="L24" s="53"/>
      <c r="M24" s="54"/>
      <c r="N24" s="55">
        <f>SUM(N3:O23)</f>
        <v>0</v>
      </c>
      <c r="O24" s="56"/>
      <c r="P24" s="57"/>
      <c r="Q24" s="58"/>
      <c r="R24" s="55">
        <f>SUM(R3:S23)</f>
        <v>280.8</v>
      </c>
      <c r="S24" s="59"/>
      <c r="T24" s="60"/>
      <c r="U24" s="61"/>
    </row>
  </sheetData>
  <sheetProtection/>
  <mergeCells count="165">
    <mergeCell ref="T23:U23"/>
    <mergeCell ref="A24:D24"/>
    <mergeCell ref="F24:H24"/>
    <mergeCell ref="J24:K24"/>
    <mergeCell ref="L24:M24"/>
    <mergeCell ref="N24:O24"/>
    <mergeCell ref="P24:Q24"/>
    <mergeCell ref="R24:S24"/>
    <mergeCell ref="A23:C23"/>
    <mergeCell ref="J23:K23"/>
    <mergeCell ref="L23:M23"/>
    <mergeCell ref="N23:O23"/>
    <mergeCell ref="P23:Q23"/>
    <mergeCell ref="R23:S23"/>
    <mergeCell ref="T21:U21"/>
    <mergeCell ref="A22:C22"/>
    <mergeCell ref="J22:K22"/>
    <mergeCell ref="L22:M22"/>
    <mergeCell ref="N22:O22"/>
    <mergeCell ref="P22:Q22"/>
    <mergeCell ref="R22:S22"/>
    <mergeCell ref="T22:U22"/>
    <mergeCell ref="A21:C21"/>
    <mergeCell ref="J21:K21"/>
    <mergeCell ref="L21:M21"/>
    <mergeCell ref="N21:O21"/>
    <mergeCell ref="P21:Q21"/>
    <mergeCell ref="R21:S21"/>
    <mergeCell ref="T19:U19"/>
    <mergeCell ref="A20:C20"/>
    <mergeCell ref="J20:K20"/>
    <mergeCell ref="L20:M20"/>
    <mergeCell ref="N20:O20"/>
    <mergeCell ref="P20:Q20"/>
    <mergeCell ref="R20:S20"/>
    <mergeCell ref="T20:U20"/>
    <mergeCell ref="A19:C19"/>
    <mergeCell ref="J19:K19"/>
    <mergeCell ref="L19:M19"/>
    <mergeCell ref="N19:O19"/>
    <mergeCell ref="P19:Q19"/>
    <mergeCell ref="R19:S19"/>
    <mergeCell ref="T17:U17"/>
    <mergeCell ref="A18:C18"/>
    <mergeCell ref="J18:K18"/>
    <mergeCell ref="L18:M18"/>
    <mergeCell ref="N18:O18"/>
    <mergeCell ref="P18:Q18"/>
    <mergeCell ref="R18:S18"/>
    <mergeCell ref="T18:U18"/>
    <mergeCell ref="A17:C17"/>
    <mergeCell ref="J17:K17"/>
    <mergeCell ref="L17:M17"/>
    <mergeCell ref="N17:O17"/>
    <mergeCell ref="P17:Q17"/>
    <mergeCell ref="R17:S17"/>
    <mergeCell ref="T15:U15"/>
    <mergeCell ref="A16:C16"/>
    <mergeCell ref="J16:K16"/>
    <mergeCell ref="L16:M16"/>
    <mergeCell ref="N16:O16"/>
    <mergeCell ref="P16:Q16"/>
    <mergeCell ref="R16:S16"/>
    <mergeCell ref="T16:U16"/>
    <mergeCell ref="A15:C15"/>
    <mergeCell ref="J15:K15"/>
    <mergeCell ref="L15:M15"/>
    <mergeCell ref="N15:O15"/>
    <mergeCell ref="P15:Q15"/>
    <mergeCell ref="R15:S15"/>
    <mergeCell ref="T13:U13"/>
    <mergeCell ref="A14:C14"/>
    <mergeCell ref="J14:K14"/>
    <mergeCell ref="L14:M14"/>
    <mergeCell ref="N14:O14"/>
    <mergeCell ref="P14:Q14"/>
    <mergeCell ref="R14:S14"/>
    <mergeCell ref="T14:U14"/>
    <mergeCell ref="A13:C13"/>
    <mergeCell ref="J13:K13"/>
    <mergeCell ref="L13:M13"/>
    <mergeCell ref="N13:O13"/>
    <mergeCell ref="P13:Q13"/>
    <mergeCell ref="R13:S13"/>
    <mergeCell ref="T11:U11"/>
    <mergeCell ref="A12:C12"/>
    <mergeCell ref="J12:K12"/>
    <mergeCell ref="L12:M12"/>
    <mergeCell ref="N12:O12"/>
    <mergeCell ref="P12:Q12"/>
    <mergeCell ref="R12:S12"/>
    <mergeCell ref="T12:U12"/>
    <mergeCell ref="A11:C11"/>
    <mergeCell ref="J11:K11"/>
    <mergeCell ref="L11:M11"/>
    <mergeCell ref="N11:O11"/>
    <mergeCell ref="P11:Q11"/>
    <mergeCell ref="R11:S11"/>
    <mergeCell ref="T9:U9"/>
    <mergeCell ref="A10:C10"/>
    <mergeCell ref="J10:K10"/>
    <mergeCell ref="L10:M10"/>
    <mergeCell ref="N10:O10"/>
    <mergeCell ref="P10:Q10"/>
    <mergeCell ref="R10:S10"/>
    <mergeCell ref="T10:U10"/>
    <mergeCell ref="A9:C9"/>
    <mergeCell ref="J9:K9"/>
    <mergeCell ref="L9:M9"/>
    <mergeCell ref="N9:O9"/>
    <mergeCell ref="P9:Q9"/>
    <mergeCell ref="R9:S9"/>
    <mergeCell ref="T7:U7"/>
    <mergeCell ref="A8:C8"/>
    <mergeCell ref="J8:K8"/>
    <mergeCell ref="L8:M8"/>
    <mergeCell ref="N8:O8"/>
    <mergeCell ref="P8:Q8"/>
    <mergeCell ref="R8:S8"/>
    <mergeCell ref="T8:U8"/>
    <mergeCell ref="A7:C7"/>
    <mergeCell ref="J7:K7"/>
    <mergeCell ref="L7:M7"/>
    <mergeCell ref="N7:O7"/>
    <mergeCell ref="P7:Q7"/>
    <mergeCell ref="R7:S7"/>
    <mergeCell ref="T5:U5"/>
    <mergeCell ref="A6:C6"/>
    <mergeCell ref="J6:K6"/>
    <mergeCell ref="L6:M6"/>
    <mergeCell ref="N6:O6"/>
    <mergeCell ref="P6:Q6"/>
    <mergeCell ref="R6:S6"/>
    <mergeCell ref="T6:U6"/>
    <mergeCell ref="A5:C5"/>
    <mergeCell ref="J5:K5"/>
    <mergeCell ref="L5:M5"/>
    <mergeCell ref="N5:O5"/>
    <mergeCell ref="P5:Q5"/>
    <mergeCell ref="R5:S5"/>
    <mergeCell ref="R3:S3"/>
    <mergeCell ref="T3:U3"/>
    <mergeCell ref="A4:C4"/>
    <mergeCell ref="J4:K4"/>
    <mergeCell ref="L4:M4"/>
    <mergeCell ref="N4:O4"/>
    <mergeCell ref="P4:Q4"/>
    <mergeCell ref="R4:S4"/>
    <mergeCell ref="T4:U4"/>
    <mergeCell ref="N1:O2"/>
    <mergeCell ref="P1:Q2"/>
    <mergeCell ref="R1:S2"/>
    <mergeCell ref="T1:U2"/>
    <mergeCell ref="A2:C2"/>
    <mergeCell ref="A3:C3"/>
    <mergeCell ref="J3:K3"/>
    <mergeCell ref="L3:M3"/>
    <mergeCell ref="N3:O3"/>
    <mergeCell ref="P3:Q3"/>
    <mergeCell ref="A1:D1"/>
    <mergeCell ref="E1:E2"/>
    <mergeCell ref="F1:H1"/>
    <mergeCell ref="I1:I2"/>
    <mergeCell ref="J1:K2"/>
    <mergeCell ref="L1: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90"/>
  <sheetViews>
    <sheetView zoomScalePageLayoutView="0" workbookViewId="0" topLeftCell="A1">
      <selection activeCell="B27" sqref="B27"/>
    </sheetView>
  </sheetViews>
  <sheetFormatPr defaultColWidth="9.140625" defaultRowHeight="15"/>
  <cols>
    <col min="2" max="2" width="29.421875" style="0" bestFit="1" customWidth="1"/>
    <col min="4" max="4" width="9.7109375" style="0" bestFit="1" customWidth="1"/>
  </cols>
  <sheetData>
    <row r="2" spans="2:4" ht="15">
      <c r="B2" s="62" t="s">
        <v>9</v>
      </c>
      <c r="C2" s="63" t="s">
        <v>28</v>
      </c>
      <c r="D2" s="63" t="s">
        <v>29</v>
      </c>
    </row>
    <row r="3" spans="2:4" ht="15">
      <c r="B3" s="64" t="s">
        <v>30</v>
      </c>
      <c r="C3" s="62" t="s">
        <v>31</v>
      </c>
      <c r="D3" s="65">
        <v>19</v>
      </c>
    </row>
    <row r="4" spans="2:4" ht="15">
      <c r="B4" s="64" t="s">
        <v>32</v>
      </c>
      <c r="C4" s="62" t="s">
        <v>31</v>
      </c>
      <c r="D4" s="65"/>
    </row>
    <row r="5" spans="2:4" ht="15">
      <c r="B5" s="64" t="s">
        <v>33</v>
      </c>
      <c r="C5" s="62" t="s">
        <v>31</v>
      </c>
      <c r="D5" s="65">
        <v>30</v>
      </c>
    </row>
    <row r="6" spans="2:4" ht="15">
      <c r="B6" s="64" t="s">
        <v>34</v>
      </c>
      <c r="C6" s="62" t="s">
        <v>31</v>
      </c>
      <c r="D6" s="65">
        <v>43</v>
      </c>
    </row>
    <row r="7" spans="2:4" ht="15">
      <c r="B7" s="64" t="s">
        <v>35</v>
      </c>
      <c r="C7" s="62" t="s">
        <v>31</v>
      </c>
      <c r="D7" s="65">
        <v>61</v>
      </c>
    </row>
    <row r="8" spans="2:4" ht="15">
      <c r="B8" s="64" t="s">
        <v>36</v>
      </c>
      <c r="C8" s="62" t="s">
        <v>31</v>
      </c>
      <c r="D8" s="65"/>
    </row>
    <row r="9" spans="2:4" ht="15">
      <c r="B9" s="64" t="s">
        <v>37</v>
      </c>
      <c r="C9" s="62" t="s">
        <v>31</v>
      </c>
      <c r="D9" s="65"/>
    </row>
    <row r="10" spans="2:4" ht="15">
      <c r="B10" s="64" t="s">
        <v>38</v>
      </c>
      <c r="C10" s="62" t="s">
        <v>31</v>
      </c>
      <c r="D10" s="65"/>
    </row>
    <row r="11" spans="2:4" ht="15">
      <c r="B11" s="64" t="s">
        <v>39</v>
      </c>
      <c r="C11" s="62" t="s">
        <v>31</v>
      </c>
      <c r="D11" s="65"/>
    </row>
    <row r="12" spans="2:4" ht="15">
      <c r="B12" s="64" t="s">
        <v>40</v>
      </c>
      <c r="C12" s="62" t="s">
        <v>31</v>
      </c>
      <c r="D12" s="65"/>
    </row>
    <row r="13" spans="2:4" ht="15">
      <c r="B13" s="64" t="s">
        <v>41</v>
      </c>
      <c r="C13" s="62" t="s">
        <v>31</v>
      </c>
      <c r="D13" s="65"/>
    </row>
    <row r="14" spans="2:4" ht="15">
      <c r="B14" s="64" t="s">
        <v>22</v>
      </c>
      <c r="C14" s="62" t="s">
        <v>31</v>
      </c>
      <c r="D14" s="65">
        <v>15</v>
      </c>
    </row>
    <row r="15" spans="2:4" ht="15">
      <c r="B15" s="64" t="s">
        <v>14</v>
      </c>
      <c r="C15" s="62" t="s">
        <v>31</v>
      </c>
      <c r="D15" s="65">
        <v>21</v>
      </c>
    </row>
    <row r="16" spans="2:4" ht="15">
      <c r="B16" s="64" t="s">
        <v>42</v>
      </c>
      <c r="C16" s="62" t="s">
        <v>31</v>
      </c>
      <c r="D16" s="65">
        <v>28</v>
      </c>
    </row>
    <row r="17" spans="2:4" ht="15">
      <c r="B17" s="64" t="s">
        <v>43</v>
      </c>
      <c r="C17" s="62" t="s">
        <v>31</v>
      </c>
      <c r="D17" s="65">
        <v>43</v>
      </c>
    </row>
    <row r="18" spans="2:4" ht="15">
      <c r="B18" s="64" t="s">
        <v>44</v>
      </c>
      <c r="C18" s="62" t="s">
        <v>31</v>
      </c>
      <c r="D18" s="65">
        <v>55</v>
      </c>
    </row>
    <row r="19" spans="2:4" ht="15">
      <c r="B19" s="64" t="s">
        <v>45</v>
      </c>
      <c r="C19" s="62" t="s">
        <v>31</v>
      </c>
      <c r="D19" s="65"/>
    </row>
    <row r="20" spans="2:4" ht="15">
      <c r="B20" s="64" t="s">
        <v>46</v>
      </c>
      <c r="C20" s="62" t="s">
        <v>31</v>
      </c>
      <c r="D20" s="65">
        <v>90</v>
      </c>
    </row>
    <row r="21" spans="2:4" ht="15">
      <c r="B21" s="64" t="s">
        <v>47</v>
      </c>
      <c r="C21" s="62" t="s">
        <v>31</v>
      </c>
      <c r="D21" s="65"/>
    </row>
    <row r="22" spans="2:4" ht="15">
      <c r="B22" s="64" t="s">
        <v>48</v>
      </c>
      <c r="C22" s="62" t="s">
        <v>31</v>
      </c>
      <c r="D22" s="65"/>
    </row>
    <row r="23" spans="2:4" ht="15">
      <c r="B23" s="64" t="s">
        <v>49</v>
      </c>
      <c r="C23" s="62" t="s">
        <v>31</v>
      </c>
      <c r="D23" s="65"/>
    </row>
    <row r="24" spans="2:4" ht="15">
      <c r="B24" s="64" t="s">
        <v>50</v>
      </c>
      <c r="C24" s="62" t="s">
        <v>31</v>
      </c>
      <c r="D24" s="65"/>
    </row>
    <row r="25" spans="2:4" ht="15">
      <c r="B25" s="64" t="s">
        <v>51</v>
      </c>
      <c r="C25" s="62" t="s">
        <v>31</v>
      </c>
      <c r="D25" s="65"/>
    </row>
    <row r="26" spans="2:4" ht="15">
      <c r="B26" s="64" t="s">
        <v>52</v>
      </c>
      <c r="C26" s="66" t="s">
        <v>53</v>
      </c>
      <c r="D26" s="65"/>
    </row>
    <row r="27" spans="2:4" ht="15">
      <c r="B27" s="64" t="s">
        <v>54</v>
      </c>
      <c r="C27" s="66" t="s">
        <v>53</v>
      </c>
      <c r="D27" s="65"/>
    </row>
    <row r="28" spans="2:4" ht="15">
      <c r="B28" s="64" t="s">
        <v>55</v>
      </c>
      <c r="C28" s="66" t="s">
        <v>53</v>
      </c>
      <c r="D28" s="65"/>
    </row>
    <row r="29" spans="2:4" ht="15">
      <c r="B29" s="64" t="s">
        <v>56</v>
      </c>
      <c r="C29" s="66" t="s">
        <v>53</v>
      </c>
      <c r="D29" s="65"/>
    </row>
    <row r="30" spans="2:4" ht="15">
      <c r="B30" s="64" t="s">
        <v>57</v>
      </c>
      <c r="C30" s="66" t="s">
        <v>53</v>
      </c>
      <c r="D30" s="65">
        <v>512</v>
      </c>
    </row>
    <row r="31" spans="2:4" ht="15">
      <c r="B31" s="64" t="s">
        <v>58</v>
      </c>
      <c r="C31" s="66" t="s">
        <v>53</v>
      </c>
      <c r="D31" s="65"/>
    </row>
    <row r="32" spans="2:4" ht="15">
      <c r="B32" s="64" t="s">
        <v>59</v>
      </c>
      <c r="C32" s="62" t="s">
        <v>53</v>
      </c>
      <c r="D32" s="65">
        <v>448</v>
      </c>
    </row>
    <row r="33" spans="2:4" ht="15">
      <c r="B33" s="64" t="s">
        <v>60</v>
      </c>
      <c r="C33" s="62" t="s">
        <v>53</v>
      </c>
      <c r="D33" s="65"/>
    </row>
    <row r="34" spans="2:4" ht="15">
      <c r="B34" s="64" t="s">
        <v>27</v>
      </c>
      <c r="C34" s="62" t="s">
        <v>53</v>
      </c>
      <c r="D34" s="65">
        <v>816</v>
      </c>
    </row>
    <row r="35" spans="2:4" ht="15">
      <c r="B35" s="64" t="s">
        <v>61</v>
      </c>
      <c r="C35" s="62" t="s">
        <v>53</v>
      </c>
      <c r="D35" s="65"/>
    </row>
    <row r="36" spans="2:4" ht="15">
      <c r="B36" s="64" t="s">
        <v>62</v>
      </c>
      <c r="C36" s="62" t="s">
        <v>31</v>
      </c>
      <c r="D36" s="65">
        <v>60</v>
      </c>
    </row>
    <row r="37" spans="2:4" ht="15">
      <c r="B37" s="64" t="s">
        <v>63</v>
      </c>
      <c r="C37" s="62" t="s">
        <v>31</v>
      </c>
      <c r="D37" s="65"/>
    </row>
    <row r="38" spans="2:4" ht="15">
      <c r="B38" s="64" t="s">
        <v>64</v>
      </c>
      <c r="C38" s="62" t="s">
        <v>31</v>
      </c>
      <c r="D38" s="65"/>
    </row>
    <row r="39" spans="2:4" ht="15">
      <c r="B39" s="64" t="s">
        <v>65</v>
      </c>
      <c r="C39" s="62" t="s">
        <v>31</v>
      </c>
      <c r="D39" s="65">
        <v>34</v>
      </c>
    </row>
    <row r="40" spans="2:4" ht="15">
      <c r="B40" s="64" t="s">
        <v>66</v>
      </c>
      <c r="C40" s="62" t="s">
        <v>31</v>
      </c>
      <c r="D40" s="65">
        <v>54</v>
      </c>
    </row>
    <row r="41" spans="2:4" ht="15">
      <c r="B41" s="64" t="s">
        <v>67</v>
      </c>
      <c r="C41" s="62" t="s">
        <v>31</v>
      </c>
      <c r="D41" s="65"/>
    </row>
    <row r="42" spans="2:4" ht="15">
      <c r="B42" s="64" t="s">
        <v>68</v>
      </c>
      <c r="C42" s="62" t="s">
        <v>31</v>
      </c>
      <c r="D42" s="65"/>
    </row>
    <row r="43" spans="2:4" ht="15">
      <c r="B43" s="64" t="s">
        <v>69</v>
      </c>
      <c r="C43" s="62" t="s">
        <v>31</v>
      </c>
      <c r="D43" s="65"/>
    </row>
    <row r="44" spans="2:4" ht="15">
      <c r="B44" s="64" t="s">
        <v>16</v>
      </c>
      <c r="C44" s="62" t="s">
        <v>31</v>
      </c>
      <c r="D44" s="65">
        <v>30</v>
      </c>
    </row>
    <row r="45" spans="2:4" ht="15">
      <c r="B45" s="64" t="s">
        <v>70</v>
      </c>
      <c r="C45" s="62" t="s">
        <v>31</v>
      </c>
      <c r="D45" s="65"/>
    </row>
    <row r="46" spans="2:4" ht="15">
      <c r="B46" s="64" t="s">
        <v>71</v>
      </c>
      <c r="C46" s="62" t="s">
        <v>31</v>
      </c>
      <c r="D46" s="65">
        <v>37</v>
      </c>
    </row>
    <row r="47" spans="2:4" ht="15">
      <c r="B47" s="64" t="s">
        <v>72</v>
      </c>
      <c r="C47" s="62" t="s">
        <v>31</v>
      </c>
      <c r="D47" s="65"/>
    </row>
    <row r="48" spans="2:4" ht="15">
      <c r="B48" s="64" t="s">
        <v>73</v>
      </c>
      <c r="C48" s="62" t="s">
        <v>31</v>
      </c>
      <c r="D48" s="65"/>
    </row>
    <row r="49" spans="2:4" ht="15">
      <c r="B49" s="64" t="s">
        <v>74</v>
      </c>
      <c r="C49" s="62" t="s">
        <v>31</v>
      </c>
      <c r="D49" s="65">
        <v>88</v>
      </c>
    </row>
    <row r="50" spans="2:4" ht="15">
      <c r="B50" s="64" t="s">
        <v>75</v>
      </c>
      <c r="C50" s="62" t="s">
        <v>31</v>
      </c>
      <c r="D50" s="65"/>
    </row>
    <row r="51" spans="2:4" ht="15">
      <c r="B51" s="64" t="s">
        <v>76</v>
      </c>
      <c r="C51" s="62" t="s">
        <v>31</v>
      </c>
      <c r="D51" s="65"/>
    </row>
    <row r="52" spans="2:4" ht="15">
      <c r="B52" s="64" t="s">
        <v>77</v>
      </c>
      <c r="C52" s="62" t="s">
        <v>31</v>
      </c>
      <c r="D52" s="65">
        <v>84</v>
      </c>
    </row>
    <row r="53" spans="2:4" ht="15">
      <c r="B53" s="64" t="s">
        <v>78</v>
      </c>
      <c r="C53" s="62" t="s">
        <v>31</v>
      </c>
      <c r="D53" s="65">
        <v>117</v>
      </c>
    </row>
    <row r="54" spans="2:4" ht="15">
      <c r="B54" s="64" t="s">
        <v>79</v>
      </c>
      <c r="C54" s="62" t="s">
        <v>31</v>
      </c>
      <c r="D54" s="65"/>
    </row>
    <row r="55" spans="2:4" ht="15">
      <c r="B55" s="64" t="s">
        <v>80</v>
      </c>
      <c r="C55" s="62" t="s">
        <v>31</v>
      </c>
      <c r="D55" s="65"/>
    </row>
    <row r="56" spans="2:4" ht="15">
      <c r="B56" s="64" t="s">
        <v>81</v>
      </c>
      <c r="C56" s="62" t="s">
        <v>31</v>
      </c>
      <c r="D56" s="65"/>
    </row>
    <row r="57" spans="2:4" ht="15">
      <c r="B57" s="64" t="s">
        <v>82</v>
      </c>
      <c r="C57" s="62" t="s">
        <v>31</v>
      </c>
      <c r="D57" s="65"/>
    </row>
    <row r="58" spans="2:4" ht="15">
      <c r="B58" s="64" t="s">
        <v>83</v>
      </c>
      <c r="C58" s="62" t="s">
        <v>31</v>
      </c>
      <c r="D58" s="65"/>
    </row>
    <row r="59" spans="2:4" ht="15">
      <c r="B59" s="64" t="s">
        <v>84</v>
      </c>
      <c r="C59" s="62" t="s">
        <v>31</v>
      </c>
      <c r="D59" s="65"/>
    </row>
    <row r="60" spans="2:4" ht="15">
      <c r="B60" s="64" t="s">
        <v>85</v>
      </c>
      <c r="C60" s="62" t="s">
        <v>31</v>
      </c>
      <c r="D60" s="65"/>
    </row>
    <row r="61" spans="2:4" ht="15">
      <c r="B61" s="64" t="s">
        <v>86</v>
      </c>
      <c r="C61" s="62" t="s">
        <v>31</v>
      </c>
      <c r="D61" s="65"/>
    </row>
    <row r="62" spans="2:4" ht="15">
      <c r="B62" s="64" t="s">
        <v>87</v>
      </c>
      <c r="C62" s="62" t="s">
        <v>31</v>
      </c>
      <c r="D62" s="65"/>
    </row>
    <row r="63" spans="2:4" ht="15">
      <c r="B63" s="64" t="s">
        <v>88</v>
      </c>
      <c r="C63" s="62" t="s">
        <v>31</v>
      </c>
      <c r="D63" s="65"/>
    </row>
    <row r="64" spans="2:4" ht="15">
      <c r="B64" s="64" t="s">
        <v>88</v>
      </c>
      <c r="C64" s="62" t="s">
        <v>31</v>
      </c>
      <c r="D64" s="65"/>
    </row>
    <row r="65" spans="2:4" ht="15">
      <c r="B65" s="64" t="s">
        <v>89</v>
      </c>
      <c r="C65" s="62" t="s">
        <v>31</v>
      </c>
      <c r="D65" s="65"/>
    </row>
    <row r="66" spans="2:4" ht="15">
      <c r="B66" s="64" t="s">
        <v>90</v>
      </c>
      <c r="C66" s="62" t="s">
        <v>31</v>
      </c>
      <c r="D66" s="65"/>
    </row>
    <row r="67" spans="2:4" ht="15">
      <c r="B67" s="64" t="s">
        <v>91</v>
      </c>
      <c r="C67" s="62" t="s">
        <v>31</v>
      </c>
      <c r="D67" s="65"/>
    </row>
    <row r="68" spans="2:4" ht="15">
      <c r="B68" s="64" t="s">
        <v>92</v>
      </c>
      <c r="C68" s="62" t="s">
        <v>31</v>
      </c>
      <c r="D68" s="65"/>
    </row>
    <row r="69" spans="2:4" ht="15">
      <c r="B69" s="64" t="s">
        <v>93</v>
      </c>
      <c r="C69" s="62" t="s">
        <v>31</v>
      </c>
      <c r="D69" s="65">
        <v>100</v>
      </c>
    </row>
    <row r="70" spans="2:4" ht="15">
      <c r="B70" s="64" t="s">
        <v>94</v>
      </c>
      <c r="C70" s="62" t="s">
        <v>31</v>
      </c>
      <c r="D70" s="65">
        <v>153</v>
      </c>
    </row>
    <row r="71" spans="2:4" ht="15">
      <c r="B71" s="64" t="s">
        <v>95</v>
      </c>
      <c r="C71" s="62" t="s">
        <v>31</v>
      </c>
      <c r="D71" s="65">
        <v>176</v>
      </c>
    </row>
    <row r="72" spans="2:4" ht="15">
      <c r="B72" s="64" t="s">
        <v>96</v>
      </c>
      <c r="C72" s="62" t="s">
        <v>31</v>
      </c>
      <c r="D72" s="65"/>
    </row>
    <row r="73" spans="2:4" ht="15">
      <c r="B73" s="64" t="s">
        <v>97</v>
      </c>
      <c r="C73" s="62" t="s">
        <v>31</v>
      </c>
      <c r="D73" s="65">
        <v>188</v>
      </c>
    </row>
    <row r="74" spans="2:4" ht="15">
      <c r="B74" s="64" t="s">
        <v>98</v>
      </c>
      <c r="C74" s="62" t="s">
        <v>31</v>
      </c>
      <c r="D74" s="65">
        <v>300</v>
      </c>
    </row>
    <row r="75" spans="2:4" ht="15">
      <c r="B75" s="64" t="s">
        <v>99</v>
      </c>
      <c r="C75" s="62" t="s">
        <v>31</v>
      </c>
      <c r="D75" s="65">
        <v>42</v>
      </c>
    </row>
    <row r="76" spans="2:4" ht="15">
      <c r="B76" s="64" t="s">
        <v>100</v>
      </c>
      <c r="C76" s="62" t="s">
        <v>31</v>
      </c>
      <c r="D76" s="65"/>
    </row>
    <row r="77" spans="2:4" ht="15">
      <c r="B77" s="64" t="s">
        <v>101</v>
      </c>
      <c r="C77" s="62" t="s">
        <v>31</v>
      </c>
      <c r="D77" s="65"/>
    </row>
    <row r="78" spans="2:4" ht="15">
      <c r="B78" s="64" t="s">
        <v>102</v>
      </c>
      <c r="C78" s="62" t="s">
        <v>31</v>
      </c>
      <c r="D78" s="65"/>
    </row>
    <row r="79" spans="2:4" ht="15">
      <c r="B79" s="64" t="s">
        <v>103</v>
      </c>
      <c r="C79" s="62" t="s">
        <v>31</v>
      </c>
      <c r="D79" s="65">
        <v>90</v>
      </c>
    </row>
    <row r="80" spans="2:4" ht="15">
      <c r="B80" s="64" t="s">
        <v>104</v>
      </c>
      <c r="C80" s="62" t="s">
        <v>31</v>
      </c>
      <c r="D80" s="65">
        <v>110</v>
      </c>
    </row>
    <row r="81" spans="2:4" ht="15">
      <c r="B81" s="64" t="s">
        <v>26</v>
      </c>
      <c r="C81" s="62" t="s">
        <v>31</v>
      </c>
      <c r="D81" s="65">
        <v>153</v>
      </c>
    </row>
    <row r="82" spans="2:4" ht="15">
      <c r="B82" s="64" t="s">
        <v>105</v>
      </c>
      <c r="C82" s="62" t="s">
        <v>31</v>
      </c>
      <c r="D82" s="64"/>
    </row>
    <row r="83" spans="2:4" ht="15">
      <c r="B83" s="64" t="s">
        <v>106</v>
      </c>
      <c r="C83" s="62" t="s">
        <v>31</v>
      </c>
      <c r="D83" s="64"/>
    </row>
    <row r="84" spans="2:4" ht="15">
      <c r="B84" s="64" t="s">
        <v>107</v>
      </c>
      <c r="C84" s="62" t="s">
        <v>31</v>
      </c>
      <c r="D84" s="64"/>
    </row>
    <row r="85" spans="2:4" ht="15">
      <c r="B85" s="64" t="s">
        <v>108</v>
      </c>
      <c r="C85" s="62" t="s">
        <v>31</v>
      </c>
      <c r="D85" s="64"/>
    </row>
    <row r="86" spans="2:4" ht="15">
      <c r="B86" s="64" t="s">
        <v>109</v>
      </c>
      <c r="C86" s="62" t="s">
        <v>31</v>
      </c>
      <c r="D86" s="64"/>
    </row>
    <row r="87" spans="2:4" ht="15">
      <c r="B87" s="64" t="s">
        <v>110</v>
      </c>
      <c r="C87" s="62" t="s">
        <v>31</v>
      </c>
      <c r="D87" s="64">
        <v>470</v>
      </c>
    </row>
    <row r="88" spans="2:4" ht="15">
      <c r="B88" s="64" t="s">
        <v>111</v>
      </c>
      <c r="C88" s="62" t="s">
        <v>31</v>
      </c>
      <c r="D88" s="64"/>
    </row>
    <row r="89" spans="2:4" ht="15">
      <c r="B89" s="64" t="s">
        <v>112</v>
      </c>
      <c r="C89" s="62" t="s">
        <v>31</v>
      </c>
      <c r="D89" s="64"/>
    </row>
    <row r="90" spans="2:4" ht="15">
      <c r="B90" s="64" t="s">
        <v>113</v>
      </c>
      <c r="C90" s="62" t="s">
        <v>31</v>
      </c>
      <c r="D90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Артём Мельников</dc:creator>
  <cp:keywords/>
  <dc:description/>
  <cp:lastModifiedBy>Артём Мельников</cp:lastModifiedBy>
  <dcterms:created xsi:type="dcterms:W3CDTF">2013-05-30T15:29:05Z</dcterms:created>
  <dcterms:modified xsi:type="dcterms:W3CDTF">2013-05-30T15:30:38Z</dcterms:modified>
  <cp:category/>
  <cp:version/>
  <cp:contentType/>
  <cp:contentStatus/>
</cp:coreProperties>
</file>