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autoCompressPictures="0" defaultThemeVersion="124226"/>
  <bookViews>
    <workbookView xWindow="480" yWindow="75" windowWidth="18195" windowHeight="11820" firstSheet="1" activeTab="8"/>
  </bookViews>
  <sheets>
    <sheet name="титульник" sheetId="9" r:id="rId1"/>
    <sheet name="задание" sheetId="10" r:id="rId2"/>
    <sheet name="База данных" sheetId="3" r:id="rId3"/>
    <sheet name="впр" sheetId="1" r:id="rId4"/>
    <sheet name="Сортировка" sheetId="2" r:id="rId5"/>
    <sheet name="автофильтр" sheetId="4" r:id="rId6"/>
    <sheet name="Рас.фильтр" sheetId="5" r:id="rId7"/>
    <sheet name="Пр.итоги." sheetId="6" r:id="rId8"/>
    <sheet name="анализ" sheetId="7" r:id="rId9"/>
    <sheet name="Лист7" sheetId="8" r:id="rId10"/>
  </sheets>
  <definedNames>
    <definedName name="_xlnm._FilterDatabase" localSheetId="5" hidden="1">автофильтр!$B$5:$I$35</definedName>
    <definedName name="_xlnm._FilterDatabase" localSheetId="8" hidden="1">анализ!$A$1:$H$29</definedName>
    <definedName name="_xlnm._FilterDatabase" localSheetId="3" hidden="1">впр!#REF!</definedName>
    <definedName name="_xlnm._FilterDatabase" localSheetId="7" hidden="1">Пр.итоги.!$B$5:$I$44</definedName>
    <definedName name="_xlnm._FilterDatabase" localSheetId="6" hidden="1">Рас.фильтр!$B$6:$I$34</definedName>
    <definedName name="_xlnm.Extract" localSheetId="6">Рас.фильтр!$B$36:$I$36</definedName>
    <definedName name="_xlnm.Criteria" localSheetId="6">Рас.фильтр!$D$1:$G$4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7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9" i="1"/>
  <c r="I8" i="1"/>
  <c r="K14" i="7"/>
  <c r="K8" i="7"/>
  <c r="H3" i="7"/>
  <c r="H7" i="7"/>
  <c r="H8" i="7"/>
  <c r="H12" i="7"/>
  <c r="H2" i="7"/>
  <c r="H4" i="7"/>
  <c r="H5" i="7"/>
  <c r="H6" i="7"/>
  <c r="H9" i="7"/>
  <c r="H10" i="7"/>
  <c r="H11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K5" i="7"/>
  <c r="K2" i="7"/>
  <c r="J27" i="7"/>
  <c r="H41" i="6"/>
  <c r="H37" i="6"/>
  <c r="H35" i="6"/>
  <c r="H27" i="6"/>
  <c r="H25" i="6"/>
  <c r="H15" i="6"/>
  <c r="H13" i="6"/>
  <c r="H16" i="6"/>
  <c r="H28" i="6"/>
  <c r="H43" i="6"/>
  <c r="H42" i="6"/>
  <c r="I40" i="6"/>
  <c r="I26" i="6"/>
  <c r="I14" i="6"/>
  <c r="I39" i="6"/>
  <c r="I24" i="6"/>
  <c r="I12" i="6"/>
  <c r="I23" i="6"/>
  <c r="I38" i="6"/>
  <c r="I11" i="6"/>
  <c r="I36" i="6"/>
  <c r="I34" i="6"/>
  <c r="I10" i="6"/>
  <c r="I22" i="6"/>
  <c r="I9" i="6"/>
  <c r="I33" i="6"/>
  <c r="I8" i="6"/>
  <c r="I21" i="6"/>
  <c r="I32" i="6"/>
  <c r="I20" i="6"/>
  <c r="I7" i="6"/>
  <c r="I19" i="6"/>
  <c r="I31" i="6"/>
  <c r="I30" i="6"/>
  <c r="I18" i="6"/>
  <c r="I6" i="6"/>
  <c r="I17" i="6"/>
  <c r="I29" i="6"/>
  <c r="I5" i="6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K7" i="5"/>
  <c r="G4" i="5"/>
  <c r="G3" i="5"/>
  <c r="G2" i="5"/>
  <c r="I13" i="4"/>
  <c r="I12" i="4"/>
  <c r="I35" i="4"/>
  <c r="I34" i="4"/>
  <c r="I31" i="4"/>
  <c r="I23" i="4"/>
  <c r="I29" i="4"/>
  <c r="I28" i="4"/>
  <c r="I27" i="4"/>
  <c r="I32" i="4"/>
  <c r="I25" i="4"/>
  <c r="I21" i="4"/>
  <c r="I15" i="4"/>
  <c r="I24" i="4"/>
  <c r="I14" i="4"/>
  <c r="I20" i="4"/>
  <c r="I19" i="4"/>
  <c r="I18" i="4"/>
  <c r="I17" i="4"/>
  <c r="I22" i="4"/>
  <c r="I33" i="4"/>
  <c r="I30" i="4"/>
  <c r="I16" i="4"/>
  <c r="I26" i="4"/>
  <c r="I11" i="4"/>
  <c r="I10" i="4"/>
  <c r="I9" i="4"/>
  <c r="I8" i="4"/>
  <c r="I27" i="2"/>
  <c r="I26" i="2"/>
  <c r="I25" i="2"/>
  <c r="I24" i="2"/>
  <c r="I16" i="2"/>
  <c r="I35" i="2"/>
  <c r="I15" i="2"/>
  <c r="I23" i="2"/>
  <c r="I34" i="2"/>
  <c r="I14" i="2"/>
  <c r="I22" i="2"/>
  <c r="I33" i="2"/>
  <c r="I13" i="2"/>
  <c r="I32" i="2"/>
  <c r="I21" i="2"/>
  <c r="I31" i="2"/>
  <c r="I12" i="2"/>
  <c r="I20" i="2"/>
  <c r="I11" i="2"/>
  <c r="I30" i="2"/>
  <c r="I10" i="2"/>
  <c r="I19" i="2"/>
  <c r="I18" i="2"/>
  <c r="I9" i="2"/>
  <c r="I29" i="2"/>
  <c r="I8" i="2"/>
  <c r="I17" i="2"/>
  <c r="I28" i="2"/>
</calcChain>
</file>

<file path=xl/sharedStrings.xml><?xml version="1.0" encoding="utf-8"?>
<sst xmlns="http://schemas.openxmlformats.org/spreadsheetml/2006/main" count="786" uniqueCount="77">
  <si>
    <t xml:space="preserve">  №</t>
  </si>
  <si>
    <t xml:space="preserve">      Наименование  товара</t>
  </si>
  <si>
    <t>Изготовитель</t>
  </si>
  <si>
    <t xml:space="preserve">  Акридерм ГК мазь 15г</t>
  </si>
  <si>
    <t xml:space="preserve">  Аспирин таб.  0.5г №10</t>
  </si>
  <si>
    <t xml:space="preserve">  Ампициллин таб.0.0005г №30</t>
  </si>
  <si>
    <t xml:space="preserve">  Баралгин М таб.№20</t>
  </si>
  <si>
    <t>АВЕНТИС</t>
  </si>
  <si>
    <t>УРАЛБИО</t>
  </si>
  <si>
    <t>ДАЛЬХИМ</t>
  </si>
  <si>
    <t xml:space="preserve">  Диротон таб.5мг №28</t>
  </si>
  <si>
    <t xml:space="preserve">  Дюфалак сироп 500 мл</t>
  </si>
  <si>
    <t xml:space="preserve">  Индовазин гель 45 г</t>
  </si>
  <si>
    <t xml:space="preserve">  Календулы настойка 40 мл</t>
  </si>
  <si>
    <t xml:space="preserve">  Капотен таб.25 мг №40</t>
  </si>
  <si>
    <t xml:space="preserve">  Кетанов таб.10 мг №100</t>
  </si>
  <si>
    <t xml:space="preserve">  Компливит таб №60</t>
  </si>
  <si>
    <t xml:space="preserve">  Лактофильтрум таб.№30</t>
  </si>
  <si>
    <t xml:space="preserve">  Мотилиум таб.10 мг №30</t>
  </si>
  <si>
    <t xml:space="preserve">  Мукалтин таб.0.05мг №10</t>
  </si>
  <si>
    <t xml:space="preserve">  Нафтизин р-р 0.1% 10мл</t>
  </si>
  <si>
    <t xml:space="preserve">  Но-шпа таб.40мг №6</t>
  </si>
  <si>
    <t xml:space="preserve">  Нурофен таб.200мг №6</t>
  </si>
  <si>
    <t xml:space="preserve">  Пенталгин таб.п/о №12</t>
  </si>
  <si>
    <t xml:space="preserve">  Пиралгин таб.№10</t>
  </si>
  <si>
    <t xml:space="preserve">  Ревалгин таб.20</t>
  </si>
  <si>
    <t xml:space="preserve">  Ревит драже №100</t>
  </si>
  <si>
    <t xml:space="preserve">  Ротокан 50мл</t>
  </si>
  <si>
    <t xml:space="preserve">  Солпадеин таб.раств.№12</t>
  </si>
  <si>
    <t xml:space="preserve">  Спазмалгон  таб."29</t>
  </si>
  <si>
    <t xml:space="preserve">  Сумамед таб.125мг №12</t>
  </si>
  <si>
    <t xml:space="preserve">  Флюкостат капс. 0.15 мг №42</t>
  </si>
  <si>
    <t xml:space="preserve">  Фуразолидон таб.0.05мг</t>
  </si>
  <si>
    <t xml:space="preserve">  Церукал таб.10мг №10</t>
  </si>
  <si>
    <t xml:space="preserve">  Эндокринол капс.100мг №30</t>
  </si>
  <si>
    <t xml:space="preserve">  Эффералган р-р 3% 90мл</t>
  </si>
  <si>
    <t xml:space="preserve">Цена </t>
  </si>
  <si>
    <t>Дата поставки</t>
  </si>
  <si>
    <t>Объём поставок уп.</t>
  </si>
  <si>
    <t>Сумма поставок руб.</t>
  </si>
  <si>
    <t>Способ перевозки</t>
  </si>
  <si>
    <t>ж/д</t>
  </si>
  <si>
    <t>авто.тр</t>
  </si>
  <si>
    <t>авиа.тр</t>
  </si>
  <si>
    <t>CрЗнач*1,2 Сумма поставок руб.</t>
  </si>
  <si>
    <t>&gt;11.12.2012</t>
  </si>
  <si>
    <t>&lt;12.04.2013</t>
  </si>
  <si>
    <t>АВЕНТИС Итог</t>
  </si>
  <si>
    <t>УРАЛБИО Итог</t>
  </si>
  <si>
    <t>ДАЛЬХИМ Итог</t>
  </si>
  <si>
    <t>Общий итог</t>
  </si>
  <si>
    <t>ж/д Итог</t>
  </si>
  <si>
    <t>авто.тр Итог</t>
  </si>
  <si>
    <t>авиа.тр Итог</t>
  </si>
  <si>
    <t xml:space="preserve">                   МИНИСТЕРСТВО ОБРАЗОВАНИЯ И НАУКИ РОССИЙСКОЙ ФЕДЕРАЦИИ
        НАБЕРЕЖНОЧЕЛНИНСКИЙ ИНСТИТУТ  (ФИЛИАЛ) ФЕДЕРАЛЬНОГО     ГОСУДАРСТВЕННОГО  АВТОНОМНОГО ОБРАЗОВАТЕЛЬНОГО УЧРЕЖДЕНИЯ
       ВЫСШЕГО    ПРОФЕССИОНАЛЬНОГО  ОБРАЗОВАНИЯ «КАЗАНСКИЙ
                            (ПРИВОЛЖСКИЙ) ФЕДЕРАЛЬНЫЙ УНИВЕРСИТЕТ»
</t>
  </si>
  <si>
    <r>
      <t xml:space="preserve">                                                                       Кафедра </t>
    </r>
    <r>
      <rPr>
        <b/>
        <sz val="16"/>
        <color theme="1"/>
        <rFont val="Times New Roman"/>
        <family val="1"/>
        <charset val="204"/>
      </rPr>
      <t>«</t>
    </r>
    <r>
      <rPr>
        <sz val="16"/>
        <color theme="1"/>
        <rFont val="Times New Roman"/>
        <family val="1"/>
        <charset val="204"/>
      </rPr>
      <t>Прикладная информатика и управление»</t>
    </r>
  </si>
  <si>
    <r>
      <t xml:space="preserve">                                                                                           </t>
    </r>
    <r>
      <rPr>
        <sz val="16"/>
        <color theme="1"/>
        <rFont val="Times New Roman"/>
        <family val="1"/>
        <charset val="204"/>
      </rPr>
      <t>Контрольная работа по курсу</t>
    </r>
  </si>
  <si>
    <r>
      <t xml:space="preserve">                                                                                     «</t>
    </r>
    <r>
      <rPr>
        <sz val="16"/>
        <color theme="1"/>
        <rFont val="Times New Roman"/>
        <family val="1"/>
        <charset val="204"/>
      </rPr>
      <t xml:space="preserve">Информационные технологии» </t>
    </r>
  </si>
  <si>
    <t xml:space="preserve">                                                                                                         Вариант №17</t>
  </si>
  <si>
    <t xml:space="preserve">                                                                                                                                  Выполнил: студент гр. 3214</t>
  </si>
  <si>
    <t xml:space="preserve">                                                                                                                                                  Самигуллин Р.А.</t>
  </si>
  <si>
    <t xml:space="preserve">                                                                                                                                Проверил: ст. преподаватель</t>
  </si>
  <si>
    <t xml:space="preserve">                                                                                                                                                        Хасанова Ф.С.</t>
  </si>
  <si>
    <t xml:space="preserve">                                                                                            г. Набережные Челны 2013 г.</t>
  </si>
  <si>
    <t>Задание</t>
  </si>
  <si>
    <t>Создать базу данных поставщиков лекарственных препаратов,не менее 30 наименований и выполнить следующие действия:</t>
  </si>
  <si>
    <t>5)Применение анализа базы данных</t>
  </si>
  <si>
    <t>1) Сортировку списка по способу перевозки</t>
  </si>
  <si>
    <t>2)Применение автофильтра .Найти информацию о поставщиках с даты 1 по дату 2</t>
  </si>
  <si>
    <t>4)Подведение промежуточных итогов. Определить общее количество поставленной продукции от каждого поставщика , а также количество поставленной продукции каждым способом перевозки.</t>
  </si>
  <si>
    <t xml:space="preserve">3)Применение расширенного фильтра. Найти информацию о поставщиках 1,2,3 в период с даты 1 по дату 2 на сумму превышающую среднее значение в 1.2 раза </t>
  </si>
  <si>
    <t>№</t>
  </si>
  <si>
    <t>Способ</t>
  </si>
  <si>
    <t>Дата</t>
  </si>
  <si>
    <t>Объём</t>
  </si>
  <si>
    <t>Сумма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</si>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</sst>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indent="2"/>
    </xf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1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164" fontId="0" fillId="0" borderId="6" xfId="0" applyNumberFormat="1" applyBorder="1"/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/>
    <xf numFmtId="14" fontId="0" fillId="0" borderId="0" xfId="0" applyNumberFormat="1" applyBorder="1"/>
    <xf numFmtId="0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Гиперссылка" xfId="1" builtinId="8" hidden="1"/>
    <cellStyle name="Обычный" xfId="0" builtinId="0"/>
    <cellStyle name="Открывавшаяс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B27"/>
  <sheetViews>
    <sheetView workbookViewId="0">
      <selection activeCell="B27" sqref="B27"/>
    </sheetView>
  </sheetViews>
  <sheetFormatPr defaultRowHeight="15" x14ac:dyDescent="0.25"/>
  <cols>
    <col min="1" max="1" width="9.140625" customWidth="1"/>
    <col min="2" max="2" width="163.5703125" customWidth="1"/>
    <col min="3" max="8" width="9.140625" customWidth="1"/>
    <col min="9" max="9" width="26.85546875" customWidth="1"/>
  </cols>
  <sheetData>
    <row r="1" spans="2:2" ht="15.75" customHeight="1" x14ac:dyDescent="0.25">
      <c r="B1" s="56" t="s">
        <v>54</v>
      </c>
    </row>
    <row r="2" spans="2:2" ht="15.75" customHeight="1" x14ac:dyDescent="0.25">
      <c r="B2" s="56"/>
    </row>
    <row r="3" spans="2:2" ht="15.75" customHeight="1" x14ac:dyDescent="0.25">
      <c r="B3" s="56"/>
    </row>
    <row r="4" spans="2:2" ht="15.75" customHeight="1" x14ac:dyDescent="0.25">
      <c r="B4" s="56"/>
    </row>
    <row r="5" spans="2:2" ht="46.5" customHeight="1" x14ac:dyDescent="0.25">
      <c r="B5" s="56"/>
    </row>
    <row r="6" spans="2:2" ht="20.25" x14ac:dyDescent="0.3">
      <c r="B6" s="44" t="s">
        <v>55</v>
      </c>
    </row>
    <row r="10" spans="2:2" ht="20.25" x14ac:dyDescent="0.25">
      <c r="B10" s="41" t="s">
        <v>56</v>
      </c>
    </row>
    <row r="11" spans="2:2" ht="20.25" x14ac:dyDescent="0.25">
      <c r="B11" s="42" t="s">
        <v>57</v>
      </c>
    </row>
    <row r="12" spans="2:2" ht="20.25" x14ac:dyDescent="0.25">
      <c r="B12" s="43" t="s">
        <v>58</v>
      </c>
    </row>
    <row r="19" spans="2:2" ht="18.75" x14ac:dyDescent="0.25">
      <c r="B19" s="41" t="s">
        <v>59</v>
      </c>
    </row>
    <row r="20" spans="2:2" ht="18.75" x14ac:dyDescent="0.25">
      <c r="B20" s="41" t="s">
        <v>60</v>
      </c>
    </row>
    <row r="21" spans="2:2" ht="18.75" x14ac:dyDescent="0.25">
      <c r="B21" s="41"/>
    </row>
    <row r="22" spans="2:2" ht="18.75" x14ac:dyDescent="0.25">
      <c r="B22" s="41" t="s">
        <v>61</v>
      </c>
    </row>
    <row r="23" spans="2:2" ht="18.75" x14ac:dyDescent="0.25">
      <c r="B23" s="41" t="s">
        <v>62</v>
      </c>
    </row>
    <row r="27" spans="2:2" ht="18.75" x14ac:dyDescent="0.25">
      <c r="B27" s="41" t="s">
        <v>63</v>
      </c>
    </row>
  </sheetData>
  <mergeCells count="1">
    <mergeCell ref="B1:B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G23:N53"/>
  <sheetViews>
    <sheetView topLeftCell="A19" workbookViewId="0">
      <selection activeCell="G23" sqref="G23:N54"/>
    </sheetView>
  </sheetViews>
  <sheetFormatPr defaultRowHeight="15" x14ac:dyDescent="0.25"/>
  <sheetData>
    <row r="23" spans="7:14" x14ac:dyDescent="0.25">
      <c r="G23" s="60" t="s">
        <v>0</v>
      </c>
      <c r="H23" s="60" t="s">
        <v>1</v>
      </c>
      <c r="I23" s="60" t="s">
        <v>2</v>
      </c>
      <c r="J23" s="62" t="s">
        <v>40</v>
      </c>
      <c r="K23" s="60" t="s">
        <v>36</v>
      </c>
      <c r="L23" s="65" t="s">
        <v>37</v>
      </c>
      <c r="M23" s="61" t="s">
        <v>38</v>
      </c>
      <c r="N23" s="61" t="s">
        <v>39</v>
      </c>
    </row>
    <row r="24" spans="7:14" x14ac:dyDescent="0.25">
      <c r="G24" s="60"/>
      <c r="H24" s="60"/>
      <c r="I24" s="60"/>
      <c r="J24" s="63"/>
      <c r="K24" s="60"/>
      <c r="L24" s="65"/>
      <c r="M24" s="61"/>
      <c r="N24" s="61"/>
    </row>
    <row r="25" spans="7:14" x14ac:dyDescent="0.25">
      <c r="G25" s="60"/>
      <c r="H25" s="60"/>
      <c r="I25" s="60"/>
      <c r="J25" s="64"/>
      <c r="K25" s="60"/>
      <c r="L25" s="65"/>
      <c r="M25" s="61"/>
      <c r="N25" s="61"/>
    </row>
    <row r="26" spans="7:14" x14ac:dyDescent="0.25">
      <c r="G26" s="1">
        <v>1</v>
      </c>
      <c r="H26" s="2" t="s">
        <v>3</v>
      </c>
      <c r="I26" s="1" t="s">
        <v>7</v>
      </c>
      <c r="J26" s="12" t="s">
        <v>41</v>
      </c>
      <c r="K26" s="4">
        <v>275</v>
      </c>
      <c r="L26" s="8">
        <v>41286</v>
      </c>
      <c r="M26" s="11">
        <v>13</v>
      </c>
      <c r="N26" s="9">
        <f t="shared" ref="N26:N53" si="0">K26*M26</f>
        <v>3575</v>
      </c>
    </row>
    <row r="27" spans="7:14" x14ac:dyDescent="0.25">
      <c r="G27" s="1">
        <v>2</v>
      </c>
      <c r="H27" s="2" t="s">
        <v>5</v>
      </c>
      <c r="I27" s="1" t="s">
        <v>8</v>
      </c>
      <c r="J27" s="12" t="s">
        <v>42</v>
      </c>
      <c r="K27" s="4">
        <v>22</v>
      </c>
      <c r="L27" s="8">
        <v>41042</v>
      </c>
      <c r="M27" s="11">
        <v>50</v>
      </c>
      <c r="N27" s="9">
        <f t="shared" si="0"/>
        <v>1100</v>
      </c>
    </row>
    <row r="28" spans="7:14" x14ac:dyDescent="0.25">
      <c r="G28" s="1">
        <v>3</v>
      </c>
      <c r="H28" s="2" t="s">
        <v>4</v>
      </c>
      <c r="I28" s="1" t="s">
        <v>9</v>
      </c>
      <c r="J28" s="12" t="s">
        <v>43</v>
      </c>
      <c r="K28" s="4">
        <v>2.5</v>
      </c>
      <c r="L28" s="8">
        <v>41460</v>
      </c>
      <c r="M28" s="11">
        <v>100</v>
      </c>
      <c r="N28" s="9">
        <f t="shared" si="0"/>
        <v>250</v>
      </c>
    </row>
    <row r="29" spans="7:14" x14ac:dyDescent="0.25">
      <c r="G29" s="1">
        <v>4</v>
      </c>
      <c r="H29" s="2" t="s">
        <v>6</v>
      </c>
      <c r="I29" s="1" t="s">
        <v>7</v>
      </c>
      <c r="J29" s="12" t="s">
        <v>41</v>
      </c>
      <c r="K29" s="4">
        <v>122</v>
      </c>
      <c r="L29" s="8">
        <v>41220</v>
      </c>
      <c r="M29" s="11">
        <v>100</v>
      </c>
      <c r="N29" s="9">
        <f t="shared" si="0"/>
        <v>12200</v>
      </c>
    </row>
    <row r="30" spans="7:14" x14ac:dyDescent="0.25">
      <c r="G30" s="1">
        <v>5</v>
      </c>
      <c r="H30" s="2" t="s">
        <v>10</v>
      </c>
      <c r="I30" s="1" t="s">
        <v>9</v>
      </c>
      <c r="J30" s="12" t="s">
        <v>43</v>
      </c>
      <c r="K30" s="4">
        <v>153</v>
      </c>
      <c r="L30" s="8">
        <v>41337</v>
      </c>
      <c r="M30" s="11">
        <v>130</v>
      </c>
      <c r="N30" s="9">
        <f t="shared" si="0"/>
        <v>19890</v>
      </c>
    </row>
    <row r="31" spans="7:14" x14ac:dyDescent="0.25">
      <c r="G31" s="1">
        <v>6</v>
      </c>
      <c r="H31" s="2" t="s">
        <v>11</v>
      </c>
      <c r="I31" s="1" t="s">
        <v>8</v>
      </c>
      <c r="J31" s="12" t="s">
        <v>42</v>
      </c>
      <c r="K31" s="4">
        <v>469</v>
      </c>
      <c r="L31" s="8">
        <v>41308</v>
      </c>
      <c r="M31" s="11">
        <v>56</v>
      </c>
      <c r="N31" s="9">
        <f t="shared" si="0"/>
        <v>26264</v>
      </c>
    </row>
    <row r="32" spans="7:14" x14ac:dyDescent="0.25">
      <c r="G32" s="1">
        <v>7</v>
      </c>
      <c r="H32" s="2" t="s">
        <v>12</v>
      </c>
      <c r="I32" s="1" t="s">
        <v>8</v>
      </c>
      <c r="J32" s="12" t="s">
        <v>42</v>
      </c>
      <c r="K32" s="4">
        <v>100</v>
      </c>
      <c r="L32" s="8">
        <v>41354</v>
      </c>
      <c r="M32" s="11">
        <v>60</v>
      </c>
      <c r="N32" s="9">
        <f t="shared" si="0"/>
        <v>6000</v>
      </c>
    </row>
    <row r="33" spans="7:14" x14ac:dyDescent="0.25">
      <c r="G33" s="1">
        <v>8</v>
      </c>
      <c r="H33" s="2" t="s">
        <v>13</v>
      </c>
      <c r="I33" s="1" t="s">
        <v>9</v>
      </c>
      <c r="J33" s="12" t="s">
        <v>43</v>
      </c>
      <c r="K33" s="4">
        <v>11.2</v>
      </c>
      <c r="L33" s="8">
        <v>41376</v>
      </c>
      <c r="M33" s="11">
        <v>35</v>
      </c>
      <c r="N33" s="9">
        <f t="shared" si="0"/>
        <v>392</v>
      </c>
    </row>
    <row r="34" spans="7:14" x14ac:dyDescent="0.25">
      <c r="G34" s="1">
        <v>9</v>
      </c>
      <c r="H34" s="2" t="s">
        <v>14</v>
      </c>
      <c r="I34" s="1" t="s">
        <v>7</v>
      </c>
      <c r="J34" s="12" t="s">
        <v>41</v>
      </c>
      <c r="K34" s="4">
        <v>178.6</v>
      </c>
      <c r="L34" s="8">
        <v>41318</v>
      </c>
      <c r="M34" s="11">
        <v>150</v>
      </c>
      <c r="N34" s="9">
        <f t="shared" si="0"/>
        <v>26790</v>
      </c>
    </row>
    <row r="35" spans="7:14" x14ac:dyDescent="0.25">
      <c r="G35" s="1">
        <v>10</v>
      </c>
      <c r="H35" s="2" t="s">
        <v>15</v>
      </c>
      <c r="I35" s="1" t="s">
        <v>9</v>
      </c>
      <c r="J35" s="12" t="s">
        <v>43</v>
      </c>
      <c r="K35" s="4">
        <v>256</v>
      </c>
      <c r="L35" s="8">
        <v>41254</v>
      </c>
      <c r="M35" s="11">
        <v>80</v>
      </c>
      <c r="N35" s="9">
        <f t="shared" si="0"/>
        <v>20480</v>
      </c>
    </row>
    <row r="36" spans="7:14" x14ac:dyDescent="0.25">
      <c r="G36" s="1">
        <v>11</v>
      </c>
      <c r="H36" s="2" t="s">
        <v>16</v>
      </c>
      <c r="I36" s="1" t="s">
        <v>8</v>
      </c>
      <c r="J36" s="12" t="s">
        <v>42</v>
      </c>
      <c r="K36" s="4">
        <v>95</v>
      </c>
      <c r="L36" s="8">
        <v>41230</v>
      </c>
      <c r="M36" s="11">
        <v>70</v>
      </c>
      <c r="N36" s="9">
        <f t="shared" si="0"/>
        <v>6650</v>
      </c>
    </row>
    <row r="37" spans="7:14" x14ac:dyDescent="0.25">
      <c r="G37" s="1">
        <v>12</v>
      </c>
      <c r="H37" s="2" t="s">
        <v>17</v>
      </c>
      <c r="I37" s="1" t="s">
        <v>9</v>
      </c>
      <c r="J37" s="12" t="s">
        <v>43</v>
      </c>
      <c r="K37" s="4">
        <v>259</v>
      </c>
      <c r="L37" s="8">
        <v>41212</v>
      </c>
      <c r="M37" s="11">
        <v>40</v>
      </c>
      <c r="N37" s="9">
        <f t="shared" si="0"/>
        <v>10360</v>
      </c>
    </row>
    <row r="38" spans="7:14" x14ac:dyDescent="0.25">
      <c r="G38" s="1">
        <v>13</v>
      </c>
      <c r="H38" s="2" t="s">
        <v>18</v>
      </c>
      <c r="I38" s="1" t="s">
        <v>7</v>
      </c>
      <c r="J38" s="12" t="s">
        <v>41</v>
      </c>
      <c r="K38" s="4">
        <v>313</v>
      </c>
      <c r="L38" s="8">
        <v>41235</v>
      </c>
      <c r="M38" s="11">
        <v>120</v>
      </c>
      <c r="N38" s="9">
        <f t="shared" si="0"/>
        <v>37560</v>
      </c>
    </row>
    <row r="39" spans="7:14" x14ac:dyDescent="0.25">
      <c r="G39" s="1">
        <v>14</v>
      </c>
      <c r="H39" s="2" t="s">
        <v>19</v>
      </c>
      <c r="I39" s="1" t="s">
        <v>8</v>
      </c>
      <c r="J39" s="12" t="s">
        <v>42</v>
      </c>
      <c r="K39" s="4">
        <v>29.8</v>
      </c>
      <c r="L39" s="8">
        <v>41305</v>
      </c>
      <c r="M39" s="11">
        <v>120</v>
      </c>
      <c r="N39" s="9">
        <f t="shared" si="0"/>
        <v>3576</v>
      </c>
    </row>
    <row r="40" spans="7:14" x14ac:dyDescent="0.25">
      <c r="G40" s="1">
        <v>15</v>
      </c>
      <c r="H40" s="2" t="s">
        <v>20</v>
      </c>
      <c r="I40" s="1" t="s">
        <v>7</v>
      </c>
      <c r="J40" s="12" t="s">
        <v>41</v>
      </c>
      <c r="K40" s="4">
        <v>5.8</v>
      </c>
      <c r="L40" s="8">
        <v>41336</v>
      </c>
      <c r="M40" s="11">
        <v>60</v>
      </c>
      <c r="N40" s="9">
        <f t="shared" si="0"/>
        <v>348</v>
      </c>
    </row>
    <row r="41" spans="7:14" x14ac:dyDescent="0.25">
      <c r="G41" s="1">
        <v>16</v>
      </c>
      <c r="H41" s="2" t="s">
        <v>21</v>
      </c>
      <c r="I41" s="1" t="s">
        <v>9</v>
      </c>
      <c r="J41" s="12" t="s">
        <v>43</v>
      </c>
      <c r="K41" s="4">
        <v>59</v>
      </c>
      <c r="L41" s="8">
        <v>41307</v>
      </c>
      <c r="M41" s="11">
        <v>65</v>
      </c>
      <c r="N41" s="9">
        <f t="shared" si="0"/>
        <v>3835</v>
      </c>
    </row>
    <row r="42" spans="7:14" x14ac:dyDescent="0.25">
      <c r="G42" s="1">
        <v>17</v>
      </c>
      <c r="H42" s="2" t="s">
        <v>22</v>
      </c>
      <c r="I42" s="1" t="s">
        <v>7</v>
      </c>
      <c r="J42" s="12" t="s">
        <v>41</v>
      </c>
      <c r="K42" s="4">
        <v>98</v>
      </c>
      <c r="L42" s="8">
        <v>41309</v>
      </c>
      <c r="M42" s="11">
        <v>140</v>
      </c>
      <c r="N42" s="9">
        <f t="shared" si="0"/>
        <v>13720</v>
      </c>
    </row>
    <row r="43" spans="7:14" x14ac:dyDescent="0.25">
      <c r="G43" s="1">
        <v>18</v>
      </c>
      <c r="H43" s="2" t="s">
        <v>23</v>
      </c>
      <c r="I43" s="1" t="s">
        <v>8</v>
      </c>
      <c r="J43" s="12" t="s">
        <v>42</v>
      </c>
      <c r="K43" s="4">
        <v>81</v>
      </c>
      <c r="L43" s="8">
        <v>40941</v>
      </c>
      <c r="M43" s="11">
        <v>150</v>
      </c>
      <c r="N43" s="9">
        <f t="shared" si="0"/>
        <v>12150</v>
      </c>
    </row>
    <row r="44" spans="7:14" x14ac:dyDescent="0.25">
      <c r="G44" s="1">
        <v>19</v>
      </c>
      <c r="H44" s="2" t="s">
        <v>24</v>
      </c>
      <c r="I44" s="1" t="s">
        <v>8</v>
      </c>
      <c r="J44" s="12" t="s">
        <v>43</v>
      </c>
      <c r="K44" s="4">
        <v>69</v>
      </c>
      <c r="L44" s="8">
        <v>41364</v>
      </c>
      <c r="M44" s="11">
        <v>110</v>
      </c>
      <c r="N44" s="9">
        <f t="shared" si="0"/>
        <v>7590</v>
      </c>
    </row>
    <row r="45" spans="7:14" x14ac:dyDescent="0.25">
      <c r="G45" s="1">
        <v>20</v>
      </c>
      <c r="H45" s="2" t="s">
        <v>25</v>
      </c>
      <c r="I45" s="1" t="s">
        <v>7</v>
      </c>
      <c r="J45" s="12" t="s">
        <v>41</v>
      </c>
      <c r="K45" s="4">
        <v>57</v>
      </c>
      <c r="L45" s="8">
        <v>41633</v>
      </c>
      <c r="M45" s="11">
        <v>135</v>
      </c>
      <c r="N45" s="9">
        <f t="shared" si="0"/>
        <v>7695</v>
      </c>
    </row>
    <row r="46" spans="7:14" x14ac:dyDescent="0.25">
      <c r="G46" s="1">
        <v>21</v>
      </c>
      <c r="H46" s="2" t="s">
        <v>26</v>
      </c>
      <c r="I46" s="1" t="s">
        <v>8</v>
      </c>
      <c r="J46" s="12" t="s">
        <v>42</v>
      </c>
      <c r="K46" s="4">
        <v>15.9</v>
      </c>
      <c r="L46" s="8">
        <v>41242</v>
      </c>
      <c r="M46" s="11">
        <v>145</v>
      </c>
      <c r="N46" s="9">
        <f t="shared" si="0"/>
        <v>2305.5</v>
      </c>
    </row>
    <row r="47" spans="7:14" x14ac:dyDescent="0.25">
      <c r="G47" s="1">
        <v>22</v>
      </c>
      <c r="H47" s="2" t="s">
        <v>27</v>
      </c>
      <c r="I47" s="1" t="s">
        <v>9</v>
      </c>
      <c r="J47" s="12" t="s">
        <v>43</v>
      </c>
      <c r="K47" s="4">
        <v>35.5</v>
      </c>
      <c r="L47" s="8">
        <v>41400</v>
      </c>
      <c r="M47" s="11">
        <v>57</v>
      </c>
      <c r="N47" s="9">
        <f t="shared" si="0"/>
        <v>2023.5</v>
      </c>
    </row>
    <row r="48" spans="7:14" x14ac:dyDescent="0.25">
      <c r="G48" s="1">
        <v>23</v>
      </c>
      <c r="H48" s="2" t="s">
        <v>28</v>
      </c>
      <c r="I48" s="1" t="s">
        <v>7</v>
      </c>
      <c r="J48" s="12" t="s">
        <v>41</v>
      </c>
      <c r="K48" s="4">
        <v>145.80000000000001</v>
      </c>
      <c r="L48" s="8">
        <v>41327</v>
      </c>
      <c r="M48" s="11">
        <v>88</v>
      </c>
      <c r="N48" s="9">
        <f t="shared" si="0"/>
        <v>12830.400000000001</v>
      </c>
    </row>
    <row r="49" spans="7:14" x14ac:dyDescent="0.25">
      <c r="G49" s="1">
        <v>24</v>
      </c>
      <c r="H49" s="2" t="s">
        <v>29</v>
      </c>
      <c r="I49" s="1" t="s">
        <v>9</v>
      </c>
      <c r="J49" s="12" t="s">
        <v>43</v>
      </c>
      <c r="K49" s="4">
        <v>68</v>
      </c>
      <c r="L49" s="8">
        <v>41589</v>
      </c>
      <c r="M49" s="11">
        <v>67</v>
      </c>
      <c r="N49" s="9">
        <f t="shared" si="0"/>
        <v>4556</v>
      </c>
    </row>
    <row r="50" spans="7:14" x14ac:dyDescent="0.25">
      <c r="G50" s="1">
        <v>25</v>
      </c>
      <c r="H50" s="2" t="s">
        <v>30</v>
      </c>
      <c r="I50" s="1" t="s">
        <v>8</v>
      </c>
      <c r="J50" s="12" t="s">
        <v>42</v>
      </c>
      <c r="K50" s="4">
        <v>352</v>
      </c>
      <c r="L50" s="8">
        <v>41386</v>
      </c>
      <c r="M50" s="11">
        <v>111</v>
      </c>
      <c r="N50" s="9">
        <f t="shared" si="0"/>
        <v>39072</v>
      </c>
    </row>
    <row r="51" spans="7:14" x14ac:dyDescent="0.25">
      <c r="G51" s="1">
        <v>26</v>
      </c>
      <c r="H51" s="2" t="s">
        <v>31</v>
      </c>
      <c r="I51" s="1" t="s">
        <v>7</v>
      </c>
      <c r="J51" s="12" t="s">
        <v>42</v>
      </c>
      <c r="K51" s="4">
        <v>172</v>
      </c>
      <c r="L51" s="8">
        <v>41394</v>
      </c>
      <c r="M51" s="11">
        <v>35</v>
      </c>
      <c r="N51" s="9">
        <f t="shared" si="0"/>
        <v>6020</v>
      </c>
    </row>
    <row r="52" spans="7:14" x14ac:dyDescent="0.25">
      <c r="G52" s="1">
        <v>27</v>
      </c>
      <c r="H52" s="2" t="s">
        <v>32</v>
      </c>
      <c r="I52" s="1" t="s">
        <v>9</v>
      </c>
      <c r="J52" s="12" t="s">
        <v>42</v>
      </c>
      <c r="K52" s="4">
        <v>5</v>
      </c>
      <c r="L52" s="8">
        <v>41296</v>
      </c>
      <c r="M52" s="11">
        <v>122</v>
      </c>
      <c r="N52" s="9">
        <f t="shared" si="0"/>
        <v>610</v>
      </c>
    </row>
    <row r="53" spans="7:14" x14ac:dyDescent="0.25">
      <c r="G53" s="1">
        <v>28</v>
      </c>
      <c r="H53" s="2" t="s">
        <v>33</v>
      </c>
      <c r="I53" s="1" t="s">
        <v>8</v>
      </c>
      <c r="J53" s="12" t="s">
        <v>42</v>
      </c>
      <c r="K53" s="4">
        <v>115</v>
      </c>
      <c r="L53" s="8">
        <v>41297</v>
      </c>
      <c r="M53" s="11">
        <v>102</v>
      </c>
      <c r="N53" s="9">
        <f t="shared" si="0"/>
        <v>11730</v>
      </c>
    </row>
  </sheetData>
  <mergeCells count="8">
    <mergeCell ref="M23:M25"/>
    <mergeCell ref="N23:N25"/>
    <mergeCell ref="G23:G25"/>
    <mergeCell ref="H23:H25"/>
    <mergeCell ref="I23:I25"/>
    <mergeCell ref="J23:J25"/>
    <mergeCell ref="K23:K25"/>
    <mergeCell ref="L23:L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7:B23"/>
  <sheetViews>
    <sheetView topLeftCell="A7" workbookViewId="0">
      <selection activeCell="B30" sqref="B30"/>
    </sheetView>
  </sheetViews>
  <sheetFormatPr defaultRowHeight="15" x14ac:dyDescent="0.25"/>
  <cols>
    <col min="2" max="2" width="87.5703125" customWidth="1"/>
  </cols>
  <sheetData>
    <row r="17" spans="2:2" ht="20.25" x14ac:dyDescent="0.25">
      <c r="B17" s="51" t="s">
        <v>64</v>
      </c>
    </row>
    <row r="18" spans="2:2" ht="40.5" x14ac:dyDescent="0.25">
      <c r="B18" s="52" t="s">
        <v>65</v>
      </c>
    </row>
    <row r="19" spans="2:2" ht="20.25" x14ac:dyDescent="0.25">
      <c r="B19" s="52" t="s">
        <v>67</v>
      </c>
    </row>
    <row r="20" spans="2:2" ht="40.5" x14ac:dyDescent="0.25">
      <c r="B20" s="52" t="s">
        <v>68</v>
      </c>
    </row>
    <row r="21" spans="2:2" ht="60.75" x14ac:dyDescent="0.25">
      <c r="B21" s="52" t="s">
        <v>70</v>
      </c>
    </row>
    <row r="22" spans="2:2" ht="81" x14ac:dyDescent="0.25">
      <c r="B22" s="52" t="s">
        <v>69</v>
      </c>
    </row>
    <row r="23" spans="2:2" ht="20.25" x14ac:dyDescent="0.25">
      <c r="B23" s="52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5:I37"/>
  <sheetViews>
    <sheetView topLeftCell="A4" workbookViewId="0">
      <selection activeCell="C15" sqref="C15"/>
    </sheetView>
  </sheetViews>
  <sheetFormatPr defaultColWidth="8.85546875" defaultRowHeight="15" x14ac:dyDescent="0.25"/>
  <cols>
    <col min="2" max="2" width="7.7109375" customWidth="1"/>
    <col min="3" max="3" width="29.7109375" customWidth="1"/>
    <col min="4" max="4" width="13.7109375" customWidth="1"/>
    <col min="5" max="5" width="8.7109375" customWidth="1"/>
  </cols>
  <sheetData>
    <row r="5" spans="2:9" x14ac:dyDescent="0.25">
      <c r="B5" s="57" t="s">
        <v>0</v>
      </c>
      <c r="C5" s="60" t="s">
        <v>1</v>
      </c>
      <c r="D5" s="60" t="s">
        <v>2</v>
      </c>
      <c r="E5" s="60" t="s">
        <v>36</v>
      </c>
    </row>
    <row r="6" spans="2:9" x14ac:dyDescent="0.25">
      <c r="B6" s="58"/>
      <c r="C6" s="60"/>
      <c r="D6" s="60"/>
      <c r="E6" s="60"/>
    </row>
    <row r="7" spans="2:9" x14ac:dyDescent="0.25">
      <c r="B7" s="59"/>
      <c r="C7" s="60"/>
      <c r="D7" s="60"/>
      <c r="E7" s="60"/>
    </row>
    <row r="8" spans="2:9" x14ac:dyDescent="0.25">
      <c r="B8" s="1">
        <v>1</v>
      </c>
      <c r="C8" s="2" t="s">
        <v>3</v>
      </c>
      <c r="D8" s="1" t="s">
        <v>7</v>
      </c>
      <c r="E8" s="4">
        <v>275</v>
      </c>
    </row>
    <row r="9" spans="2:9" x14ac:dyDescent="0.25">
      <c r="B9" s="1">
        <v>2</v>
      </c>
      <c r="C9" s="2" t="s">
        <v>5</v>
      </c>
      <c r="D9" s="1" t="s">
        <v>8</v>
      </c>
      <c r="E9" s="4">
        <v>22</v>
      </c>
    </row>
    <row r="10" spans="2:9" x14ac:dyDescent="0.25">
      <c r="B10" s="1">
        <v>3</v>
      </c>
      <c r="C10" s="2" t="s">
        <v>4</v>
      </c>
      <c r="D10" s="1" t="s">
        <v>9</v>
      </c>
      <c r="E10" s="4">
        <v>2.5</v>
      </c>
    </row>
    <row r="11" spans="2:9" x14ac:dyDescent="0.25">
      <c r="B11" s="1">
        <v>4</v>
      </c>
      <c r="C11" s="2" t="s">
        <v>6</v>
      </c>
      <c r="D11" s="1" t="s">
        <v>7</v>
      </c>
      <c r="E11" s="4">
        <v>122</v>
      </c>
      <c r="I11" s="3"/>
    </row>
    <row r="12" spans="2:9" x14ac:dyDescent="0.25">
      <c r="B12" s="1">
        <v>5</v>
      </c>
      <c r="C12" s="2" t="s">
        <v>10</v>
      </c>
      <c r="D12" s="1" t="s">
        <v>9</v>
      </c>
      <c r="E12" s="4">
        <v>153</v>
      </c>
    </row>
    <row r="13" spans="2:9" x14ac:dyDescent="0.25">
      <c r="B13" s="1">
        <v>6</v>
      </c>
      <c r="C13" s="2" t="s">
        <v>11</v>
      </c>
      <c r="D13" s="1" t="s">
        <v>8</v>
      </c>
      <c r="E13" s="4">
        <v>469</v>
      </c>
    </row>
    <row r="14" spans="2:9" x14ac:dyDescent="0.25">
      <c r="B14" s="1">
        <v>7</v>
      </c>
      <c r="C14" s="2" t="s">
        <v>12</v>
      </c>
      <c r="D14" s="1" t="s">
        <v>8</v>
      </c>
      <c r="E14" s="4">
        <v>100</v>
      </c>
    </row>
    <row r="15" spans="2:9" x14ac:dyDescent="0.25">
      <c r="B15" s="1">
        <v>8</v>
      </c>
      <c r="C15" s="2" t="s">
        <v>13</v>
      </c>
      <c r="D15" s="1" t="s">
        <v>9</v>
      </c>
      <c r="E15" s="4">
        <v>11.2</v>
      </c>
    </row>
    <row r="16" spans="2:9" x14ac:dyDescent="0.25">
      <c r="B16" s="1">
        <v>9</v>
      </c>
      <c r="C16" s="2" t="s">
        <v>14</v>
      </c>
      <c r="D16" s="1" t="s">
        <v>7</v>
      </c>
      <c r="E16" s="4">
        <v>178.6</v>
      </c>
    </row>
    <row r="17" spans="2:5" x14ac:dyDescent="0.25">
      <c r="B17" s="1">
        <v>10</v>
      </c>
      <c r="C17" s="2" t="s">
        <v>15</v>
      </c>
      <c r="D17" s="1" t="s">
        <v>9</v>
      </c>
      <c r="E17" s="4">
        <v>256</v>
      </c>
    </row>
    <row r="18" spans="2:5" x14ac:dyDescent="0.25">
      <c r="B18" s="1">
        <v>11</v>
      </c>
      <c r="C18" s="2" t="s">
        <v>16</v>
      </c>
      <c r="D18" s="1" t="s">
        <v>8</v>
      </c>
      <c r="E18" s="4">
        <v>95</v>
      </c>
    </row>
    <row r="19" spans="2:5" x14ac:dyDescent="0.25">
      <c r="B19" s="1">
        <v>12</v>
      </c>
      <c r="C19" s="2" t="s">
        <v>17</v>
      </c>
      <c r="D19" s="1" t="s">
        <v>9</v>
      </c>
      <c r="E19" s="4">
        <v>259</v>
      </c>
    </row>
    <row r="20" spans="2:5" x14ac:dyDescent="0.25">
      <c r="B20" s="1">
        <v>13</v>
      </c>
      <c r="C20" s="2" t="s">
        <v>18</v>
      </c>
      <c r="D20" s="1" t="s">
        <v>7</v>
      </c>
      <c r="E20" s="4">
        <v>313</v>
      </c>
    </row>
    <row r="21" spans="2:5" x14ac:dyDescent="0.25">
      <c r="B21" s="1">
        <v>14</v>
      </c>
      <c r="C21" s="2" t="s">
        <v>19</v>
      </c>
      <c r="D21" s="1" t="s">
        <v>8</v>
      </c>
      <c r="E21" s="4">
        <v>29.8</v>
      </c>
    </row>
    <row r="22" spans="2:5" x14ac:dyDescent="0.25">
      <c r="B22" s="1">
        <v>15</v>
      </c>
      <c r="C22" s="2" t="s">
        <v>20</v>
      </c>
      <c r="D22" s="1" t="s">
        <v>7</v>
      </c>
      <c r="E22" s="4">
        <v>5.8</v>
      </c>
    </row>
    <row r="23" spans="2:5" x14ac:dyDescent="0.25">
      <c r="B23" s="1">
        <v>16</v>
      </c>
      <c r="C23" s="2" t="s">
        <v>21</v>
      </c>
      <c r="D23" s="1" t="s">
        <v>9</v>
      </c>
      <c r="E23" s="4">
        <v>59</v>
      </c>
    </row>
    <row r="24" spans="2:5" x14ac:dyDescent="0.25">
      <c r="B24" s="1">
        <v>17</v>
      </c>
      <c r="C24" s="2" t="s">
        <v>22</v>
      </c>
      <c r="D24" s="1" t="s">
        <v>7</v>
      </c>
      <c r="E24" s="4">
        <v>98</v>
      </c>
    </row>
    <row r="25" spans="2:5" x14ac:dyDescent="0.25">
      <c r="B25" s="1">
        <v>18</v>
      </c>
      <c r="C25" s="2" t="s">
        <v>23</v>
      </c>
      <c r="D25" s="1" t="s">
        <v>8</v>
      </c>
      <c r="E25" s="4">
        <v>81</v>
      </c>
    </row>
    <row r="26" spans="2:5" x14ac:dyDescent="0.25">
      <c r="B26" s="1">
        <v>19</v>
      </c>
      <c r="C26" s="2" t="s">
        <v>24</v>
      </c>
      <c r="D26" s="1" t="s">
        <v>8</v>
      </c>
      <c r="E26" s="4">
        <v>69</v>
      </c>
    </row>
    <row r="27" spans="2:5" x14ac:dyDescent="0.25">
      <c r="B27" s="1">
        <v>20</v>
      </c>
      <c r="C27" s="2" t="s">
        <v>25</v>
      </c>
      <c r="D27" s="1" t="s">
        <v>7</v>
      </c>
      <c r="E27" s="4">
        <v>57</v>
      </c>
    </row>
    <row r="28" spans="2:5" x14ac:dyDescent="0.25">
      <c r="B28" s="1">
        <v>21</v>
      </c>
      <c r="C28" s="2" t="s">
        <v>26</v>
      </c>
      <c r="D28" s="1" t="s">
        <v>8</v>
      </c>
      <c r="E28" s="4">
        <v>15.9</v>
      </c>
    </row>
    <row r="29" spans="2:5" x14ac:dyDescent="0.25">
      <c r="B29" s="1">
        <v>22</v>
      </c>
      <c r="C29" s="2" t="s">
        <v>27</v>
      </c>
      <c r="D29" s="1" t="s">
        <v>9</v>
      </c>
      <c r="E29" s="4">
        <v>35.5</v>
      </c>
    </row>
    <row r="30" spans="2:5" x14ac:dyDescent="0.25">
      <c r="B30" s="1">
        <v>23</v>
      </c>
      <c r="C30" s="2" t="s">
        <v>28</v>
      </c>
      <c r="D30" s="1" t="s">
        <v>7</v>
      </c>
      <c r="E30" s="4">
        <v>145.80000000000001</v>
      </c>
    </row>
    <row r="31" spans="2:5" x14ac:dyDescent="0.25">
      <c r="B31" s="1">
        <v>24</v>
      </c>
      <c r="C31" s="2" t="s">
        <v>29</v>
      </c>
      <c r="D31" s="1" t="s">
        <v>9</v>
      </c>
      <c r="E31" s="4">
        <v>68</v>
      </c>
    </row>
    <row r="32" spans="2:5" x14ac:dyDescent="0.25">
      <c r="B32" s="1">
        <v>25</v>
      </c>
      <c r="C32" s="2" t="s">
        <v>30</v>
      </c>
      <c r="D32" s="1" t="s">
        <v>8</v>
      </c>
      <c r="E32" s="4">
        <v>352</v>
      </c>
    </row>
    <row r="33" spans="2:5" x14ac:dyDescent="0.25">
      <c r="B33" s="1">
        <v>26</v>
      </c>
      <c r="C33" s="2" t="s">
        <v>31</v>
      </c>
      <c r="D33" s="1" t="s">
        <v>7</v>
      </c>
      <c r="E33" s="4">
        <v>172</v>
      </c>
    </row>
    <row r="34" spans="2:5" x14ac:dyDescent="0.25">
      <c r="B34" s="1">
        <v>27</v>
      </c>
      <c r="C34" s="2" t="s">
        <v>32</v>
      </c>
      <c r="D34" s="1" t="s">
        <v>9</v>
      </c>
      <c r="E34" s="4">
        <v>5</v>
      </c>
    </row>
    <row r="35" spans="2:5" x14ac:dyDescent="0.25">
      <c r="B35" s="1">
        <v>28</v>
      </c>
      <c r="C35" s="2" t="s">
        <v>33</v>
      </c>
      <c r="D35" s="1" t="s">
        <v>8</v>
      </c>
      <c r="E35" s="4">
        <v>115</v>
      </c>
    </row>
    <row r="36" spans="2:5" x14ac:dyDescent="0.25">
      <c r="B36" s="1">
        <v>29</v>
      </c>
      <c r="C36" s="2" t="s">
        <v>34</v>
      </c>
      <c r="D36" s="1" t="s">
        <v>7</v>
      </c>
      <c r="E36" s="4">
        <v>155</v>
      </c>
    </row>
    <row r="37" spans="2:5" x14ac:dyDescent="0.25">
      <c r="B37" s="1">
        <v>30</v>
      </c>
      <c r="C37" s="2" t="s">
        <v>35</v>
      </c>
      <c r="D37" s="1" t="s">
        <v>8</v>
      </c>
      <c r="E37" s="4">
        <v>97</v>
      </c>
    </row>
  </sheetData>
  <mergeCells count="4">
    <mergeCell ref="B5:B7"/>
    <mergeCell ref="C5:C7"/>
    <mergeCell ref="D5:D7"/>
    <mergeCell ref="E5:E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4:I37"/>
  <sheetViews>
    <sheetView topLeftCell="A4" workbookViewId="0">
      <selection activeCell="M22" sqref="M22"/>
    </sheetView>
  </sheetViews>
  <sheetFormatPr defaultColWidth="8.85546875" defaultRowHeight="15" x14ac:dyDescent="0.25"/>
  <cols>
    <col min="1" max="1" width="4.7109375" customWidth="1"/>
    <col min="2" max="2" width="8.7109375" customWidth="1"/>
    <col min="3" max="3" width="29.7109375" customWidth="1"/>
    <col min="4" max="4" width="13.7109375" customWidth="1"/>
    <col min="5" max="5" width="11.7109375" style="5" customWidth="1"/>
    <col min="6" max="6" width="8.7109375" customWidth="1"/>
    <col min="7" max="7" width="10.7109375" customWidth="1"/>
    <col min="8" max="8" width="8.7109375" customWidth="1"/>
    <col min="9" max="9" width="11.7109375" style="5" customWidth="1"/>
  </cols>
  <sheetData>
    <row r="4" spans="2:9" x14ac:dyDescent="0.25">
      <c r="H4" s="6"/>
    </row>
    <row r="5" spans="2:9" ht="15" customHeight="1" x14ac:dyDescent="0.25">
      <c r="B5" s="60" t="s">
        <v>0</v>
      </c>
      <c r="C5" s="60" t="s">
        <v>1</v>
      </c>
      <c r="D5" s="60" t="s">
        <v>2</v>
      </c>
      <c r="E5" s="62" t="s">
        <v>40</v>
      </c>
      <c r="F5" s="60" t="s">
        <v>36</v>
      </c>
      <c r="G5" s="65" t="s">
        <v>37</v>
      </c>
      <c r="H5" s="61" t="s">
        <v>38</v>
      </c>
      <c r="I5" s="61" t="s">
        <v>39</v>
      </c>
    </row>
    <row r="6" spans="2:9" x14ac:dyDescent="0.25">
      <c r="B6" s="60"/>
      <c r="C6" s="60"/>
      <c r="D6" s="60"/>
      <c r="E6" s="63"/>
      <c r="F6" s="60"/>
      <c r="G6" s="65"/>
      <c r="H6" s="61"/>
      <c r="I6" s="61"/>
    </row>
    <row r="7" spans="2:9" x14ac:dyDescent="0.25">
      <c r="B7" s="60"/>
      <c r="C7" s="60"/>
      <c r="D7" s="60"/>
      <c r="E7" s="64"/>
      <c r="F7" s="60"/>
      <c r="G7" s="65"/>
      <c r="H7" s="61"/>
      <c r="I7" s="61"/>
    </row>
    <row r="8" spans="2:9" x14ac:dyDescent="0.25">
      <c r="B8" s="1">
        <v>1</v>
      </c>
      <c r="C8" s="2" t="s">
        <v>3</v>
      </c>
      <c r="D8" s="1" t="s">
        <v>7</v>
      </c>
      <c r="E8" s="7" t="s">
        <v>41</v>
      </c>
      <c r="F8" s="4">
        <v>275</v>
      </c>
      <c r="G8" s="8">
        <v>41286</v>
      </c>
      <c r="H8" s="11">
        <v>13</v>
      </c>
      <c r="I8" s="9">
        <f>F8*H8</f>
        <v>3575</v>
      </c>
    </row>
    <row r="9" spans="2:9" x14ac:dyDescent="0.25">
      <c r="B9" s="1">
        <v>2</v>
      </c>
      <c r="C9" s="2" t="s">
        <v>5</v>
      </c>
      <c r="D9" s="1" t="s">
        <v>8</v>
      </c>
      <c r="E9" s="7" t="s">
        <v>42</v>
      </c>
      <c r="F9" s="4">
        <v>22</v>
      </c>
      <c r="G9" s="8">
        <v>41042</v>
      </c>
      <c r="H9" s="11">
        <v>50</v>
      </c>
      <c r="I9" s="9">
        <f>F9*H9</f>
        <v>1100</v>
      </c>
    </row>
    <row r="10" spans="2:9" x14ac:dyDescent="0.25">
      <c r="B10" s="1">
        <v>3</v>
      </c>
      <c r="C10" s="2" t="s">
        <v>4</v>
      </c>
      <c r="D10" s="1" t="s">
        <v>9</v>
      </c>
      <c r="E10" s="7" t="s">
        <v>43</v>
      </c>
      <c r="F10" s="4">
        <v>2.5</v>
      </c>
      <c r="G10" s="8">
        <v>41460</v>
      </c>
      <c r="H10" s="11">
        <v>100</v>
      </c>
      <c r="I10" s="9">
        <f t="shared" ref="I10:I35" si="0">F10*H10</f>
        <v>250</v>
      </c>
    </row>
    <row r="11" spans="2:9" x14ac:dyDescent="0.25">
      <c r="B11" s="1">
        <v>4</v>
      </c>
      <c r="C11" s="2" t="s">
        <v>6</v>
      </c>
      <c r="D11" s="1" t="s">
        <v>7</v>
      </c>
      <c r="E11" s="7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 x14ac:dyDescent="0.25">
      <c r="B12" s="1">
        <v>5</v>
      </c>
      <c r="C12" s="2" t="s">
        <v>10</v>
      </c>
      <c r="D12" s="1" t="s">
        <v>9</v>
      </c>
      <c r="E12" s="7" t="s">
        <v>43</v>
      </c>
      <c r="F12" s="4">
        <v>153</v>
      </c>
      <c r="G12" s="8">
        <v>41337</v>
      </c>
      <c r="H12" s="11">
        <v>130</v>
      </c>
      <c r="I12" s="9">
        <f t="shared" si="0"/>
        <v>19890</v>
      </c>
    </row>
    <row r="13" spans="2:9" x14ac:dyDescent="0.25">
      <c r="B13" s="1">
        <v>6</v>
      </c>
      <c r="C13" s="2" t="s">
        <v>11</v>
      </c>
      <c r="D13" s="1" t="s">
        <v>8</v>
      </c>
      <c r="E13" s="7" t="s">
        <v>42</v>
      </c>
      <c r="F13" s="4">
        <v>469</v>
      </c>
      <c r="G13" s="8">
        <v>41308</v>
      </c>
      <c r="H13" s="11">
        <v>56</v>
      </c>
      <c r="I13" s="9">
        <f t="shared" si="0"/>
        <v>26264</v>
      </c>
    </row>
    <row r="14" spans="2:9" x14ac:dyDescent="0.25">
      <c r="B14" s="1">
        <v>7</v>
      </c>
      <c r="C14" s="2" t="s">
        <v>12</v>
      </c>
      <c r="D14" s="1" t="s">
        <v>8</v>
      </c>
      <c r="E14" s="7" t="s">
        <v>42</v>
      </c>
      <c r="F14" s="4">
        <v>100</v>
      </c>
      <c r="G14" s="8">
        <v>41354</v>
      </c>
      <c r="H14" s="11">
        <v>60</v>
      </c>
      <c r="I14" s="9">
        <f t="shared" si="0"/>
        <v>6000</v>
      </c>
    </row>
    <row r="15" spans="2:9" x14ac:dyDescent="0.25">
      <c r="B15" s="1">
        <v>8</v>
      </c>
      <c r="C15" s="2" t="s">
        <v>13</v>
      </c>
      <c r="D15" s="1" t="s">
        <v>9</v>
      </c>
      <c r="E15" s="7" t="s">
        <v>43</v>
      </c>
      <c r="F15" s="4">
        <v>11.2</v>
      </c>
      <c r="G15" s="8">
        <v>41376</v>
      </c>
      <c r="H15" s="11">
        <v>35</v>
      </c>
      <c r="I15" s="9">
        <f t="shared" si="0"/>
        <v>392</v>
      </c>
    </row>
    <row r="16" spans="2:9" x14ac:dyDescent="0.25">
      <c r="B16" s="1">
        <v>9</v>
      </c>
      <c r="C16" s="2" t="s">
        <v>14</v>
      </c>
      <c r="D16" s="1" t="s">
        <v>7</v>
      </c>
      <c r="E16" s="7" t="s">
        <v>41</v>
      </c>
      <c r="F16" s="4">
        <v>178.6</v>
      </c>
      <c r="G16" s="8">
        <v>41318</v>
      </c>
      <c r="H16" s="11">
        <v>150</v>
      </c>
      <c r="I16" s="9">
        <f t="shared" si="0"/>
        <v>26790</v>
      </c>
    </row>
    <row r="17" spans="2:9" x14ac:dyDescent="0.25">
      <c r="B17" s="1">
        <v>10</v>
      </c>
      <c r="C17" s="2" t="s">
        <v>15</v>
      </c>
      <c r="D17" s="1" t="s">
        <v>9</v>
      </c>
      <c r="E17" s="7" t="s">
        <v>43</v>
      </c>
      <c r="F17" s="4">
        <v>256</v>
      </c>
      <c r="G17" s="8">
        <v>41254</v>
      </c>
      <c r="H17" s="11">
        <v>80</v>
      </c>
      <c r="I17" s="9">
        <f t="shared" si="0"/>
        <v>20480</v>
      </c>
    </row>
    <row r="18" spans="2:9" x14ac:dyDescent="0.25">
      <c r="B18" s="1">
        <v>11</v>
      </c>
      <c r="C18" s="2" t="s">
        <v>16</v>
      </c>
      <c r="D18" s="1" t="s">
        <v>8</v>
      </c>
      <c r="E18" s="7" t="s">
        <v>42</v>
      </c>
      <c r="F18" s="4">
        <v>95</v>
      </c>
      <c r="G18" s="8">
        <v>41230</v>
      </c>
      <c r="H18" s="11">
        <v>70</v>
      </c>
      <c r="I18" s="9">
        <f t="shared" si="0"/>
        <v>6650</v>
      </c>
    </row>
    <row r="19" spans="2:9" x14ac:dyDescent="0.25">
      <c r="B19" s="1">
        <v>12</v>
      </c>
      <c r="C19" s="2" t="s">
        <v>17</v>
      </c>
      <c r="D19" s="1" t="s">
        <v>9</v>
      </c>
      <c r="E19" s="7" t="s">
        <v>43</v>
      </c>
      <c r="F19" s="4">
        <v>259</v>
      </c>
      <c r="G19" s="8">
        <v>41212</v>
      </c>
      <c r="H19" s="11">
        <v>40</v>
      </c>
      <c r="I19" s="9">
        <f t="shared" si="0"/>
        <v>10360</v>
      </c>
    </row>
    <row r="20" spans="2:9" x14ac:dyDescent="0.25">
      <c r="B20" s="1">
        <v>13</v>
      </c>
      <c r="C20" s="2" t="s">
        <v>18</v>
      </c>
      <c r="D20" s="1" t="s">
        <v>7</v>
      </c>
      <c r="E20" s="7" t="s">
        <v>41</v>
      </c>
      <c r="F20" s="4">
        <v>313</v>
      </c>
      <c r="G20" s="8">
        <v>41235</v>
      </c>
      <c r="H20" s="11">
        <v>120</v>
      </c>
      <c r="I20" s="9">
        <f t="shared" si="0"/>
        <v>37560</v>
      </c>
    </row>
    <row r="21" spans="2:9" x14ac:dyDescent="0.25">
      <c r="B21" s="1">
        <v>14</v>
      </c>
      <c r="C21" s="2" t="s">
        <v>19</v>
      </c>
      <c r="D21" s="1" t="s">
        <v>8</v>
      </c>
      <c r="E21" s="7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 x14ac:dyDescent="0.25">
      <c r="B22" s="1">
        <v>15</v>
      </c>
      <c r="C22" s="2" t="s">
        <v>20</v>
      </c>
      <c r="D22" s="1" t="s">
        <v>7</v>
      </c>
      <c r="E22" s="7" t="s">
        <v>41</v>
      </c>
      <c r="F22" s="4">
        <v>5.8</v>
      </c>
      <c r="G22" s="8">
        <v>41336</v>
      </c>
      <c r="H22" s="11">
        <v>60</v>
      </c>
      <c r="I22" s="9">
        <f t="shared" si="0"/>
        <v>348</v>
      </c>
    </row>
    <row r="23" spans="2:9" x14ac:dyDescent="0.25">
      <c r="B23" s="1">
        <v>16</v>
      </c>
      <c r="C23" s="2" t="s">
        <v>21</v>
      </c>
      <c r="D23" s="1" t="s">
        <v>9</v>
      </c>
      <c r="E23" s="7" t="s">
        <v>43</v>
      </c>
      <c r="F23" s="4">
        <v>59</v>
      </c>
      <c r="G23" s="8">
        <v>41307</v>
      </c>
      <c r="H23" s="11">
        <v>65</v>
      </c>
      <c r="I23" s="9">
        <f t="shared" si="0"/>
        <v>3835</v>
      </c>
    </row>
    <row r="24" spans="2:9" x14ac:dyDescent="0.25">
      <c r="B24" s="1">
        <v>17</v>
      </c>
      <c r="C24" s="2" t="s">
        <v>22</v>
      </c>
      <c r="D24" s="1" t="s">
        <v>7</v>
      </c>
      <c r="E24" s="7" t="s">
        <v>41</v>
      </c>
      <c r="F24" s="4">
        <v>98</v>
      </c>
      <c r="G24" s="8">
        <v>41309</v>
      </c>
      <c r="H24" s="11">
        <v>140</v>
      </c>
      <c r="I24" s="9">
        <f t="shared" si="0"/>
        <v>13720</v>
      </c>
    </row>
    <row r="25" spans="2:9" x14ac:dyDescent="0.25">
      <c r="B25" s="1">
        <v>18</v>
      </c>
      <c r="C25" s="2" t="s">
        <v>23</v>
      </c>
      <c r="D25" s="1" t="s">
        <v>8</v>
      </c>
      <c r="E25" s="7" t="s">
        <v>42</v>
      </c>
      <c r="F25" s="4">
        <v>81</v>
      </c>
      <c r="G25" s="8">
        <v>40941</v>
      </c>
      <c r="H25" s="11">
        <v>150</v>
      </c>
      <c r="I25" s="9">
        <f t="shared" si="0"/>
        <v>12150</v>
      </c>
    </row>
    <row r="26" spans="2:9" x14ac:dyDescent="0.25">
      <c r="B26" s="1">
        <v>19</v>
      </c>
      <c r="C26" s="2" t="s">
        <v>24</v>
      </c>
      <c r="D26" s="1" t="s">
        <v>8</v>
      </c>
      <c r="E26" s="7" t="s">
        <v>43</v>
      </c>
      <c r="F26" s="4">
        <v>69</v>
      </c>
      <c r="G26" s="8">
        <v>41364</v>
      </c>
      <c r="H26" s="11">
        <v>110</v>
      </c>
      <c r="I26" s="9">
        <f t="shared" si="0"/>
        <v>7590</v>
      </c>
    </row>
    <row r="27" spans="2:9" x14ac:dyDescent="0.25">
      <c r="B27" s="1">
        <v>20</v>
      </c>
      <c r="C27" s="2" t="s">
        <v>25</v>
      </c>
      <c r="D27" s="1" t="s">
        <v>7</v>
      </c>
      <c r="E27" s="7" t="s">
        <v>41</v>
      </c>
      <c r="F27" s="4">
        <v>57</v>
      </c>
      <c r="G27" s="8">
        <v>41633</v>
      </c>
      <c r="H27" s="11">
        <v>135</v>
      </c>
      <c r="I27" s="9">
        <f t="shared" si="0"/>
        <v>7695</v>
      </c>
    </row>
    <row r="28" spans="2:9" x14ac:dyDescent="0.25">
      <c r="B28" s="1">
        <v>21</v>
      </c>
      <c r="C28" s="2" t="s">
        <v>26</v>
      </c>
      <c r="D28" s="1" t="s">
        <v>8</v>
      </c>
      <c r="E28" s="7" t="s">
        <v>42</v>
      </c>
      <c r="F28" s="4">
        <v>15.9</v>
      </c>
      <c r="G28" s="8">
        <v>41242</v>
      </c>
      <c r="H28" s="11">
        <v>145</v>
      </c>
      <c r="I28" s="9">
        <f t="shared" si="0"/>
        <v>2305.5</v>
      </c>
    </row>
    <row r="29" spans="2:9" x14ac:dyDescent="0.25">
      <c r="B29" s="1">
        <v>22</v>
      </c>
      <c r="C29" s="2" t="s">
        <v>27</v>
      </c>
      <c r="D29" s="1" t="s">
        <v>9</v>
      </c>
      <c r="E29" s="7" t="s">
        <v>43</v>
      </c>
      <c r="F29" s="4">
        <v>35.5</v>
      </c>
      <c r="G29" s="8">
        <v>41400</v>
      </c>
      <c r="H29" s="11">
        <v>57</v>
      </c>
      <c r="I29" s="9">
        <f t="shared" si="0"/>
        <v>2023.5</v>
      </c>
    </row>
    <row r="30" spans="2:9" x14ac:dyDescent="0.25">
      <c r="B30" s="1">
        <v>23</v>
      </c>
      <c r="C30" s="2" t="s">
        <v>28</v>
      </c>
      <c r="D30" s="1" t="s">
        <v>7</v>
      </c>
      <c r="E30" s="7" t="s">
        <v>41</v>
      </c>
      <c r="F30" s="4">
        <v>145.80000000000001</v>
      </c>
      <c r="G30" s="8">
        <v>41327</v>
      </c>
      <c r="H30" s="11">
        <v>88</v>
      </c>
      <c r="I30" s="9">
        <f t="shared" si="0"/>
        <v>12830.400000000001</v>
      </c>
    </row>
    <row r="31" spans="2:9" x14ac:dyDescent="0.25">
      <c r="B31" s="1">
        <v>24</v>
      </c>
      <c r="C31" s="2" t="s">
        <v>29</v>
      </c>
      <c r="D31" s="1" t="s">
        <v>9</v>
      </c>
      <c r="E31" s="7" t="s">
        <v>43</v>
      </c>
      <c r="F31" s="4">
        <v>68</v>
      </c>
      <c r="G31" s="8">
        <v>41589</v>
      </c>
      <c r="H31" s="11">
        <v>67</v>
      </c>
      <c r="I31" s="9">
        <f t="shared" si="0"/>
        <v>4556</v>
      </c>
    </row>
    <row r="32" spans="2:9" x14ac:dyDescent="0.25">
      <c r="B32" s="1">
        <v>25</v>
      </c>
      <c r="C32" s="2" t="s">
        <v>30</v>
      </c>
      <c r="D32" s="1" t="s">
        <v>8</v>
      </c>
      <c r="E32" s="7" t="s">
        <v>42</v>
      </c>
      <c r="F32" s="4">
        <v>352</v>
      </c>
      <c r="G32" s="8">
        <v>41386</v>
      </c>
      <c r="H32" s="11">
        <v>111</v>
      </c>
      <c r="I32" s="9">
        <f t="shared" si="0"/>
        <v>39072</v>
      </c>
    </row>
    <row r="33" spans="2:9" x14ac:dyDescent="0.25">
      <c r="B33" s="1">
        <v>26</v>
      </c>
      <c r="C33" s="2" t="s">
        <v>31</v>
      </c>
      <c r="D33" s="1" t="s">
        <v>7</v>
      </c>
      <c r="E33" s="7" t="s">
        <v>42</v>
      </c>
      <c r="F33" s="4">
        <v>172</v>
      </c>
      <c r="G33" s="8">
        <v>41394</v>
      </c>
      <c r="H33" s="11">
        <v>35</v>
      </c>
      <c r="I33" s="9">
        <f t="shared" si="0"/>
        <v>6020</v>
      </c>
    </row>
    <row r="34" spans="2:9" x14ac:dyDescent="0.25">
      <c r="B34" s="1">
        <v>27</v>
      </c>
      <c r="C34" s="2" t="s">
        <v>32</v>
      </c>
      <c r="D34" s="1" t="s">
        <v>9</v>
      </c>
      <c r="E34" s="7" t="s">
        <v>42</v>
      </c>
      <c r="F34" s="4">
        <v>5</v>
      </c>
      <c r="G34" s="8">
        <v>41296</v>
      </c>
      <c r="H34" s="11">
        <v>122</v>
      </c>
      <c r="I34" s="9">
        <f t="shared" si="0"/>
        <v>610</v>
      </c>
    </row>
    <row r="35" spans="2:9" x14ac:dyDescent="0.25">
      <c r="B35" s="1">
        <v>28</v>
      </c>
      <c r="C35" s="2" t="s">
        <v>33</v>
      </c>
      <c r="D35" s="1" t="s">
        <v>8</v>
      </c>
      <c r="E35" s="7" t="s">
        <v>42</v>
      </c>
      <c r="F35" s="4">
        <v>115</v>
      </c>
      <c r="G35" s="8">
        <v>41297</v>
      </c>
      <c r="H35" s="11">
        <v>102</v>
      </c>
      <c r="I35" s="9">
        <f t="shared" si="0"/>
        <v>11730</v>
      </c>
    </row>
    <row r="36" spans="2:9" x14ac:dyDescent="0.25">
      <c r="H36" s="10"/>
      <c r="I36"/>
    </row>
    <row r="37" spans="2:9" x14ac:dyDescent="0.25">
      <c r="B37" s="5"/>
      <c r="C37" s="5"/>
      <c r="D37" s="5"/>
      <c r="F37" s="5"/>
      <c r="G37" s="5"/>
      <c r="H37" s="5"/>
    </row>
  </sheetData>
  <mergeCells count="8">
    <mergeCell ref="I5:I7"/>
    <mergeCell ref="H5:H7"/>
    <mergeCell ref="E5:E7"/>
    <mergeCell ref="B5:B7"/>
    <mergeCell ref="C5:C7"/>
    <mergeCell ref="D5:D7"/>
    <mergeCell ref="F5:F7"/>
    <mergeCell ref="G5:G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5:I35"/>
  <sheetViews>
    <sheetView topLeftCell="A4" workbookViewId="0">
      <selection activeCell="D23" sqref="D23"/>
    </sheetView>
  </sheetViews>
  <sheetFormatPr defaultColWidth="8.85546875" defaultRowHeight="15" x14ac:dyDescent="0.25"/>
  <cols>
    <col min="1" max="1" width="5.7109375" customWidth="1"/>
    <col min="2" max="2" width="8.7109375" customWidth="1"/>
    <col min="3" max="3" width="29.7109375" customWidth="1"/>
    <col min="4" max="4" width="13.7109375" customWidth="1"/>
    <col min="5" max="6" width="8.7109375" customWidth="1"/>
    <col min="7" max="7" width="10.7109375" customWidth="1"/>
    <col min="8" max="8" width="8.7109375" customWidth="1"/>
    <col min="9" max="9" width="11.7109375" customWidth="1"/>
  </cols>
  <sheetData>
    <row r="5" spans="2:9" ht="15" customHeight="1" x14ac:dyDescent="0.25">
      <c r="B5" s="26" t="s">
        <v>0</v>
      </c>
      <c r="C5" s="26" t="s">
        <v>1</v>
      </c>
      <c r="D5" s="26" t="s">
        <v>2</v>
      </c>
      <c r="E5" s="25" t="s">
        <v>40</v>
      </c>
      <c r="F5" s="26" t="s">
        <v>36</v>
      </c>
      <c r="G5" s="25" t="s">
        <v>37</v>
      </c>
      <c r="H5" s="27" t="s">
        <v>38</v>
      </c>
      <c r="I5" s="27" t="s">
        <v>39</v>
      </c>
    </row>
    <row r="6" spans="2:9" x14ac:dyDescent="0.25">
      <c r="B6" s="45"/>
      <c r="C6" s="45"/>
      <c r="D6" s="45"/>
      <c r="E6" s="49"/>
      <c r="F6" s="45"/>
      <c r="G6" s="49"/>
      <c r="H6" s="47"/>
      <c r="I6" s="47"/>
    </row>
    <row r="7" spans="2:9" x14ac:dyDescent="0.25">
      <c r="B7" s="46"/>
      <c r="C7" s="46"/>
      <c r="D7" s="46"/>
      <c r="E7" s="50"/>
      <c r="F7" s="46"/>
      <c r="G7" s="50"/>
      <c r="H7" s="48"/>
      <c r="I7" s="48"/>
    </row>
    <row r="8" spans="2:9" x14ac:dyDescent="0.25">
      <c r="B8" s="1">
        <v>3</v>
      </c>
      <c r="C8" s="2" t="s">
        <v>4</v>
      </c>
      <c r="D8" s="1" t="s">
        <v>9</v>
      </c>
      <c r="E8" s="12" t="s">
        <v>43</v>
      </c>
      <c r="F8" s="4">
        <v>2.5</v>
      </c>
      <c r="G8" s="8">
        <v>41460</v>
      </c>
      <c r="H8" s="11">
        <v>100</v>
      </c>
      <c r="I8" s="9">
        <f t="shared" ref="I8:I35" si="0">F8*H8</f>
        <v>250</v>
      </c>
    </row>
    <row r="9" spans="2:9" x14ac:dyDescent="0.25">
      <c r="B9" s="1">
        <v>5</v>
      </c>
      <c r="C9" s="2" t="s">
        <v>10</v>
      </c>
      <c r="D9" s="1" t="s">
        <v>9</v>
      </c>
      <c r="E9" s="12" t="s">
        <v>43</v>
      </c>
      <c r="F9" s="4">
        <v>153</v>
      </c>
      <c r="G9" s="8">
        <v>41337</v>
      </c>
      <c r="H9" s="11">
        <v>130</v>
      </c>
      <c r="I9" s="9">
        <f t="shared" si="0"/>
        <v>19890</v>
      </c>
    </row>
    <row r="10" spans="2:9" x14ac:dyDescent="0.25">
      <c r="B10" s="1">
        <v>8</v>
      </c>
      <c r="C10" s="2" t="s">
        <v>13</v>
      </c>
      <c r="D10" s="1" t="s">
        <v>9</v>
      </c>
      <c r="E10" s="12" t="s">
        <v>43</v>
      </c>
      <c r="F10" s="4">
        <v>11.2</v>
      </c>
      <c r="G10" s="8">
        <v>41376</v>
      </c>
      <c r="H10" s="11">
        <v>35</v>
      </c>
      <c r="I10" s="9">
        <f t="shared" si="0"/>
        <v>392</v>
      </c>
    </row>
    <row r="11" spans="2:9" x14ac:dyDescent="0.25">
      <c r="B11" s="1">
        <v>10</v>
      </c>
      <c r="C11" s="2" t="s">
        <v>15</v>
      </c>
      <c r="D11" s="1" t="s">
        <v>9</v>
      </c>
      <c r="E11" s="12" t="s">
        <v>43</v>
      </c>
      <c r="F11" s="4">
        <v>256</v>
      </c>
      <c r="G11" s="8">
        <v>41254</v>
      </c>
      <c r="H11" s="11">
        <v>80</v>
      </c>
      <c r="I11" s="9">
        <f t="shared" si="0"/>
        <v>20480</v>
      </c>
    </row>
    <row r="12" spans="2:9" x14ac:dyDescent="0.25">
      <c r="B12" s="1">
        <v>12</v>
      </c>
      <c r="C12" s="2" t="s">
        <v>17</v>
      </c>
      <c r="D12" s="1" t="s">
        <v>9</v>
      </c>
      <c r="E12" s="12" t="s">
        <v>43</v>
      </c>
      <c r="F12" s="4">
        <v>259</v>
      </c>
      <c r="G12" s="8">
        <v>41212</v>
      </c>
      <c r="H12" s="11">
        <v>40</v>
      </c>
      <c r="I12" s="9">
        <f t="shared" si="0"/>
        <v>10360</v>
      </c>
    </row>
    <row r="13" spans="2:9" x14ac:dyDescent="0.25">
      <c r="B13" s="1">
        <v>16</v>
      </c>
      <c r="C13" s="2" t="s">
        <v>21</v>
      </c>
      <c r="D13" s="1" t="s">
        <v>9</v>
      </c>
      <c r="E13" s="12" t="s">
        <v>43</v>
      </c>
      <c r="F13" s="4">
        <v>59</v>
      </c>
      <c r="G13" s="8">
        <v>41307</v>
      </c>
      <c r="H13" s="11">
        <v>65</v>
      </c>
      <c r="I13" s="9">
        <f t="shared" si="0"/>
        <v>3835</v>
      </c>
    </row>
    <row r="14" spans="2:9" x14ac:dyDescent="0.25">
      <c r="B14" s="1">
        <v>19</v>
      </c>
      <c r="C14" s="2" t="s">
        <v>24</v>
      </c>
      <c r="D14" s="1" t="s">
        <v>8</v>
      </c>
      <c r="E14" s="12" t="s">
        <v>43</v>
      </c>
      <c r="F14" s="4">
        <v>69</v>
      </c>
      <c r="G14" s="8">
        <v>41364</v>
      </c>
      <c r="H14" s="11">
        <v>110</v>
      </c>
      <c r="I14" s="9">
        <f t="shared" si="0"/>
        <v>7590</v>
      </c>
    </row>
    <row r="15" spans="2:9" x14ac:dyDescent="0.25">
      <c r="B15" s="1">
        <v>22</v>
      </c>
      <c r="C15" s="2" t="s">
        <v>27</v>
      </c>
      <c r="D15" s="1" t="s">
        <v>9</v>
      </c>
      <c r="E15" s="12" t="s">
        <v>43</v>
      </c>
      <c r="F15" s="4">
        <v>35.5</v>
      </c>
      <c r="G15" s="8">
        <v>41400</v>
      </c>
      <c r="H15" s="11">
        <v>57</v>
      </c>
      <c r="I15" s="9">
        <f t="shared" si="0"/>
        <v>2023.5</v>
      </c>
    </row>
    <row r="16" spans="2:9" x14ac:dyDescent="0.25">
      <c r="B16" s="1">
        <v>24</v>
      </c>
      <c r="C16" s="2" t="s">
        <v>29</v>
      </c>
      <c r="D16" s="1" t="s">
        <v>9</v>
      </c>
      <c r="E16" s="12" t="s">
        <v>43</v>
      </c>
      <c r="F16" s="4">
        <v>68</v>
      </c>
      <c r="G16" s="8">
        <v>41589</v>
      </c>
      <c r="H16" s="11">
        <v>67</v>
      </c>
      <c r="I16" s="9">
        <f t="shared" si="0"/>
        <v>4556</v>
      </c>
    </row>
    <row r="17" spans="2:9" x14ac:dyDescent="0.25">
      <c r="B17" s="1">
        <v>2</v>
      </c>
      <c r="C17" s="2" t="s">
        <v>5</v>
      </c>
      <c r="D17" s="1" t="s">
        <v>8</v>
      </c>
      <c r="E17" s="12" t="s">
        <v>42</v>
      </c>
      <c r="F17" s="4">
        <v>22</v>
      </c>
      <c r="G17" s="8">
        <v>41042</v>
      </c>
      <c r="H17" s="11">
        <v>50</v>
      </c>
      <c r="I17" s="9">
        <f t="shared" si="0"/>
        <v>1100</v>
      </c>
    </row>
    <row r="18" spans="2:9" x14ac:dyDescent="0.25">
      <c r="B18" s="1">
        <v>6</v>
      </c>
      <c r="C18" s="2" t="s">
        <v>11</v>
      </c>
      <c r="D18" s="1" t="s">
        <v>8</v>
      </c>
      <c r="E18" s="12" t="s">
        <v>42</v>
      </c>
      <c r="F18" s="4">
        <v>469</v>
      </c>
      <c r="G18" s="8">
        <v>41308</v>
      </c>
      <c r="H18" s="11">
        <v>56</v>
      </c>
      <c r="I18" s="9">
        <f t="shared" si="0"/>
        <v>26264</v>
      </c>
    </row>
    <row r="19" spans="2:9" x14ac:dyDescent="0.25">
      <c r="B19" s="1">
        <v>7</v>
      </c>
      <c r="C19" s="2" t="s">
        <v>12</v>
      </c>
      <c r="D19" s="1" t="s">
        <v>8</v>
      </c>
      <c r="E19" s="12" t="s">
        <v>42</v>
      </c>
      <c r="F19" s="4">
        <v>100</v>
      </c>
      <c r="G19" s="8">
        <v>41354</v>
      </c>
      <c r="H19" s="11">
        <v>60</v>
      </c>
      <c r="I19" s="9">
        <f t="shared" si="0"/>
        <v>6000</v>
      </c>
    </row>
    <row r="20" spans="2:9" x14ac:dyDescent="0.25">
      <c r="B20" s="1">
        <v>11</v>
      </c>
      <c r="C20" s="2" t="s">
        <v>16</v>
      </c>
      <c r="D20" s="1" t="s">
        <v>8</v>
      </c>
      <c r="E20" s="12" t="s">
        <v>42</v>
      </c>
      <c r="F20" s="4">
        <v>95</v>
      </c>
      <c r="G20" s="8">
        <v>41230</v>
      </c>
      <c r="H20" s="11">
        <v>70</v>
      </c>
      <c r="I20" s="9">
        <f t="shared" si="0"/>
        <v>6650</v>
      </c>
    </row>
    <row r="21" spans="2:9" x14ac:dyDescent="0.25">
      <c r="B21" s="1">
        <v>14</v>
      </c>
      <c r="C21" s="2" t="s">
        <v>19</v>
      </c>
      <c r="D21" s="1" t="s">
        <v>8</v>
      </c>
      <c r="E21" s="12" t="s">
        <v>42</v>
      </c>
      <c r="F21" s="4">
        <v>29.8</v>
      </c>
      <c r="G21" s="8">
        <v>41305</v>
      </c>
      <c r="H21" s="11">
        <v>120</v>
      </c>
      <c r="I21" s="9">
        <f t="shared" si="0"/>
        <v>3576</v>
      </c>
    </row>
    <row r="22" spans="2:9" x14ac:dyDescent="0.25">
      <c r="B22" s="1">
        <v>18</v>
      </c>
      <c r="C22" s="2" t="s">
        <v>23</v>
      </c>
      <c r="D22" s="1" t="s">
        <v>8</v>
      </c>
      <c r="E22" s="12" t="s">
        <v>42</v>
      </c>
      <c r="F22" s="4">
        <v>81</v>
      </c>
      <c r="G22" s="8">
        <v>40941</v>
      </c>
      <c r="H22" s="11">
        <v>150</v>
      </c>
      <c r="I22" s="9">
        <f t="shared" si="0"/>
        <v>12150</v>
      </c>
    </row>
    <row r="23" spans="2:9" x14ac:dyDescent="0.25">
      <c r="B23" s="1">
        <v>21</v>
      </c>
      <c r="C23" s="2" t="s">
        <v>26</v>
      </c>
      <c r="D23" s="1" t="s">
        <v>8</v>
      </c>
      <c r="E23" s="12" t="s">
        <v>42</v>
      </c>
      <c r="F23" s="4">
        <v>15.9</v>
      </c>
      <c r="G23" s="8">
        <v>41242</v>
      </c>
      <c r="H23" s="11">
        <v>145</v>
      </c>
      <c r="I23" s="9">
        <f t="shared" si="0"/>
        <v>2305.5</v>
      </c>
    </row>
    <row r="24" spans="2:9" x14ac:dyDescent="0.25">
      <c r="B24" s="1">
        <v>25</v>
      </c>
      <c r="C24" s="2" t="s">
        <v>30</v>
      </c>
      <c r="D24" s="1" t="s">
        <v>8</v>
      </c>
      <c r="E24" s="12" t="s">
        <v>42</v>
      </c>
      <c r="F24" s="4">
        <v>352</v>
      </c>
      <c r="G24" s="8">
        <v>41386</v>
      </c>
      <c r="H24" s="11">
        <v>111</v>
      </c>
      <c r="I24" s="9">
        <f t="shared" si="0"/>
        <v>39072</v>
      </c>
    </row>
    <row r="25" spans="2:9" x14ac:dyDescent="0.25">
      <c r="B25" s="1">
        <v>26</v>
      </c>
      <c r="C25" s="2" t="s">
        <v>31</v>
      </c>
      <c r="D25" s="1" t="s">
        <v>7</v>
      </c>
      <c r="E25" s="12" t="s">
        <v>42</v>
      </c>
      <c r="F25" s="4">
        <v>172</v>
      </c>
      <c r="G25" s="8">
        <v>41394</v>
      </c>
      <c r="H25" s="11">
        <v>35</v>
      </c>
      <c r="I25" s="9">
        <f t="shared" si="0"/>
        <v>6020</v>
      </c>
    </row>
    <row r="26" spans="2:9" x14ac:dyDescent="0.25">
      <c r="B26" s="1">
        <v>27</v>
      </c>
      <c r="C26" s="2" t="s">
        <v>32</v>
      </c>
      <c r="D26" s="1" t="s">
        <v>9</v>
      </c>
      <c r="E26" s="12" t="s">
        <v>42</v>
      </c>
      <c r="F26" s="4">
        <v>5</v>
      </c>
      <c r="G26" s="8">
        <v>41296</v>
      </c>
      <c r="H26" s="11">
        <v>122</v>
      </c>
      <c r="I26" s="9">
        <f t="shared" si="0"/>
        <v>610</v>
      </c>
    </row>
    <row r="27" spans="2:9" x14ac:dyDescent="0.25">
      <c r="B27" s="1">
        <v>28</v>
      </c>
      <c r="C27" s="2" t="s">
        <v>33</v>
      </c>
      <c r="D27" s="1" t="s">
        <v>8</v>
      </c>
      <c r="E27" s="12" t="s">
        <v>42</v>
      </c>
      <c r="F27" s="4">
        <v>115</v>
      </c>
      <c r="G27" s="8">
        <v>41297</v>
      </c>
      <c r="H27" s="11">
        <v>102</v>
      </c>
      <c r="I27" s="9">
        <f t="shared" si="0"/>
        <v>11730</v>
      </c>
    </row>
    <row r="28" spans="2:9" x14ac:dyDescent="0.25">
      <c r="B28" s="1">
        <v>1</v>
      </c>
      <c r="C28" s="2" t="s">
        <v>3</v>
      </c>
      <c r="D28" s="1" t="s">
        <v>7</v>
      </c>
      <c r="E28" s="12" t="s">
        <v>41</v>
      </c>
      <c r="F28" s="4">
        <v>275</v>
      </c>
      <c r="G28" s="8">
        <v>41286</v>
      </c>
      <c r="H28" s="11">
        <v>13</v>
      </c>
      <c r="I28" s="9">
        <f t="shared" si="0"/>
        <v>3575</v>
      </c>
    </row>
    <row r="29" spans="2:9" x14ac:dyDescent="0.25">
      <c r="B29" s="1">
        <v>4</v>
      </c>
      <c r="C29" s="2" t="s">
        <v>6</v>
      </c>
      <c r="D29" s="1" t="s">
        <v>7</v>
      </c>
      <c r="E29" s="12" t="s">
        <v>41</v>
      </c>
      <c r="F29" s="4">
        <v>122</v>
      </c>
      <c r="G29" s="8">
        <v>41220</v>
      </c>
      <c r="H29" s="11">
        <v>100</v>
      </c>
      <c r="I29" s="9">
        <f t="shared" si="0"/>
        <v>12200</v>
      </c>
    </row>
    <row r="30" spans="2:9" x14ac:dyDescent="0.25">
      <c r="B30" s="1">
        <v>9</v>
      </c>
      <c r="C30" s="2" t="s">
        <v>14</v>
      </c>
      <c r="D30" s="1" t="s">
        <v>7</v>
      </c>
      <c r="E30" s="12" t="s">
        <v>41</v>
      </c>
      <c r="F30" s="4">
        <v>178.6</v>
      </c>
      <c r="G30" s="8">
        <v>41318</v>
      </c>
      <c r="H30" s="11">
        <v>150</v>
      </c>
      <c r="I30" s="9">
        <f t="shared" si="0"/>
        <v>26790</v>
      </c>
    </row>
    <row r="31" spans="2:9" x14ac:dyDescent="0.25">
      <c r="B31" s="1">
        <v>13</v>
      </c>
      <c r="C31" s="2" t="s">
        <v>18</v>
      </c>
      <c r="D31" s="1" t="s">
        <v>7</v>
      </c>
      <c r="E31" s="12" t="s">
        <v>41</v>
      </c>
      <c r="F31" s="4">
        <v>313</v>
      </c>
      <c r="G31" s="8">
        <v>41235</v>
      </c>
      <c r="H31" s="11">
        <v>120</v>
      </c>
      <c r="I31" s="9">
        <f t="shared" si="0"/>
        <v>37560</v>
      </c>
    </row>
    <row r="32" spans="2:9" x14ac:dyDescent="0.25">
      <c r="B32" s="1">
        <v>15</v>
      </c>
      <c r="C32" s="2" t="s">
        <v>20</v>
      </c>
      <c r="D32" s="1" t="s">
        <v>7</v>
      </c>
      <c r="E32" s="12" t="s">
        <v>41</v>
      </c>
      <c r="F32" s="4">
        <v>5.8</v>
      </c>
      <c r="G32" s="8">
        <v>41336</v>
      </c>
      <c r="H32" s="11">
        <v>60</v>
      </c>
      <c r="I32" s="9">
        <f t="shared" si="0"/>
        <v>348</v>
      </c>
    </row>
    <row r="33" spans="2:9" x14ac:dyDescent="0.25">
      <c r="B33" s="1">
        <v>17</v>
      </c>
      <c r="C33" s="2" t="s">
        <v>22</v>
      </c>
      <c r="D33" s="1" t="s">
        <v>7</v>
      </c>
      <c r="E33" s="12" t="s">
        <v>41</v>
      </c>
      <c r="F33" s="4">
        <v>98</v>
      </c>
      <c r="G33" s="8">
        <v>41309</v>
      </c>
      <c r="H33" s="11">
        <v>140</v>
      </c>
      <c r="I33" s="9">
        <f t="shared" si="0"/>
        <v>13720</v>
      </c>
    </row>
    <row r="34" spans="2:9" x14ac:dyDescent="0.25">
      <c r="B34" s="1">
        <v>20</v>
      </c>
      <c r="C34" s="2" t="s">
        <v>25</v>
      </c>
      <c r="D34" s="1" t="s">
        <v>7</v>
      </c>
      <c r="E34" s="12" t="s">
        <v>41</v>
      </c>
      <c r="F34" s="4">
        <v>57</v>
      </c>
      <c r="G34" s="8">
        <v>41633</v>
      </c>
      <c r="H34" s="11">
        <v>135</v>
      </c>
      <c r="I34" s="9">
        <f t="shared" si="0"/>
        <v>7695</v>
      </c>
    </row>
    <row r="35" spans="2:9" x14ac:dyDescent="0.25">
      <c r="B35" s="1">
        <v>23</v>
      </c>
      <c r="C35" s="2" t="s">
        <v>28</v>
      </c>
      <c r="D35" s="1" t="s">
        <v>7</v>
      </c>
      <c r="E35" s="12" t="s">
        <v>41</v>
      </c>
      <c r="F35" s="4">
        <v>145.80000000000001</v>
      </c>
      <c r="G35" s="8">
        <v>41327</v>
      </c>
      <c r="H35" s="11">
        <v>88</v>
      </c>
      <c r="I35" s="9">
        <f t="shared" si="0"/>
        <v>12830.400000000001</v>
      </c>
    </row>
  </sheetData>
  <sortState ref="B8:I35">
    <sortCondition ref="E8:E35"/>
  </sortState>
  <dataConsolidate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filterMode="1" enableFormatConditionsCalculation="0"/>
  <dimension ref="B5:I35"/>
  <sheetViews>
    <sheetView workbookViewId="0">
      <selection activeCell="I49" sqref="I49"/>
    </sheetView>
  </sheetViews>
  <sheetFormatPr defaultColWidth="8.85546875" defaultRowHeight="15" x14ac:dyDescent="0.25"/>
  <cols>
    <col min="2" max="2" width="8.7109375" customWidth="1"/>
    <col min="3" max="3" width="29.7109375" customWidth="1"/>
    <col min="4" max="4" width="13.7109375" customWidth="1"/>
    <col min="5" max="6" width="8.7109375" customWidth="1"/>
    <col min="7" max="7" width="11.7109375" customWidth="1"/>
    <col min="8" max="8" width="8.7109375" customWidth="1"/>
    <col min="9" max="9" width="11.7109375" customWidth="1"/>
  </cols>
  <sheetData>
    <row r="5" spans="2:9" x14ac:dyDescent="0.25">
      <c r="B5" s="60" t="s">
        <v>0</v>
      </c>
      <c r="C5" s="60" t="s">
        <v>1</v>
      </c>
      <c r="D5" s="60" t="s">
        <v>2</v>
      </c>
      <c r="E5" s="62" t="s">
        <v>40</v>
      </c>
      <c r="F5" s="60" t="s">
        <v>36</v>
      </c>
      <c r="G5" s="65" t="s">
        <v>37</v>
      </c>
      <c r="H5" s="61" t="s">
        <v>38</v>
      </c>
      <c r="I5" s="61" t="s">
        <v>39</v>
      </c>
    </row>
    <row r="6" spans="2:9" hidden="1" x14ac:dyDescent="0.25">
      <c r="B6" s="60"/>
      <c r="C6" s="60"/>
      <c r="D6" s="60"/>
      <c r="E6" s="63"/>
      <c r="F6" s="60"/>
      <c r="G6" s="65"/>
      <c r="H6" s="61"/>
      <c r="I6" s="61"/>
    </row>
    <row r="7" spans="2:9" hidden="1" x14ac:dyDescent="0.25">
      <c r="B7" s="60"/>
      <c r="C7" s="60"/>
      <c r="D7" s="60"/>
      <c r="E7" s="64"/>
      <c r="F7" s="60"/>
      <c r="G7" s="65"/>
      <c r="H7" s="61"/>
      <c r="I7" s="61"/>
    </row>
    <row r="8" spans="2:9" hidden="1" x14ac:dyDescent="0.25">
      <c r="B8" s="1">
        <v>1</v>
      </c>
      <c r="C8" s="2" t="s">
        <v>3</v>
      </c>
      <c r="D8" s="1" t="s">
        <v>7</v>
      </c>
      <c r="E8" s="12" t="s">
        <v>41</v>
      </c>
      <c r="F8" s="4">
        <v>275</v>
      </c>
      <c r="G8" s="8">
        <v>41286</v>
      </c>
      <c r="H8" s="11">
        <v>13</v>
      </c>
      <c r="I8" s="9">
        <f t="shared" ref="I8:I11" si="0">F8*H8</f>
        <v>3575</v>
      </c>
    </row>
    <row r="9" spans="2:9" hidden="1" x14ac:dyDescent="0.25">
      <c r="B9" s="1">
        <v>2</v>
      </c>
      <c r="C9" s="2" t="s">
        <v>5</v>
      </c>
      <c r="D9" s="1" t="s">
        <v>8</v>
      </c>
      <c r="E9" s="12" t="s">
        <v>42</v>
      </c>
      <c r="F9" s="4">
        <v>22</v>
      </c>
      <c r="G9" s="8">
        <v>41042</v>
      </c>
      <c r="H9" s="11">
        <v>50</v>
      </c>
      <c r="I9" s="9">
        <f t="shared" si="0"/>
        <v>1100</v>
      </c>
    </row>
    <row r="10" spans="2:9" hidden="1" x14ac:dyDescent="0.25">
      <c r="B10" s="1">
        <v>3</v>
      </c>
      <c r="C10" s="2" t="s">
        <v>4</v>
      </c>
      <c r="D10" s="1" t="s">
        <v>9</v>
      </c>
      <c r="E10" s="12" t="s">
        <v>43</v>
      </c>
      <c r="F10" s="4">
        <v>2.5</v>
      </c>
      <c r="G10" s="8">
        <v>41460</v>
      </c>
      <c r="H10" s="11">
        <v>100</v>
      </c>
      <c r="I10" s="9">
        <f t="shared" si="0"/>
        <v>250</v>
      </c>
    </row>
    <row r="11" spans="2:9" hidden="1" x14ac:dyDescent="0.25">
      <c r="B11" s="1">
        <v>4</v>
      </c>
      <c r="C11" s="2" t="s">
        <v>6</v>
      </c>
      <c r="D11" s="1" t="s">
        <v>7</v>
      </c>
      <c r="E11" s="12" t="s">
        <v>41</v>
      </c>
      <c r="F11" s="4">
        <v>122</v>
      </c>
      <c r="G11" s="8">
        <v>41220</v>
      </c>
      <c r="H11" s="11">
        <v>100</v>
      </c>
      <c r="I11" s="9">
        <f t="shared" si="0"/>
        <v>12200</v>
      </c>
    </row>
    <row r="12" spans="2:9" hidden="1" x14ac:dyDescent="0.25">
      <c r="B12" s="1">
        <v>27</v>
      </c>
      <c r="C12" s="2" t="s">
        <v>32</v>
      </c>
      <c r="D12" s="1" t="s">
        <v>9</v>
      </c>
      <c r="E12" s="12" t="s">
        <v>42</v>
      </c>
      <c r="F12" s="4">
        <v>5</v>
      </c>
      <c r="G12" s="8">
        <v>41296</v>
      </c>
      <c r="H12" s="11">
        <v>122</v>
      </c>
      <c r="I12" s="9">
        <f t="shared" ref="I12:I35" si="1">F12*H12</f>
        <v>610</v>
      </c>
    </row>
    <row r="13" spans="2:9" hidden="1" x14ac:dyDescent="0.25">
      <c r="B13" s="1">
        <v>28</v>
      </c>
      <c r="C13" s="2" t="s">
        <v>33</v>
      </c>
      <c r="D13" s="1" t="s">
        <v>8</v>
      </c>
      <c r="E13" s="12" t="s">
        <v>42</v>
      </c>
      <c r="F13" s="4">
        <v>115</v>
      </c>
      <c r="G13" s="8">
        <v>41297</v>
      </c>
      <c r="H13" s="11">
        <v>102</v>
      </c>
      <c r="I13" s="9">
        <f t="shared" si="1"/>
        <v>11730</v>
      </c>
    </row>
    <row r="14" spans="2:9" hidden="1" x14ac:dyDescent="0.25">
      <c r="B14" s="1">
        <v>14</v>
      </c>
      <c r="C14" s="2" t="s">
        <v>19</v>
      </c>
      <c r="D14" s="1" t="s">
        <v>8</v>
      </c>
      <c r="E14" s="12" t="s">
        <v>42</v>
      </c>
      <c r="F14" s="4">
        <v>29.8</v>
      </c>
      <c r="G14" s="8">
        <v>41305</v>
      </c>
      <c r="H14" s="11">
        <v>120</v>
      </c>
      <c r="I14" s="9">
        <f t="shared" si="1"/>
        <v>3576</v>
      </c>
    </row>
    <row r="15" spans="2:9" hidden="1" x14ac:dyDescent="0.25">
      <c r="B15" s="1">
        <v>16</v>
      </c>
      <c r="C15" s="2" t="s">
        <v>21</v>
      </c>
      <c r="D15" s="1" t="s">
        <v>9</v>
      </c>
      <c r="E15" s="12" t="s">
        <v>43</v>
      </c>
      <c r="F15" s="4">
        <v>59</v>
      </c>
      <c r="G15" s="8">
        <v>41307</v>
      </c>
      <c r="H15" s="11">
        <v>65</v>
      </c>
      <c r="I15" s="9">
        <f t="shared" si="1"/>
        <v>3835</v>
      </c>
    </row>
    <row r="16" spans="2:9" hidden="1" x14ac:dyDescent="0.25">
      <c r="B16" s="1">
        <v>6</v>
      </c>
      <c r="C16" s="2" t="s">
        <v>11</v>
      </c>
      <c r="D16" s="1" t="s">
        <v>8</v>
      </c>
      <c r="E16" s="12" t="s">
        <v>42</v>
      </c>
      <c r="F16" s="4">
        <v>469</v>
      </c>
      <c r="G16" s="8">
        <v>41308</v>
      </c>
      <c r="H16" s="11">
        <v>56</v>
      </c>
      <c r="I16" s="9">
        <f t="shared" si="1"/>
        <v>26264</v>
      </c>
    </row>
    <row r="17" spans="2:9" hidden="1" x14ac:dyDescent="0.25">
      <c r="B17" s="1">
        <v>10</v>
      </c>
      <c r="C17" s="2" t="s">
        <v>15</v>
      </c>
      <c r="D17" s="1" t="s">
        <v>9</v>
      </c>
      <c r="E17" s="12" t="s">
        <v>43</v>
      </c>
      <c r="F17" s="4">
        <v>256</v>
      </c>
      <c r="G17" s="8">
        <v>41254</v>
      </c>
      <c r="H17" s="11">
        <v>80</v>
      </c>
      <c r="I17" s="9">
        <f t="shared" si="1"/>
        <v>20480</v>
      </c>
    </row>
    <row r="18" spans="2:9" hidden="1" x14ac:dyDescent="0.25">
      <c r="B18" s="1">
        <v>11</v>
      </c>
      <c r="C18" s="2" t="s">
        <v>16</v>
      </c>
      <c r="D18" s="1" t="s">
        <v>8</v>
      </c>
      <c r="E18" s="12" t="s">
        <v>42</v>
      </c>
      <c r="F18" s="4">
        <v>95</v>
      </c>
      <c r="G18" s="8">
        <v>41230</v>
      </c>
      <c r="H18" s="11">
        <v>70</v>
      </c>
      <c r="I18" s="9">
        <f t="shared" si="1"/>
        <v>6650</v>
      </c>
    </row>
    <row r="19" spans="2:9" hidden="1" x14ac:dyDescent="0.25">
      <c r="B19" s="1">
        <v>12</v>
      </c>
      <c r="C19" s="2" t="s">
        <v>17</v>
      </c>
      <c r="D19" s="1" t="s">
        <v>9</v>
      </c>
      <c r="E19" s="12" t="s">
        <v>43</v>
      </c>
      <c r="F19" s="4">
        <v>259</v>
      </c>
      <c r="G19" s="8">
        <v>41212</v>
      </c>
      <c r="H19" s="11">
        <v>40</v>
      </c>
      <c r="I19" s="9">
        <f t="shared" si="1"/>
        <v>10360</v>
      </c>
    </row>
    <row r="20" spans="2:9" hidden="1" x14ac:dyDescent="0.25">
      <c r="B20" s="1">
        <v>13</v>
      </c>
      <c r="C20" s="2" t="s">
        <v>18</v>
      </c>
      <c r="D20" s="1" t="s">
        <v>7</v>
      </c>
      <c r="E20" s="12" t="s">
        <v>41</v>
      </c>
      <c r="F20" s="4">
        <v>313</v>
      </c>
      <c r="G20" s="8">
        <v>41235</v>
      </c>
      <c r="H20" s="11">
        <v>120</v>
      </c>
      <c r="I20" s="9">
        <f t="shared" si="1"/>
        <v>37560</v>
      </c>
    </row>
    <row r="21" spans="2:9" x14ac:dyDescent="0.25">
      <c r="B21" s="1">
        <v>17</v>
      </c>
      <c r="C21" s="2" t="s">
        <v>22</v>
      </c>
      <c r="D21" s="1" t="s">
        <v>7</v>
      </c>
      <c r="E21" s="12" t="s">
        <v>41</v>
      </c>
      <c r="F21" s="4">
        <v>98</v>
      </c>
      <c r="G21" s="8">
        <v>41309</v>
      </c>
      <c r="H21" s="11">
        <v>140</v>
      </c>
      <c r="I21" s="9">
        <f t="shared" si="1"/>
        <v>13720</v>
      </c>
    </row>
    <row r="22" spans="2:9" x14ac:dyDescent="0.25">
      <c r="B22" s="1">
        <v>9</v>
      </c>
      <c r="C22" s="2" t="s">
        <v>14</v>
      </c>
      <c r="D22" s="1" t="s">
        <v>7</v>
      </c>
      <c r="E22" s="12" t="s">
        <v>41</v>
      </c>
      <c r="F22" s="4">
        <v>178.6</v>
      </c>
      <c r="G22" s="8">
        <v>41318</v>
      </c>
      <c r="H22" s="11">
        <v>150</v>
      </c>
      <c r="I22" s="9">
        <f t="shared" si="1"/>
        <v>26790</v>
      </c>
    </row>
    <row r="23" spans="2:9" x14ac:dyDescent="0.25">
      <c r="B23" s="1">
        <v>23</v>
      </c>
      <c r="C23" s="2" t="s">
        <v>28</v>
      </c>
      <c r="D23" s="1" t="s">
        <v>7</v>
      </c>
      <c r="E23" s="12" t="s">
        <v>41</v>
      </c>
      <c r="F23" s="4">
        <v>145.80000000000001</v>
      </c>
      <c r="G23" s="8">
        <v>41327</v>
      </c>
      <c r="H23" s="11">
        <v>88</v>
      </c>
      <c r="I23" s="9">
        <f t="shared" si="1"/>
        <v>12830.400000000001</v>
      </c>
    </row>
    <row r="24" spans="2:9" x14ac:dyDescent="0.25">
      <c r="B24" s="1">
        <v>15</v>
      </c>
      <c r="C24" s="2" t="s">
        <v>20</v>
      </c>
      <c r="D24" s="1" t="s">
        <v>7</v>
      </c>
      <c r="E24" s="12" t="s">
        <v>41</v>
      </c>
      <c r="F24" s="4">
        <v>5.8</v>
      </c>
      <c r="G24" s="8">
        <v>41336</v>
      </c>
      <c r="H24" s="11">
        <v>60</v>
      </c>
      <c r="I24" s="9">
        <f t="shared" si="1"/>
        <v>348</v>
      </c>
    </row>
    <row r="25" spans="2:9" hidden="1" x14ac:dyDescent="0.25">
      <c r="B25" s="1">
        <v>18</v>
      </c>
      <c r="C25" s="2" t="s">
        <v>23</v>
      </c>
      <c r="D25" s="1" t="s">
        <v>8</v>
      </c>
      <c r="E25" s="12" t="s">
        <v>42</v>
      </c>
      <c r="F25" s="4">
        <v>81</v>
      </c>
      <c r="G25" s="8">
        <v>40941</v>
      </c>
      <c r="H25" s="11">
        <v>150</v>
      </c>
      <c r="I25" s="9">
        <f t="shared" si="1"/>
        <v>12150</v>
      </c>
    </row>
    <row r="26" spans="2:9" hidden="1" x14ac:dyDescent="0.25">
      <c r="B26" s="1">
        <v>5</v>
      </c>
      <c r="C26" s="2" t="s">
        <v>10</v>
      </c>
      <c r="D26" s="1" t="s">
        <v>9</v>
      </c>
      <c r="E26" s="12" t="s">
        <v>43</v>
      </c>
      <c r="F26" s="4">
        <v>153</v>
      </c>
      <c r="G26" s="8">
        <v>41337</v>
      </c>
      <c r="H26" s="11">
        <v>130</v>
      </c>
      <c r="I26" s="9">
        <f t="shared" si="1"/>
        <v>19890</v>
      </c>
    </row>
    <row r="27" spans="2:9" hidden="1" x14ac:dyDescent="0.25">
      <c r="B27" s="1">
        <v>20</v>
      </c>
      <c r="C27" s="2" t="s">
        <v>25</v>
      </c>
      <c r="D27" s="1" t="s">
        <v>7</v>
      </c>
      <c r="E27" s="12" t="s">
        <v>41</v>
      </c>
      <c r="F27" s="4">
        <v>57</v>
      </c>
      <c r="G27" s="8">
        <v>41633</v>
      </c>
      <c r="H27" s="11">
        <v>135</v>
      </c>
      <c r="I27" s="9">
        <f t="shared" si="1"/>
        <v>7695</v>
      </c>
    </row>
    <row r="28" spans="2:9" hidden="1" x14ac:dyDescent="0.25">
      <c r="B28" s="1">
        <v>21</v>
      </c>
      <c r="C28" s="2" t="s">
        <v>26</v>
      </c>
      <c r="D28" s="1" t="s">
        <v>8</v>
      </c>
      <c r="E28" s="12" t="s">
        <v>42</v>
      </c>
      <c r="F28" s="4">
        <v>15.9</v>
      </c>
      <c r="G28" s="8">
        <v>41242</v>
      </c>
      <c r="H28" s="11">
        <v>145</v>
      </c>
      <c r="I28" s="9">
        <f t="shared" si="1"/>
        <v>2305.5</v>
      </c>
    </row>
    <row r="29" spans="2:9" hidden="1" x14ac:dyDescent="0.25">
      <c r="B29" s="1">
        <v>22</v>
      </c>
      <c r="C29" s="2" t="s">
        <v>27</v>
      </c>
      <c r="D29" s="1" t="s">
        <v>9</v>
      </c>
      <c r="E29" s="12" t="s">
        <v>43</v>
      </c>
      <c r="F29" s="4">
        <v>35.5</v>
      </c>
      <c r="G29" s="8">
        <v>41400</v>
      </c>
      <c r="H29" s="11">
        <v>57</v>
      </c>
      <c r="I29" s="9">
        <f t="shared" si="1"/>
        <v>2023.5</v>
      </c>
    </row>
    <row r="30" spans="2:9" hidden="1" x14ac:dyDescent="0.25">
      <c r="B30" s="1">
        <v>7</v>
      </c>
      <c r="C30" s="2" t="s">
        <v>12</v>
      </c>
      <c r="D30" s="1" t="s">
        <v>8</v>
      </c>
      <c r="E30" s="12" t="s">
        <v>42</v>
      </c>
      <c r="F30" s="4">
        <v>100</v>
      </c>
      <c r="G30" s="8">
        <v>41354</v>
      </c>
      <c r="H30" s="11">
        <v>60</v>
      </c>
      <c r="I30" s="9">
        <f t="shared" si="1"/>
        <v>6000</v>
      </c>
    </row>
    <row r="31" spans="2:9" hidden="1" x14ac:dyDescent="0.25">
      <c r="B31" s="1">
        <v>24</v>
      </c>
      <c r="C31" s="2" t="s">
        <v>29</v>
      </c>
      <c r="D31" s="1" t="s">
        <v>9</v>
      </c>
      <c r="E31" s="12" t="s">
        <v>43</v>
      </c>
      <c r="F31" s="4">
        <v>68</v>
      </c>
      <c r="G31" s="8">
        <v>41589</v>
      </c>
      <c r="H31" s="11">
        <v>67</v>
      </c>
      <c r="I31" s="9">
        <f t="shared" si="1"/>
        <v>4556</v>
      </c>
    </row>
    <row r="32" spans="2:9" hidden="1" x14ac:dyDescent="0.25">
      <c r="B32" s="1">
        <v>19</v>
      </c>
      <c r="C32" s="2" t="s">
        <v>24</v>
      </c>
      <c r="D32" s="1" t="s">
        <v>8</v>
      </c>
      <c r="E32" s="12" t="s">
        <v>43</v>
      </c>
      <c r="F32" s="4">
        <v>69</v>
      </c>
      <c r="G32" s="8">
        <v>41364</v>
      </c>
      <c r="H32" s="11">
        <v>110</v>
      </c>
      <c r="I32" s="9">
        <f t="shared" si="1"/>
        <v>7590</v>
      </c>
    </row>
    <row r="33" spans="2:9" hidden="1" x14ac:dyDescent="0.25">
      <c r="B33" s="1">
        <v>8</v>
      </c>
      <c r="C33" s="2" t="s">
        <v>13</v>
      </c>
      <c r="D33" s="1" t="s">
        <v>9</v>
      </c>
      <c r="E33" s="12" t="s">
        <v>43</v>
      </c>
      <c r="F33" s="4">
        <v>11.2</v>
      </c>
      <c r="G33" s="8">
        <v>41376</v>
      </c>
      <c r="H33" s="11">
        <v>35</v>
      </c>
      <c r="I33" s="9">
        <f t="shared" si="1"/>
        <v>392</v>
      </c>
    </row>
    <row r="34" spans="2:9" hidden="1" x14ac:dyDescent="0.25">
      <c r="B34" s="1">
        <v>25</v>
      </c>
      <c r="C34" s="2" t="s">
        <v>30</v>
      </c>
      <c r="D34" s="1" t="s">
        <v>8</v>
      </c>
      <c r="E34" s="12" t="s">
        <v>42</v>
      </c>
      <c r="F34" s="4">
        <v>352</v>
      </c>
      <c r="G34" s="8">
        <v>41386</v>
      </c>
      <c r="H34" s="11">
        <v>111</v>
      </c>
      <c r="I34" s="9">
        <f t="shared" si="1"/>
        <v>39072</v>
      </c>
    </row>
    <row r="35" spans="2:9" x14ac:dyDescent="0.25">
      <c r="B35" s="1">
        <v>26</v>
      </c>
      <c r="C35" s="2" t="s">
        <v>31</v>
      </c>
      <c r="D35" s="1" t="s">
        <v>7</v>
      </c>
      <c r="E35" s="12" t="s">
        <v>42</v>
      </c>
      <c r="F35" s="4">
        <v>172</v>
      </c>
      <c r="G35" s="8">
        <v>41394</v>
      </c>
      <c r="H35" s="11">
        <v>35</v>
      </c>
      <c r="I35" s="9">
        <f t="shared" si="1"/>
        <v>6020</v>
      </c>
    </row>
  </sheetData>
  <autoFilter ref="B5:I35">
    <filterColumn colId="2">
      <filters>
        <filter val="АВЕНТИС"/>
      </filters>
    </filterColumn>
    <filterColumn colId="5">
      <customFilters and="1">
        <customFilter operator="greaterThanOrEqual" val="41296"/>
        <customFilter operator="lessThanOrEqual" val="41398"/>
      </customFilters>
    </filterColumn>
    <sortState ref="B12:I35">
      <sortCondition ref="G5:G35"/>
    </sortState>
  </autoFilter>
  <mergeCells count="8">
    <mergeCell ref="H5:H7"/>
    <mergeCell ref="I5:I7"/>
    <mergeCell ref="B5:B7"/>
    <mergeCell ref="C5:C7"/>
    <mergeCell ref="D5:D7"/>
    <mergeCell ref="E5:E7"/>
    <mergeCell ref="F5:F7"/>
    <mergeCell ref="G5:G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K40"/>
  <sheetViews>
    <sheetView topLeftCell="A10" workbookViewId="0">
      <selection activeCell="G2" sqref="G2"/>
    </sheetView>
  </sheetViews>
  <sheetFormatPr defaultColWidth="8.85546875" defaultRowHeight="15" x14ac:dyDescent="0.25"/>
  <cols>
    <col min="2" max="2" width="7.5703125" customWidth="1"/>
    <col min="3" max="3" width="26.5703125" customWidth="1"/>
    <col min="4" max="4" width="11.7109375" customWidth="1"/>
    <col min="5" max="5" width="12.140625" customWidth="1"/>
    <col min="6" max="6" width="10.140625" customWidth="1"/>
    <col min="7" max="7" width="13.7109375" customWidth="1"/>
    <col min="8" max="8" width="9.28515625" customWidth="1"/>
    <col min="9" max="9" width="13.7109375" customWidth="1"/>
    <col min="11" max="11" width="13.7109375" customWidth="1"/>
    <col min="14" max="14" width="23.7109375" customWidth="1"/>
    <col min="15" max="15" width="11.7109375" customWidth="1"/>
    <col min="18" max="18" width="10.42578125" customWidth="1"/>
    <col min="20" max="20" width="11.42578125" customWidth="1"/>
  </cols>
  <sheetData>
    <row r="1" spans="2:11" ht="44.1" customHeight="1" x14ac:dyDescent="0.25">
      <c r="D1" s="23" t="s">
        <v>2</v>
      </c>
      <c r="E1" s="24" t="s">
        <v>37</v>
      </c>
      <c r="F1" s="24" t="s">
        <v>37</v>
      </c>
      <c r="G1" s="27" t="s">
        <v>44</v>
      </c>
      <c r="H1" s="6"/>
    </row>
    <row r="2" spans="2:11" x14ac:dyDescent="0.25">
      <c r="D2" s="16" t="s">
        <v>7</v>
      </c>
      <c r="E2" s="8" t="s">
        <v>45</v>
      </c>
      <c r="F2" s="8" t="s">
        <v>46</v>
      </c>
      <c r="G2" s="4" t="b">
        <f>$I7&gt;$K$7</f>
        <v>0</v>
      </c>
      <c r="H2" s="6"/>
    </row>
    <row r="3" spans="2:11" x14ac:dyDescent="0.25">
      <c r="D3" s="16" t="s">
        <v>8</v>
      </c>
      <c r="E3" s="8" t="s">
        <v>45</v>
      </c>
      <c r="F3" s="8" t="s">
        <v>46</v>
      </c>
      <c r="G3" s="4" t="b">
        <f>$I7&gt;$K$7</f>
        <v>0</v>
      </c>
    </row>
    <row r="4" spans="2:11" x14ac:dyDescent="0.25">
      <c r="D4" s="16" t="s">
        <v>9</v>
      </c>
      <c r="E4" s="8" t="s">
        <v>45</v>
      </c>
      <c r="F4" s="8" t="s">
        <v>46</v>
      </c>
      <c r="G4" s="4" t="b">
        <f>$I7&gt;$K$7</f>
        <v>0</v>
      </c>
    </row>
    <row r="5" spans="2:11" x14ac:dyDescent="0.25">
      <c r="G5" s="13"/>
    </row>
    <row r="6" spans="2:11" ht="42" customHeight="1" x14ac:dyDescent="0.25">
      <c r="B6" s="26" t="s">
        <v>0</v>
      </c>
      <c r="C6" s="26" t="s">
        <v>1</v>
      </c>
      <c r="D6" s="26" t="s">
        <v>2</v>
      </c>
      <c r="E6" s="25" t="s">
        <v>40</v>
      </c>
      <c r="F6" s="26" t="s">
        <v>36</v>
      </c>
      <c r="G6" s="25" t="s">
        <v>37</v>
      </c>
      <c r="H6" s="27" t="s">
        <v>38</v>
      </c>
      <c r="I6" s="25" t="s">
        <v>39</v>
      </c>
      <c r="J6" s="17"/>
      <c r="K6" s="27" t="s">
        <v>44</v>
      </c>
    </row>
    <row r="7" spans="2:11" x14ac:dyDescent="0.25">
      <c r="B7" s="1">
        <v>1</v>
      </c>
      <c r="C7" s="2" t="s">
        <v>3</v>
      </c>
      <c r="D7" s="1" t="s">
        <v>7</v>
      </c>
      <c r="E7" s="14" t="s">
        <v>41</v>
      </c>
      <c r="F7" s="4">
        <v>275</v>
      </c>
      <c r="G7" s="8">
        <v>41286</v>
      </c>
      <c r="H7" s="11">
        <v>13</v>
      </c>
      <c r="I7" s="9">
        <f t="shared" ref="I7:I34" si="0">F7*H7</f>
        <v>3575</v>
      </c>
      <c r="J7" s="18"/>
      <c r="K7" s="15">
        <f>1.2*AVERAGE($I$7:$I$34)</f>
        <v>12838.817142857144</v>
      </c>
    </row>
    <row r="8" spans="2:11" x14ac:dyDescent="0.25">
      <c r="B8" s="1">
        <v>2</v>
      </c>
      <c r="C8" s="2" t="s">
        <v>5</v>
      </c>
      <c r="D8" s="1" t="s">
        <v>8</v>
      </c>
      <c r="E8" s="14" t="s">
        <v>42</v>
      </c>
      <c r="F8" s="4">
        <v>22</v>
      </c>
      <c r="G8" s="8">
        <v>41042</v>
      </c>
      <c r="H8" s="11">
        <v>50</v>
      </c>
      <c r="I8" s="9">
        <f t="shared" si="0"/>
        <v>1100</v>
      </c>
      <c r="J8" s="18"/>
      <c r="K8" s="19"/>
    </row>
    <row r="9" spans="2:11" x14ac:dyDescent="0.25">
      <c r="B9" s="1">
        <v>3</v>
      </c>
      <c r="C9" s="2" t="s">
        <v>4</v>
      </c>
      <c r="D9" s="1" t="s">
        <v>9</v>
      </c>
      <c r="E9" s="14" t="s">
        <v>43</v>
      </c>
      <c r="F9" s="4">
        <v>2.5</v>
      </c>
      <c r="G9" s="8">
        <v>41460</v>
      </c>
      <c r="H9" s="11">
        <v>100</v>
      </c>
      <c r="I9" s="9">
        <f t="shared" si="0"/>
        <v>250</v>
      </c>
      <c r="J9" s="18"/>
      <c r="K9" s="19"/>
    </row>
    <row r="10" spans="2:11" x14ac:dyDescent="0.25">
      <c r="B10" s="1">
        <v>4</v>
      </c>
      <c r="C10" s="2" t="s">
        <v>6</v>
      </c>
      <c r="D10" s="1" t="s">
        <v>7</v>
      </c>
      <c r="E10" s="14" t="s">
        <v>41</v>
      </c>
      <c r="F10" s="4">
        <v>122</v>
      </c>
      <c r="G10" s="8">
        <v>41220</v>
      </c>
      <c r="H10" s="11">
        <v>100</v>
      </c>
      <c r="I10" s="9">
        <f t="shared" si="0"/>
        <v>12200</v>
      </c>
      <c r="J10" s="18"/>
      <c r="K10" s="19"/>
    </row>
    <row r="11" spans="2:11" x14ac:dyDescent="0.25">
      <c r="B11" s="1">
        <v>5</v>
      </c>
      <c r="C11" s="2" t="s">
        <v>10</v>
      </c>
      <c r="D11" s="1" t="s">
        <v>9</v>
      </c>
      <c r="E11" s="14" t="s">
        <v>43</v>
      </c>
      <c r="F11" s="4">
        <v>153</v>
      </c>
      <c r="G11" s="8">
        <v>41337</v>
      </c>
      <c r="H11" s="11">
        <v>130</v>
      </c>
      <c r="I11" s="9">
        <f t="shared" si="0"/>
        <v>19890</v>
      </c>
      <c r="J11" s="18"/>
      <c r="K11" s="19"/>
    </row>
    <row r="12" spans="2:11" x14ac:dyDescent="0.25">
      <c r="B12" s="1">
        <v>6</v>
      </c>
      <c r="C12" s="2" t="s">
        <v>11</v>
      </c>
      <c r="D12" s="1" t="s">
        <v>8</v>
      </c>
      <c r="E12" s="14" t="s">
        <v>42</v>
      </c>
      <c r="F12" s="4">
        <v>469</v>
      </c>
      <c r="G12" s="8">
        <v>41308</v>
      </c>
      <c r="H12" s="11">
        <v>56</v>
      </c>
      <c r="I12" s="9">
        <f t="shared" si="0"/>
        <v>26264</v>
      </c>
      <c r="J12" s="18"/>
      <c r="K12" s="19"/>
    </row>
    <row r="13" spans="2:11" x14ac:dyDescent="0.25">
      <c r="B13" s="1">
        <v>7</v>
      </c>
      <c r="C13" s="2" t="s">
        <v>12</v>
      </c>
      <c r="D13" s="1" t="s">
        <v>8</v>
      </c>
      <c r="E13" s="14" t="s">
        <v>42</v>
      </c>
      <c r="F13" s="4">
        <v>100</v>
      </c>
      <c r="G13" s="8">
        <v>41354</v>
      </c>
      <c r="H13" s="11">
        <v>60</v>
      </c>
      <c r="I13" s="9">
        <f t="shared" si="0"/>
        <v>6000</v>
      </c>
      <c r="J13" s="18"/>
      <c r="K13" s="19"/>
    </row>
    <row r="14" spans="2:11" x14ac:dyDescent="0.25">
      <c r="B14" s="1">
        <v>8</v>
      </c>
      <c r="C14" s="2" t="s">
        <v>13</v>
      </c>
      <c r="D14" s="1" t="s">
        <v>9</v>
      </c>
      <c r="E14" s="14" t="s">
        <v>43</v>
      </c>
      <c r="F14" s="4">
        <v>11.2</v>
      </c>
      <c r="G14" s="8">
        <v>41376</v>
      </c>
      <c r="H14" s="11">
        <v>35</v>
      </c>
      <c r="I14" s="9">
        <f t="shared" si="0"/>
        <v>392</v>
      </c>
      <c r="J14" s="18"/>
      <c r="K14" s="19"/>
    </row>
    <row r="15" spans="2:11" x14ac:dyDescent="0.25">
      <c r="B15" s="1">
        <v>9</v>
      </c>
      <c r="C15" s="2" t="s">
        <v>14</v>
      </c>
      <c r="D15" s="1" t="s">
        <v>7</v>
      </c>
      <c r="E15" s="14" t="s">
        <v>41</v>
      </c>
      <c r="F15" s="4">
        <v>178.6</v>
      </c>
      <c r="G15" s="8">
        <v>41318</v>
      </c>
      <c r="H15" s="11">
        <v>150</v>
      </c>
      <c r="I15" s="9">
        <f t="shared" si="0"/>
        <v>26790</v>
      </c>
      <c r="J15" s="18"/>
      <c r="K15" s="19"/>
    </row>
    <row r="16" spans="2:11" x14ac:dyDescent="0.25">
      <c r="B16" s="1">
        <v>10</v>
      </c>
      <c r="C16" s="2" t="s">
        <v>15</v>
      </c>
      <c r="D16" s="1" t="s">
        <v>9</v>
      </c>
      <c r="E16" s="14" t="s">
        <v>43</v>
      </c>
      <c r="F16" s="4">
        <v>256</v>
      </c>
      <c r="G16" s="8">
        <v>41254</v>
      </c>
      <c r="H16" s="11">
        <v>80</v>
      </c>
      <c r="I16" s="9">
        <f t="shared" si="0"/>
        <v>20480</v>
      </c>
      <c r="J16" s="18"/>
      <c r="K16" s="19"/>
    </row>
    <row r="17" spans="2:11" x14ac:dyDescent="0.25">
      <c r="B17" s="1">
        <v>11</v>
      </c>
      <c r="C17" s="2" t="s">
        <v>16</v>
      </c>
      <c r="D17" s="1" t="s">
        <v>8</v>
      </c>
      <c r="E17" s="14" t="s">
        <v>42</v>
      </c>
      <c r="F17" s="4">
        <v>95</v>
      </c>
      <c r="G17" s="8">
        <v>41230</v>
      </c>
      <c r="H17" s="11">
        <v>70</v>
      </c>
      <c r="I17" s="9">
        <f t="shared" si="0"/>
        <v>6650</v>
      </c>
      <c r="J17" s="18"/>
      <c r="K17" s="19"/>
    </row>
    <row r="18" spans="2:11" x14ac:dyDescent="0.25">
      <c r="B18" s="1">
        <v>12</v>
      </c>
      <c r="C18" s="2" t="s">
        <v>17</v>
      </c>
      <c r="D18" s="1" t="s">
        <v>9</v>
      </c>
      <c r="E18" s="14" t="s">
        <v>43</v>
      </c>
      <c r="F18" s="4">
        <v>259</v>
      </c>
      <c r="G18" s="8">
        <v>41212</v>
      </c>
      <c r="H18" s="11">
        <v>40</v>
      </c>
      <c r="I18" s="9">
        <f t="shared" si="0"/>
        <v>10360</v>
      </c>
      <c r="J18" s="18"/>
      <c r="K18" s="19"/>
    </row>
    <row r="19" spans="2:11" x14ac:dyDescent="0.25">
      <c r="B19" s="1">
        <v>13</v>
      </c>
      <c r="C19" s="2" t="s">
        <v>18</v>
      </c>
      <c r="D19" s="1" t="s">
        <v>7</v>
      </c>
      <c r="E19" s="14" t="s">
        <v>41</v>
      </c>
      <c r="F19" s="4">
        <v>313</v>
      </c>
      <c r="G19" s="8">
        <v>41235</v>
      </c>
      <c r="H19" s="11">
        <v>120</v>
      </c>
      <c r="I19" s="9">
        <f t="shared" si="0"/>
        <v>37560</v>
      </c>
      <c r="J19" s="18"/>
      <c r="K19" s="19"/>
    </row>
    <row r="20" spans="2:11" x14ac:dyDescent="0.25">
      <c r="B20" s="1">
        <v>14</v>
      </c>
      <c r="C20" s="2" t="s">
        <v>19</v>
      </c>
      <c r="D20" s="1" t="s">
        <v>8</v>
      </c>
      <c r="E20" s="14" t="s">
        <v>42</v>
      </c>
      <c r="F20" s="4">
        <v>29.8</v>
      </c>
      <c r="G20" s="8">
        <v>41305</v>
      </c>
      <c r="H20" s="11">
        <v>120</v>
      </c>
      <c r="I20" s="9">
        <f t="shared" si="0"/>
        <v>3576</v>
      </c>
      <c r="J20" s="18"/>
      <c r="K20" s="19"/>
    </row>
    <row r="21" spans="2:11" x14ac:dyDescent="0.25">
      <c r="B21" s="1">
        <v>15</v>
      </c>
      <c r="C21" s="2" t="s">
        <v>20</v>
      </c>
      <c r="D21" s="1" t="s">
        <v>7</v>
      </c>
      <c r="E21" s="14" t="s">
        <v>41</v>
      </c>
      <c r="F21" s="4">
        <v>5.8</v>
      </c>
      <c r="G21" s="8">
        <v>41336</v>
      </c>
      <c r="H21" s="11">
        <v>60</v>
      </c>
      <c r="I21" s="9">
        <f t="shared" si="0"/>
        <v>348</v>
      </c>
      <c r="J21" s="18"/>
      <c r="K21" s="19"/>
    </row>
    <row r="22" spans="2:11" x14ac:dyDescent="0.25">
      <c r="B22" s="1">
        <v>16</v>
      </c>
      <c r="C22" s="2" t="s">
        <v>21</v>
      </c>
      <c r="D22" s="1" t="s">
        <v>9</v>
      </c>
      <c r="E22" s="14" t="s">
        <v>43</v>
      </c>
      <c r="F22" s="4">
        <v>59</v>
      </c>
      <c r="G22" s="8">
        <v>41307</v>
      </c>
      <c r="H22" s="11">
        <v>65</v>
      </c>
      <c r="I22" s="9">
        <f t="shared" si="0"/>
        <v>3835</v>
      </c>
      <c r="J22" s="18"/>
      <c r="K22" s="19"/>
    </row>
    <row r="23" spans="2:11" x14ac:dyDescent="0.25">
      <c r="B23" s="1">
        <v>17</v>
      </c>
      <c r="C23" s="2" t="s">
        <v>22</v>
      </c>
      <c r="D23" s="1" t="s">
        <v>7</v>
      </c>
      <c r="E23" s="14" t="s">
        <v>41</v>
      </c>
      <c r="F23" s="4">
        <v>98</v>
      </c>
      <c r="G23" s="8">
        <v>41309</v>
      </c>
      <c r="H23" s="11">
        <v>140</v>
      </c>
      <c r="I23" s="9">
        <f t="shared" si="0"/>
        <v>13720</v>
      </c>
      <c r="J23" s="18"/>
      <c r="K23" s="19"/>
    </row>
    <row r="24" spans="2:11" x14ac:dyDescent="0.25">
      <c r="B24" s="1">
        <v>18</v>
      </c>
      <c r="C24" s="2" t="s">
        <v>23</v>
      </c>
      <c r="D24" s="1" t="s">
        <v>8</v>
      </c>
      <c r="E24" s="14" t="s">
        <v>42</v>
      </c>
      <c r="F24" s="4">
        <v>81</v>
      </c>
      <c r="G24" s="8">
        <v>40941</v>
      </c>
      <c r="H24" s="11">
        <v>150</v>
      </c>
      <c r="I24" s="9">
        <f t="shared" si="0"/>
        <v>12150</v>
      </c>
      <c r="J24" s="18"/>
      <c r="K24" s="19"/>
    </row>
    <row r="25" spans="2:11" x14ac:dyDescent="0.25">
      <c r="B25" s="1">
        <v>19</v>
      </c>
      <c r="C25" s="2" t="s">
        <v>24</v>
      </c>
      <c r="D25" s="1" t="s">
        <v>8</v>
      </c>
      <c r="E25" s="14" t="s">
        <v>43</v>
      </c>
      <c r="F25" s="4">
        <v>69</v>
      </c>
      <c r="G25" s="8">
        <v>41364</v>
      </c>
      <c r="H25" s="11">
        <v>110</v>
      </c>
      <c r="I25" s="9">
        <f t="shared" si="0"/>
        <v>7590</v>
      </c>
      <c r="J25" s="18"/>
      <c r="K25" s="19"/>
    </row>
    <row r="26" spans="2:11" x14ac:dyDescent="0.25">
      <c r="B26" s="1">
        <v>20</v>
      </c>
      <c r="C26" s="2" t="s">
        <v>25</v>
      </c>
      <c r="D26" s="1" t="s">
        <v>7</v>
      </c>
      <c r="E26" s="14" t="s">
        <v>41</v>
      </c>
      <c r="F26" s="4">
        <v>57</v>
      </c>
      <c r="G26" s="8">
        <v>41633</v>
      </c>
      <c r="H26" s="11">
        <v>135</v>
      </c>
      <c r="I26" s="9">
        <f t="shared" si="0"/>
        <v>7695</v>
      </c>
      <c r="J26" s="18"/>
      <c r="K26" s="19"/>
    </row>
    <row r="27" spans="2:11" x14ac:dyDescent="0.25">
      <c r="B27" s="1">
        <v>21</v>
      </c>
      <c r="C27" s="2" t="s">
        <v>26</v>
      </c>
      <c r="D27" s="1" t="s">
        <v>8</v>
      </c>
      <c r="E27" s="14" t="s">
        <v>42</v>
      </c>
      <c r="F27" s="4">
        <v>15.9</v>
      </c>
      <c r="G27" s="8">
        <v>41242</v>
      </c>
      <c r="H27" s="11">
        <v>145</v>
      </c>
      <c r="I27" s="9">
        <f t="shared" si="0"/>
        <v>2305.5</v>
      </c>
      <c r="J27" s="18"/>
      <c r="K27" s="19"/>
    </row>
    <row r="28" spans="2:11" x14ac:dyDescent="0.25">
      <c r="B28" s="1">
        <v>22</v>
      </c>
      <c r="C28" s="2" t="s">
        <v>27</v>
      </c>
      <c r="D28" s="1" t="s">
        <v>9</v>
      </c>
      <c r="E28" s="14" t="s">
        <v>43</v>
      </c>
      <c r="F28" s="4">
        <v>35.5</v>
      </c>
      <c r="G28" s="8">
        <v>41400</v>
      </c>
      <c r="H28" s="11">
        <v>57</v>
      </c>
      <c r="I28" s="9">
        <f t="shared" si="0"/>
        <v>2023.5</v>
      </c>
      <c r="J28" s="18"/>
      <c r="K28" s="19"/>
    </row>
    <row r="29" spans="2:11" x14ac:dyDescent="0.25">
      <c r="B29" s="1">
        <v>23</v>
      </c>
      <c r="C29" s="2" t="s">
        <v>28</v>
      </c>
      <c r="D29" s="1" t="s">
        <v>7</v>
      </c>
      <c r="E29" s="14" t="s">
        <v>41</v>
      </c>
      <c r="F29" s="4">
        <v>145.80000000000001</v>
      </c>
      <c r="G29" s="8">
        <v>41327</v>
      </c>
      <c r="H29" s="11">
        <v>88</v>
      </c>
      <c r="I29" s="9">
        <f t="shared" si="0"/>
        <v>12830.400000000001</v>
      </c>
      <c r="J29" s="18"/>
      <c r="K29" s="19"/>
    </row>
    <row r="30" spans="2:11" x14ac:dyDescent="0.25">
      <c r="B30" s="1">
        <v>24</v>
      </c>
      <c r="C30" s="2" t="s">
        <v>29</v>
      </c>
      <c r="D30" s="1" t="s">
        <v>9</v>
      </c>
      <c r="E30" s="14" t="s">
        <v>43</v>
      </c>
      <c r="F30" s="4">
        <v>68</v>
      </c>
      <c r="G30" s="8">
        <v>41589</v>
      </c>
      <c r="H30" s="11">
        <v>67</v>
      </c>
      <c r="I30" s="9">
        <f t="shared" si="0"/>
        <v>4556</v>
      </c>
      <c r="J30" s="18"/>
      <c r="K30" s="19"/>
    </row>
    <row r="31" spans="2:11" x14ac:dyDescent="0.25">
      <c r="B31" s="1">
        <v>25</v>
      </c>
      <c r="C31" s="2" t="s">
        <v>30</v>
      </c>
      <c r="D31" s="1" t="s">
        <v>8</v>
      </c>
      <c r="E31" s="14" t="s">
        <v>42</v>
      </c>
      <c r="F31" s="4">
        <v>352</v>
      </c>
      <c r="G31" s="8">
        <v>41386</v>
      </c>
      <c r="H31" s="11">
        <v>111</v>
      </c>
      <c r="I31" s="9">
        <f t="shared" si="0"/>
        <v>39072</v>
      </c>
      <c r="J31" s="18"/>
      <c r="K31" s="19"/>
    </row>
    <row r="32" spans="2:11" x14ac:dyDescent="0.25">
      <c r="B32" s="1">
        <v>26</v>
      </c>
      <c r="C32" s="2" t="s">
        <v>31</v>
      </c>
      <c r="D32" s="1" t="s">
        <v>7</v>
      </c>
      <c r="E32" s="14" t="s">
        <v>42</v>
      </c>
      <c r="F32" s="4">
        <v>172</v>
      </c>
      <c r="G32" s="8">
        <v>41394</v>
      </c>
      <c r="H32" s="11">
        <v>35</v>
      </c>
      <c r="I32" s="9">
        <f t="shared" si="0"/>
        <v>6020</v>
      </c>
      <c r="J32" s="18"/>
      <c r="K32" s="19"/>
    </row>
    <row r="33" spans="2:11" x14ac:dyDescent="0.25">
      <c r="B33" s="1">
        <v>27</v>
      </c>
      <c r="C33" s="2" t="s">
        <v>32</v>
      </c>
      <c r="D33" s="1" t="s">
        <v>9</v>
      </c>
      <c r="E33" s="14" t="s">
        <v>42</v>
      </c>
      <c r="F33" s="4">
        <v>5</v>
      </c>
      <c r="G33" s="8">
        <v>41296</v>
      </c>
      <c r="H33" s="11">
        <v>122</v>
      </c>
      <c r="I33" s="9">
        <f t="shared" si="0"/>
        <v>610</v>
      </c>
      <c r="J33" s="18"/>
      <c r="K33" s="19"/>
    </row>
    <row r="34" spans="2:11" x14ac:dyDescent="0.25">
      <c r="B34" s="1">
        <v>28</v>
      </c>
      <c r="C34" s="2" t="s">
        <v>33</v>
      </c>
      <c r="D34" s="1" t="s">
        <v>8</v>
      </c>
      <c r="E34" s="14" t="s">
        <v>42</v>
      </c>
      <c r="F34" s="4">
        <v>115</v>
      </c>
      <c r="G34" s="8">
        <v>41297</v>
      </c>
      <c r="H34" s="11">
        <v>102</v>
      </c>
      <c r="I34" s="9">
        <f t="shared" si="0"/>
        <v>11730</v>
      </c>
      <c r="J34" s="20"/>
      <c r="K34" s="21"/>
    </row>
    <row r="36" spans="2:11" ht="45" x14ac:dyDescent="0.25">
      <c r="B36" s="26" t="s">
        <v>0</v>
      </c>
      <c r="C36" s="26" t="s">
        <v>1</v>
      </c>
      <c r="D36" s="26" t="s">
        <v>2</v>
      </c>
      <c r="E36" s="25" t="s">
        <v>40</v>
      </c>
      <c r="F36" s="26" t="s">
        <v>36</v>
      </c>
      <c r="G36" s="25" t="s">
        <v>37</v>
      </c>
      <c r="H36" s="27" t="s">
        <v>38</v>
      </c>
      <c r="I36" s="25" t="s">
        <v>39</v>
      </c>
    </row>
    <row r="37" spans="2:11" x14ac:dyDescent="0.25">
      <c r="B37" s="1">
        <v>5</v>
      </c>
      <c r="C37" s="2" t="s">
        <v>10</v>
      </c>
      <c r="D37" s="1" t="s">
        <v>9</v>
      </c>
      <c r="E37" s="22" t="s">
        <v>43</v>
      </c>
      <c r="F37" s="4">
        <v>153</v>
      </c>
      <c r="G37" s="8">
        <v>41337</v>
      </c>
      <c r="H37" s="11">
        <v>130</v>
      </c>
      <c r="I37" s="9">
        <v>19890</v>
      </c>
    </row>
    <row r="38" spans="2:11" x14ac:dyDescent="0.25">
      <c r="B38" s="1">
        <v>6</v>
      </c>
      <c r="C38" s="2" t="s">
        <v>11</v>
      </c>
      <c r="D38" s="1" t="s">
        <v>8</v>
      </c>
      <c r="E38" s="22" t="s">
        <v>42</v>
      </c>
      <c r="F38" s="4">
        <v>469</v>
      </c>
      <c r="G38" s="8">
        <v>41308</v>
      </c>
      <c r="H38" s="11">
        <v>56</v>
      </c>
      <c r="I38" s="9">
        <v>26264</v>
      </c>
    </row>
    <row r="39" spans="2:11" x14ac:dyDescent="0.25">
      <c r="B39" s="1">
        <v>9</v>
      </c>
      <c r="C39" s="2" t="s">
        <v>14</v>
      </c>
      <c r="D39" s="1" t="s">
        <v>7</v>
      </c>
      <c r="E39" s="22" t="s">
        <v>41</v>
      </c>
      <c r="F39" s="4">
        <v>178.6</v>
      </c>
      <c r="G39" s="8">
        <v>41318</v>
      </c>
      <c r="H39" s="11">
        <v>150</v>
      </c>
      <c r="I39" s="9">
        <v>26790</v>
      </c>
    </row>
    <row r="40" spans="2:11" x14ac:dyDescent="0.25">
      <c r="B40" s="1">
        <v>17</v>
      </c>
      <c r="C40" s="2" t="s">
        <v>22</v>
      </c>
      <c r="D40" s="1" t="s">
        <v>7</v>
      </c>
      <c r="E40" s="22" t="s">
        <v>41</v>
      </c>
      <c r="F40" s="4">
        <v>98</v>
      </c>
      <c r="G40" s="8">
        <v>41309</v>
      </c>
      <c r="H40" s="11">
        <v>140</v>
      </c>
      <c r="I40" s="9">
        <v>13720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I43"/>
  <sheetViews>
    <sheetView workbookViewId="0">
      <selection activeCell="H43" sqref="H43"/>
    </sheetView>
  </sheetViews>
  <sheetFormatPr defaultColWidth="8.85546875" defaultRowHeight="15" outlineLevelRow="3" x14ac:dyDescent="0.25"/>
  <cols>
    <col min="2" max="2" width="8.7109375" customWidth="1"/>
    <col min="3" max="3" width="29.7109375" customWidth="1"/>
    <col min="4" max="4" width="13.7109375" customWidth="1"/>
    <col min="5" max="6" width="8.7109375" customWidth="1"/>
    <col min="7" max="7" width="10.7109375" customWidth="1"/>
    <col min="8" max="8" width="8.7109375" customWidth="1"/>
    <col min="9" max="9" width="11.7109375" customWidth="1"/>
  </cols>
  <sheetData>
    <row r="2" spans="2:9" ht="15" customHeight="1" x14ac:dyDescent="0.25">
      <c r="B2" s="57" t="s">
        <v>0</v>
      </c>
      <c r="C2" s="57" t="s">
        <v>1</v>
      </c>
      <c r="D2" s="57" t="s">
        <v>2</v>
      </c>
      <c r="E2" s="62" t="s">
        <v>40</v>
      </c>
      <c r="F2" s="57" t="s">
        <v>36</v>
      </c>
      <c r="G2" s="62" t="s">
        <v>37</v>
      </c>
      <c r="H2" s="66" t="s">
        <v>38</v>
      </c>
      <c r="I2" s="66" t="s">
        <v>39</v>
      </c>
    </row>
    <row r="3" spans="2:9" ht="15" customHeight="1" outlineLevel="1" x14ac:dyDescent="0.25">
      <c r="B3" s="58"/>
      <c r="C3" s="58"/>
      <c r="D3" s="58"/>
      <c r="E3" s="63"/>
      <c r="F3" s="58"/>
      <c r="G3" s="63"/>
      <c r="H3" s="67"/>
      <c r="I3" s="67"/>
    </row>
    <row r="4" spans="2:9" ht="15" customHeight="1" outlineLevel="1" x14ac:dyDescent="0.25">
      <c r="B4" s="59"/>
      <c r="C4" s="59"/>
      <c r="D4" s="59"/>
      <c r="E4" s="64"/>
      <c r="F4" s="59"/>
      <c r="G4" s="64"/>
      <c r="H4" s="68"/>
      <c r="I4" s="68"/>
    </row>
    <row r="5" spans="2:9" ht="15" hidden="1" customHeight="1" outlineLevel="3" x14ac:dyDescent="0.25">
      <c r="B5" s="1">
        <v>1</v>
      </c>
      <c r="C5" s="2" t="s">
        <v>3</v>
      </c>
      <c r="D5" s="1" t="s">
        <v>7</v>
      </c>
      <c r="E5" s="40" t="s">
        <v>41</v>
      </c>
      <c r="F5" s="4">
        <v>275</v>
      </c>
      <c r="G5" s="8">
        <v>41286</v>
      </c>
      <c r="H5" s="11">
        <v>13</v>
      </c>
      <c r="I5" s="9">
        <f t="shared" ref="I5:I12" si="0">F5*H5</f>
        <v>3575</v>
      </c>
    </row>
    <row r="6" spans="2:9" ht="15" hidden="1" customHeight="1" outlineLevel="3" x14ac:dyDescent="0.25">
      <c r="B6" s="1">
        <v>4</v>
      </c>
      <c r="C6" s="2" t="s">
        <v>6</v>
      </c>
      <c r="D6" s="1" t="s">
        <v>7</v>
      </c>
      <c r="E6" s="40" t="s">
        <v>41</v>
      </c>
      <c r="F6" s="4">
        <v>122</v>
      </c>
      <c r="G6" s="8">
        <v>41220</v>
      </c>
      <c r="H6" s="11">
        <v>100</v>
      </c>
      <c r="I6" s="9">
        <f t="shared" si="0"/>
        <v>12200</v>
      </c>
    </row>
    <row r="7" spans="2:9" ht="15" hidden="1" customHeight="1" outlineLevel="3" x14ac:dyDescent="0.25">
      <c r="B7" s="1">
        <v>9</v>
      </c>
      <c r="C7" s="2" t="s">
        <v>14</v>
      </c>
      <c r="D7" s="1" t="s">
        <v>7</v>
      </c>
      <c r="E7" s="40" t="s">
        <v>41</v>
      </c>
      <c r="F7" s="4">
        <v>178.6</v>
      </c>
      <c r="G7" s="8">
        <v>41318</v>
      </c>
      <c r="H7" s="11">
        <v>150</v>
      </c>
      <c r="I7" s="9">
        <f t="shared" si="0"/>
        <v>26790</v>
      </c>
    </row>
    <row r="8" spans="2:9" ht="15" hidden="1" customHeight="1" outlineLevel="3" x14ac:dyDescent="0.25">
      <c r="B8" s="1">
        <v>13</v>
      </c>
      <c r="C8" s="2" t="s">
        <v>18</v>
      </c>
      <c r="D8" s="1" t="s">
        <v>7</v>
      </c>
      <c r="E8" s="40" t="s">
        <v>41</v>
      </c>
      <c r="F8" s="4">
        <v>313</v>
      </c>
      <c r="G8" s="8">
        <v>41235</v>
      </c>
      <c r="H8" s="11">
        <v>120</v>
      </c>
      <c r="I8" s="9">
        <f t="shared" si="0"/>
        <v>37560</v>
      </c>
    </row>
    <row r="9" spans="2:9" ht="15" hidden="1" customHeight="1" outlineLevel="3" x14ac:dyDescent="0.25">
      <c r="B9" s="1">
        <v>15</v>
      </c>
      <c r="C9" s="2" t="s">
        <v>20</v>
      </c>
      <c r="D9" s="1" t="s">
        <v>7</v>
      </c>
      <c r="E9" s="40" t="s">
        <v>41</v>
      </c>
      <c r="F9" s="4">
        <v>5.8</v>
      </c>
      <c r="G9" s="8">
        <v>41336</v>
      </c>
      <c r="H9" s="11">
        <v>60</v>
      </c>
      <c r="I9" s="9">
        <f t="shared" si="0"/>
        <v>348</v>
      </c>
    </row>
    <row r="10" spans="2:9" ht="15" hidden="1" customHeight="1" outlineLevel="3" x14ac:dyDescent="0.25">
      <c r="B10" s="1">
        <v>17</v>
      </c>
      <c r="C10" s="2" t="s">
        <v>22</v>
      </c>
      <c r="D10" s="1" t="s">
        <v>7</v>
      </c>
      <c r="E10" s="40" t="s">
        <v>41</v>
      </c>
      <c r="F10" s="4">
        <v>98</v>
      </c>
      <c r="G10" s="8">
        <v>41309</v>
      </c>
      <c r="H10" s="11">
        <v>140</v>
      </c>
      <c r="I10" s="9">
        <f t="shared" si="0"/>
        <v>13720</v>
      </c>
    </row>
    <row r="11" spans="2:9" ht="15" hidden="1" customHeight="1" outlineLevel="3" x14ac:dyDescent="0.25">
      <c r="B11" s="1">
        <v>20</v>
      </c>
      <c r="C11" s="2" t="s">
        <v>25</v>
      </c>
      <c r="D11" s="1" t="s">
        <v>7</v>
      </c>
      <c r="E11" s="40" t="s">
        <v>41</v>
      </c>
      <c r="F11" s="4">
        <v>57</v>
      </c>
      <c r="G11" s="8">
        <v>41633</v>
      </c>
      <c r="H11" s="11">
        <v>135</v>
      </c>
      <c r="I11" s="9">
        <f t="shared" si="0"/>
        <v>7695</v>
      </c>
    </row>
    <row r="12" spans="2:9" ht="15" hidden="1" customHeight="1" outlineLevel="3" x14ac:dyDescent="0.25">
      <c r="B12" s="1">
        <v>23</v>
      </c>
      <c r="C12" s="2" t="s">
        <v>28</v>
      </c>
      <c r="D12" s="1" t="s">
        <v>7</v>
      </c>
      <c r="E12" s="40" t="s">
        <v>41</v>
      </c>
      <c r="F12" s="4">
        <v>145.80000000000001</v>
      </c>
      <c r="G12" s="8">
        <v>41327</v>
      </c>
      <c r="H12" s="11">
        <v>88</v>
      </c>
      <c r="I12" s="9">
        <f t="shared" si="0"/>
        <v>12830.400000000001</v>
      </c>
    </row>
    <row r="13" spans="2:9" ht="30" customHeight="1" outlineLevel="2" collapsed="1" x14ac:dyDescent="0.25">
      <c r="B13" s="1"/>
      <c r="C13" s="2"/>
      <c r="D13" s="1"/>
      <c r="E13" s="37" t="s">
        <v>51</v>
      </c>
      <c r="F13" s="4"/>
      <c r="G13" s="8"/>
      <c r="H13" s="11">
        <f>SUBTOTAL(9,H5:H12)</f>
        <v>806</v>
      </c>
      <c r="I13" s="9"/>
    </row>
    <row r="14" spans="2:9" ht="15" hidden="1" customHeight="1" outlineLevel="3" x14ac:dyDescent="0.25">
      <c r="B14" s="1">
        <v>26</v>
      </c>
      <c r="C14" s="2" t="s">
        <v>31</v>
      </c>
      <c r="D14" s="1" t="s">
        <v>7</v>
      </c>
      <c r="E14" s="40" t="s">
        <v>42</v>
      </c>
      <c r="F14" s="4">
        <v>172</v>
      </c>
      <c r="G14" s="8">
        <v>41394</v>
      </c>
      <c r="H14" s="11">
        <v>35</v>
      </c>
      <c r="I14" s="9">
        <f>F14*H14</f>
        <v>6020</v>
      </c>
    </row>
    <row r="15" spans="2:9" ht="30" customHeight="1" outlineLevel="2" collapsed="1" x14ac:dyDescent="0.25">
      <c r="B15" s="1"/>
      <c r="C15" s="2"/>
      <c r="D15" s="1"/>
      <c r="E15" s="38" t="s">
        <v>52</v>
      </c>
      <c r="F15" s="4"/>
      <c r="G15" s="8"/>
      <c r="H15" s="11">
        <f>SUBTOTAL(9,H14:H14)</f>
        <v>35</v>
      </c>
      <c r="I15" s="9"/>
    </row>
    <row r="16" spans="2:9" ht="15" customHeight="1" outlineLevel="1" x14ac:dyDescent="0.25">
      <c r="B16" s="1"/>
      <c r="C16" s="2"/>
      <c r="D16" s="28" t="s">
        <v>47</v>
      </c>
      <c r="E16" s="40"/>
      <c r="F16" s="4"/>
      <c r="G16" s="8"/>
      <c r="H16" s="11">
        <f>SUBTOTAL(9,H5:H14)</f>
        <v>841</v>
      </c>
      <c r="I16" s="9"/>
    </row>
    <row r="17" spans="2:9" ht="15" hidden="1" customHeight="1" outlineLevel="3" x14ac:dyDescent="0.25">
      <c r="B17" s="1">
        <v>3</v>
      </c>
      <c r="C17" s="2" t="s">
        <v>4</v>
      </c>
      <c r="D17" s="1" t="s">
        <v>9</v>
      </c>
      <c r="E17" s="40" t="s">
        <v>43</v>
      </c>
      <c r="F17" s="4">
        <v>2.5</v>
      </c>
      <c r="G17" s="8">
        <v>41460</v>
      </c>
      <c r="H17" s="11">
        <v>100</v>
      </c>
      <c r="I17" s="9">
        <f t="shared" ref="I17:I24" si="1">F17*H17</f>
        <v>250</v>
      </c>
    </row>
    <row r="18" spans="2:9" ht="15" hidden="1" customHeight="1" outlineLevel="3" x14ac:dyDescent="0.25">
      <c r="B18" s="1">
        <v>5</v>
      </c>
      <c r="C18" s="2" t="s">
        <v>10</v>
      </c>
      <c r="D18" s="1" t="s">
        <v>9</v>
      </c>
      <c r="E18" s="40" t="s">
        <v>43</v>
      </c>
      <c r="F18" s="4">
        <v>153</v>
      </c>
      <c r="G18" s="8">
        <v>41337</v>
      </c>
      <c r="H18" s="11">
        <v>130</v>
      </c>
      <c r="I18" s="9">
        <f t="shared" si="1"/>
        <v>19890</v>
      </c>
    </row>
    <row r="19" spans="2:9" ht="15" hidden="1" customHeight="1" outlineLevel="3" x14ac:dyDescent="0.25">
      <c r="B19" s="1">
        <v>8</v>
      </c>
      <c r="C19" s="2" t="s">
        <v>13</v>
      </c>
      <c r="D19" s="1" t="s">
        <v>9</v>
      </c>
      <c r="E19" s="40" t="s">
        <v>43</v>
      </c>
      <c r="F19" s="4">
        <v>11.2</v>
      </c>
      <c r="G19" s="8">
        <v>41376</v>
      </c>
      <c r="H19" s="11">
        <v>35</v>
      </c>
      <c r="I19" s="9">
        <f t="shared" si="1"/>
        <v>392</v>
      </c>
    </row>
    <row r="20" spans="2:9" ht="15" hidden="1" customHeight="1" outlineLevel="3" x14ac:dyDescent="0.25">
      <c r="B20" s="1">
        <v>10</v>
      </c>
      <c r="C20" s="2" t="s">
        <v>15</v>
      </c>
      <c r="D20" s="1" t="s">
        <v>9</v>
      </c>
      <c r="E20" s="40" t="s">
        <v>43</v>
      </c>
      <c r="F20" s="4">
        <v>256</v>
      </c>
      <c r="G20" s="8">
        <v>41254</v>
      </c>
      <c r="H20" s="11">
        <v>80</v>
      </c>
      <c r="I20" s="9">
        <f t="shared" si="1"/>
        <v>20480</v>
      </c>
    </row>
    <row r="21" spans="2:9" ht="15" hidden="1" customHeight="1" outlineLevel="3" x14ac:dyDescent="0.25">
      <c r="B21" s="1">
        <v>12</v>
      </c>
      <c r="C21" s="2" t="s">
        <v>17</v>
      </c>
      <c r="D21" s="1" t="s">
        <v>9</v>
      </c>
      <c r="E21" s="40" t="s">
        <v>43</v>
      </c>
      <c r="F21" s="4">
        <v>259</v>
      </c>
      <c r="G21" s="8">
        <v>41212</v>
      </c>
      <c r="H21" s="11">
        <v>40</v>
      </c>
      <c r="I21" s="9">
        <f t="shared" si="1"/>
        <v>10360</v>
      </c>
    </row>
    <row r="22" spans="2:9" ht="15" hidden="1" customHeight="1" outlineLevel="3" x14ac:dyDescent="0.25">
      <c r="B22" s="1">
        <v>16</v>
      </c>
      <c r="C22" s="2" t="s">
        <v>21</v>
      </c>
      <c r="D22" s="1" t="s">
        <v>9</v>
      </c>
      <c r="E22" s="40" t="s">
        <v>43</v>
      </c>
      <c r="F22" s="4">
        <v>59</v>
      </c>
      <c r="G22" s="8">
        <v>41307</v>
      </c>
      <c r="H22" s="11">
        <v>65</v>
      </c>
      <c r="I22" s="9">
        <f t="shared" si="1"/>
        <v>3835</v>
      </c>
    </row>
    <row r="23" spans="2:9" ht="15" hidden="1" customHeight="1" outlineLevel="3" x14ac:dyDescent="0.25">
      <c r="B23" s="1">
        <v>22</v>
      </c>
      <c r="C23" s="2" t="s">
        <v>27</v>
      </c>
      <c r="D23" s="1" t="s">
        <v>9</v>
      </c>
      <c r="E23" s="40" t="s">
        <v>43</v>
      </c>
      <c r="F23" s="4">
        <v>35.5</v>
      </c>
      <c r="G23" s="8">
        <v>41400</v>
      </c>
      <c r="H23" s="11">
        <v>57</v>
      </c>
      <c r="I23" s="9">
        <f t="shared" si="1"/>
        <v>2023.5</v>
      </c>
    </row>
    <row r="24" spans="2:9" ht="15" hidden="1" customHeight="1" outlineLevel="3" x14ac:dyDescent="0.25">
      <c r="B24" s="1">
        <v>24</v>
      </c>
      <c r="C24" s="2" t="s">
        <v>29</v>
      </c>
      <c r="D24" s="1" t="s">
        <v>9</v>
      </c>
      <c r="E24" s="40" t="s">
        <v>43</v>
      </c>
      <c r="F24" s="4">
        <v>68</v>
      </c>
      <c r="G24" s="8">
        <v>41589</v>
      </c>
      <c r="H24" s="11">
        <v>67</v>
      </c>
      <c r="I24" s="9">
        <f t="shared" si="1"/>
        <v>4556</v>
      </c>
    </row>
    <row r="25" spans="2:9" ht="30" customHeight="1" outlineLevel="2" collapsed="1" x14ac:dyDescent="0.25">
      <c r="B25" s="1"/>
      <c r="C25" s="2"/>
      <c r="D25" s="1"/>
      <c r="E25" s="38" t="s">
        <v>53</v>
      </c>
      <c r="F25" s="4"/>
      <c r="G25" s="8"/>
      <c r="H25" s="11">
        <f>SUBTOTAL(9,H17:H24)</f>
        <v>574</v>
      </c>
      <c r="I25" s="9"/>
    </row>
    <row r="26" spans="2:9" ht="15" hidden="1" customHeight="1" outlineLevel="3" x14ac:dyDescent="0.25">
      <c r="B26" s="1">
        <v>27</v>
      </c>
      <c r="C26" s="2" t="s">
        <v>32</v>
      </c>
      <c r="D26" s="1" t="s">
        <v>9</v>
      </c>
      <c r="E26" s="40" t="s">
        <v>42</v>
      </c>
      <c r="F26" s="4">
        <v>5</v>
      </c>
      <c r="G26" s="8">
        <v>41296</v>
      </c>
      <c r="H26" s="11">
        <v>122</v>
      </c>
      <c r="I26" s="9">
        <f>F26*H26</f>
        <v>610</v>
      </c>
    </row>
    <row r="27" spans="2:9" ht="30" customHeight="1" outlineLevel="2" collapsed="1" x14ac:dyDescent="0.25">
      <c r="B27" s="1"/>
      <c r="C27" s="2"/>
      <c r="D27" s="1"/>
      <c r="E27" s="38" t="s">
        <v>52</v>
      </c>
      <c r="F27" s="4"/>
      <c r="G27" s="8"/>
      <c r="H27" s="11">
        <f>SUBTOTAL(9,H26:H26)</f>
        <v>122</v>
      </c>
      <c r="I27" s="9"/>
    </row>
    <row r="28" spans="2:9" ht="15" customHeight="1" outlineLevel="1" x14ac:dyDescent="0.25">
      <c r="B28" s="1"/>
      <c r="C28" s="2"/>
      <c r="D28" s="28" t="s">
        <v>49</v>
      </c>
      <c r="E28" s="40"/>
      <c r="F28" s="4"/>
      <c r="G28" s="8"/>
      <c r="H28" s="11">
        <f>SUBTOTAL(9,H17:H26)</f>
        <v>696</v>
      </c>
      <c r="I28" s="9"/>
    </row>
    <row r="29" spans="2:9" ht="15" hidden="1" customHeight="1" outlineLevel="3" x14ac:dyDescent="0.25">
      <c r="B29" s="1">
        <v>2</v>
      </c>
      <c r="C29" s="2" t="s">
        <v>5</v>
      </c>
      <c r="D29" s="1" t="s">
        <v>8</v>
      </c>
      <c r="E29" s="40" t="s">
        <v>42</v>
      </c>
      <c r="F29" s="4">
        <v>22</v>
      </c>
      <c r="G29" s="8">
        <v>41042</v>
      </c>
      <c r="H29" s="11">
        <v>50</v>
      </c>
      <c r="I29" s="9">
        <f t="shared" ref="I29:I34" si="2">F29*H29</f>
        <v>1100</v>
      </c>
    </row>
    <row r="30" spans="2:9" ht="15" hidden="1" customHeight="1" outlineLevel="3" x14ac:dyDescent="0.25">
      <c r="B30" s="1">
        <v>6</v>
      </c>
      <c r="C30" s="2" t="s">
        <v>11</v>
      </c>
      <c r="D30" s="1" t="s">
        <v>8</v>
      </c>
      <c r="E30" s="40" t="s">
        <v>42</v>
      </c>
      <c r="F30" s="4">
        <v>469</v>
      </c>
      <c r="G30" s="8">
        <v>41308</v>
      </c>
      <c r="H30" s="11">
        <v>56</v>
      </c>
      <c r="I30" s="9">
        <f t="shared" si="2"/>
        <v>26264</v>
      </c>
    </row>
    <row r="31" spans="2:9" ht="15" hidden="1" customHeight="1" outlineLevel="3" x14ac:dyDescent="0.25">
      <c r="B31" s="1">
        <v>7</v>
      </c>
      <c r="C31" s="2" t="s">
        <v>12</v>
      </c>
      <c r="D31" s="1" t="s">
        <v>8</v>
      </c>
      <c r="E31" s="40" t="s">
        <v>42</v>
      </c>
      <c r="F31" s="4">
        <v>100</v>
      </c>
      <c r="G31" s="8">
        <v>41354</v>
      </c>
      <c r="H31" s="11">
        <v>60</v>
      </c>
      <c r="I31" s="9">
        <f t="shared" si="2"/>
        <v>6000</v>
      </c>
    </row>
    <row r="32" spans="2:9" ht="15" hidden="1" customHeight="1" outlineLevel="3" x14ac:dyDescent="0.25">
      <c r="B32" s="1">
        <v>11</v>
      </c>
      <c r="C32" s="2" t="s">
        <v>16</v>
      </c>
      <c r="D32" s="1" t="s">
        <v>8</v>
      </c>
      <c r="E32" s="40" t="s">
        <v>42</v>
      </c>
      <c r="F32" s="4">
        <v>95</v>
      </c>
      <c r="G32" s="8">
        <v>41230</v>
      </c>
      <c r="H32" s="11">
        <v>70</v>
      </c>
      <c r="I32" s="9">
        <f t="shared" si="2"/>
        <v>6650</v>
      </c>
    </row>
    <row r="33" spans="2:9" ht="15" hidden="1" customHeight="1" outlineLevel="3" x14ac:dyDescent="0.25">
      <c r="B33" s="1">
        <v>14</v>
      </c>
      <c r="C33" s="2" t="s">
        <v>19</v>
      </c>
      <c r="D33" s="1" t="s">
        <v>8</v>
      </c>
      <c r="E33" s="40" t="s">
        <v>42</v>
      </c>
      <c r="F33" s="4">
        <v>29.8</v>
      </c>
      <c r="G33" s="8">
        <v>41305</v>
      </c>
      <c r="H33" s="11">
        <v>120</v>
      </c>
      <c r="I33" s="9">
        <f t="shared" si="2"/>
        <v>3576</v>
      </c>
    </row>
    <row r="34" spans="2:9" ht="15" hidden="1" customHeight="1" outlineLevel="3" x14ac:dyDescent="0.25">
      <c r="B34" s="1">
        <v>18</v>
      </c>
      <c r="C34" s="2" t="s">
        <v>23</v>
      </c>
      <c r="D34" s="1" t="s">
        <v>8</v>
      </c>
      <c r="E34" s="40" t="s">
        <v>42</v>
      </c>
      <c r="F34" s="4">
        <v>81</v>
      </c>
      <c r="G34" s="8">
        <v>40941</v>
      </c>
      <c r="H34" s="11">
        <v>150</v>
      </c>
      <c r="I34" s="9">
        <f t="shared" si="2"/>
        <v>12150</v>
      </c>
    </row>
    <row r="35" spans="2:9" ht="30" customHeight="1" outlineLevel="2" collapsed="1" x14ac:dyDescent="0.25">
      <c r="B35" s="1"/>
      <c r="C35" s="2"/>
      <c r="D35" s="1"/>
      <c r="E35" s="38" t="s">
        <v>52</v>
      </c>
      <c r="F35" s="4"/>
      <c r="G35" s="8"/>
      <c r="H35" s="11">
        <f>SUBTOTAL(9,H29:H34)</f>
        <v>506</v>
      </c>
      <c r="I35" s="9"/>
    </row>
    <row r="36" spans="2:9" ht="15" hidden="1" customHeight="1" outlineLevel="3" x14ac:dyDescent="0.25">
      <c r="B36" s="1">
        <v>19</v>
      </c>
      <c r="C36" s="2" t="s">
        <v>24</v>
      </c>
      <c r="D36" s="1" t="s">
        <v>8</v>
      </c>
      <c r="E36" s="40" t="s">
        <v>43</v>
      </c>
      <c r="F36" s="4">
        <v>69</v>
      </c>
      <c r="G36" s="8">
        <v>41364</v>
      </c>
      <c r="H36" s="11">
        <v>110</v>
      </c>
      <c r="I36" s="9">
        <f>F36*H36</f>
        <v>7590</v>
      </c>
    </row>
    <row r="37" spans="2:9" ht="30" customHeight="1" outlineLevel="2" collapsed="1" x14ac:dyDescent="0.25">
      <c r="B37" s="1"/>
      <c r="C37" s="2"/>
      <c r="D37" s="1"/>
      <c r="E37" s="38" t="s">
        <v>53</v>
      </c>
      <c r="F37" s="4"/>
      <c r="G37" s="8"/>
      <c r="H37" s="11">
        <f>SUBTOTAL(9,H36:H36)</f>
        <v>110</v>
      </c>
      <c r="I37" s="9"/>
    </row>
    <row r="38" spans="2:9" ht="15" hidden="1" customHeight="1" outlineLevel="3" x14ac:dyDescent="0.25">
      <c r="B38" s="1">
        <v>21</v>
      </c>
      <c r="C38" s="2" t="s">
        <v>26</v>
      </c>
      <c r="D38" s="1" t="s">
        <v>8</v>
      </c>
      <c r="E38" s="40" t="s">
        <v>42</v>
      </c>
      <c r="F38" s="4">
        <v>15.9</v>
      </c>
      <c r="G38" s="8">
        <v>41242</v>
      </c>
      <c r="H38" s="11">
        <v>145</v>
      </c>
      <c r="I38" s="9">
        <f>F38*H38</f>
        <v>2305.5</v>
      </c>
    </row>
    <row r="39" spans="2:9" ht="15" hidden="1" customHeight="1" outlineLevel="3" x14ac:dyDescent="0.25">
      <c r="B39" s="1">
        <v>25</v>
      </c>
      <c r="C39" s="2" t="s">
        <v>30</v>
      </c>
      <c r="D39" s="1" t="s">
        <v>8</v>
      </c>
      <c r="E39" s="40" t="s">
        <v>42</v>
      </c>
      <c r="F39" s="4">
        <v>352</v>
      </c>
      <c r="G39" s="8">
        <v>41386</v>
      </c>
      <c r="H39" s="11">
        <v>111</v>
      </c>
      <c r="I39" s="9">
        <f>F39*H39</f>
        <v>39072</v>
      </c>
    </row>
    <row r="40" spans="2:9" ht="15" hidden="1" customHeight="1" outlineLevel="3" x14ac:dyDescent="0.25">
      <c r="B40" s="1">
        <v>28</v>
      </c>
      <c r="C40" s="2" t="s">
        <v>33</v>
      </c>
      <c r="D40" s="1" t="s">
        <v>8</v>
      </c>
      <c r="E40" s="40" t="s">
        <v>42</v>
      </c>
      <c r="F40" s="4">
        <v>115</v>
      </c>
      <c r="G40" s="8">
        <v>41297</v>
      </c>
      <c r="H40" s="11">
        <v>102</v>
      </c>
      <c r="I40" s="9">
        <f>F40*H40</f>
        <v>11730</v>
      </c>
    </row>
    <row r="41" spans="2:9" ht="30" customHeight="1" outlineLevel="2" collapsed="1" x14ac:dyDescent="0.25">
      <c r="B41" s="29"/>
      <c r="C41" s="30"/>
      <c r="D41" s="29"/>
      <c r="E41" s="39" t="s">
        <v>52</v>
      </c>
      <c r="F41" s="32"/>
      <c r="G41" s="33"/>
      <c r="H41" s="34">
        <f>SUBTOTAL(9,H38:H40)</f>
        <v>358</v>
      </c>
      <c r="I41" s="35"/>
    </row>
    <row r="42" spans="2:9" ht="15" customHeight="1" outlineLevel="1" x14ac:dyDescent="0.25">
      <c r="B42" s="29"/>
      <c r="C42" s="30"/>
      <c r="D42" s="36" t="s">
        <v>48</v>
      </c>
      <c r="E42" s="31"/>
      <c r="F42" s="32"/>
      <c r="G42" s="33"/>
      <c r="H42" s="34">
        <f>SUBTOTAL(9,H29:H40)</f>
        <v>974</v>
      </c>
      <c r="I42" s="35"/>
    </row>
    <row r="43" spans="2:9" x14ac:dyDescent="0.25">
      <c r="B43" s="29"/>
      <c r="C43" s="30"/>
      <c r="D43" s="36" t="s">
        <v>50</v>
      </c>
      <c r="E43" s="31"/>
      <c r="F43" s="32"/>
      <c r="G43" s="33"/>
      <c r="H43" s="34">
        <f>SUBTOTAL(9,H3:H40)</f>
        <v>2511</v>
      </c>
      <c r="I43" s="35"/>
    </row>
  </sheetData>
  <sortState ref="B5:I33">
    <sortCondition ref="D5:D33"/>
  </sortState>
  <mergeCells count="8">
    <mergeCell ref="G2:G4"/>
    <mergeCell ref="H2:H4"/>
    <mergeCell ref="I2:I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L29"/>
  <sheetViews>
    <sheetView tabSelected="1" topLeftCell="B1" workbookViewId="0">
      <selection activeCell="L8" sqref="L8"/>
    </sheetView>
  </sheetViews>
  <sheetFormatPr defaultColWidth="8.85546875" defaultRowHeight="15" x14ac:dyDescent="0.25"/>
  <cols>
    <col min="1" max="1" width="6.140625" customWidth="1"/>
    <col min="2" max="2" width="29.7109375" customWidth="1"/>
    <col min="3" max="3" width="13.7109375" customWidth="1"/>
    <col min="4" max="5" width="9.7109375" customWidth="1"/>
    <col min="6" max="6" width="11.7109375" customWidth="1"/>
    <col min="7" max="7" width="9.7109375" customWidth="1"/>
    <col min="8" max="8" width="11.7109375" customWidth="1"/>
    <col min="10" max="10" width="29.7109375" customWidth="1"/>
    <col min="11" max="11" width="10.85546875" customWidth="1"/>
    <col min="12" max="12" width="26.5703125" customWidth="1"/>
  </cols>
  <sheetData>
    <row r="1" spans="1:12" ht="15" customHeight="1" x14ac:dyDescent="0.25">
      <c r="A1" s="46" t="s">
        <v>71</v>
      </c>
      <c r="B1" s="26" t="s">
        <v>1</v>
      </c>
      <c r="C1" s="26" t="s">
        <v>2</v>
      </c>
      <c r="D1" s="50" t="s">
        <v>72</v>
      </c>
      <c r="E1" s="26" t="s">
        <v>36</v>
      </c>
      <c r="F1" s="50" t="s">
        <v>73</v>
      </c>
      <c r="G1" s="48" t="s">
        <v>74</v>
      </c>
      <c r="H1" s="48" t="s">
        <v>75</v>
      </c>
      <c r="J1" s="50" t="s">
        <v>72</v>
      </c>
      <c r="K1" t="s">
        <v>76</v>
      </c>
    </row>
    <row r="2" spans="1:12" x14ac:dyDescent="0.25">
      <c r="A2" s="1">
        <v>1</v>
      </c>
      <c r="B2" s="2" t="s">
        <v>3</v>
      </c>
      <c r="C2" s="1" t="s">
        <v>7</v>
      </c>
      <c r="D2" s="40" t="s">
        <v>41</v>
      </c>
      <c r="E2" s="4">
        <v>275</v>
      </c>
      <c r="F2" s="8">
        <v>41286</v>
      </c>
      <c r="G2" s="11">
        <v>13</v>
      </c>
      <c r="H2" s="9">
        <f t="shared" ref="H2:H29" si="0">E2*G2</f>
        <v>3575</v>
      </c>
      <c r="J2" t="s">
        <v>42</v>
      </c>
      <c r="K2">
        <f>DSUM(A1:H29,H1,J1:J2)</f>
        <v>115477.5</v>
      </c>
    </row>
    <row r="3" spans="1:12" x14ac:dyDescent="0.25">
      <c r="A3" s="1">
        <v>2</v>
      </c>
      <c r="B3" s="2" t="s">
        <v>5</v>
      </c>
      <c r="C3" s="1" t="s">
        <v>8</v>
      </c>
      <c r="D3" s="40" t="s">
        <v>42</v>
      </c>
      <c r="E3" s="4">
        <v>22</v>
      </c>
      <c r="F3" s="8">
        <v>41042</v>
      </c>
      <c r="G3" s="11">
        <v>50</v>
      </c>
      <c r="H3" s="9">
        <f t="shared" si="0"/>
        <v>1100</v>
      </c>
    </row>
    <row r="4" spans="1:12" x14ac:dyDescent="0.25">
      <c r="A4" s="1">
        <v>3</v>
      </c>
      <c r="B4" s="2" t="s">
        <v>4</v>
      </c>
      <c r="C4" s="1" t="s">
        <v>9</v>
      </c>
      <c r="D4" s="40" t="s">
        <v>43</v>
      </c>
      <c r="E4" s="4">
        <v>2.5</v>
      </c>
      <c r="F4" s="8">
        <v>41460</v>
      </c>
      <c r="G4" s="11">
        <v>100</v>
      </c>
      <c r="H4" s="9">
        <f t="shared" si="0"/>
        <v>250</v>
      </c>
      <c r="J4" s="26" t="s">
        <v>2</v>
      </c>
      <c r="K4" s="55" t="s">
        <v>75</v>
      </c>
    </row>
    <row r="5" spans="1:12" x14ac:dyDescent="0.25">
      <c r="A5" s="1">
        <v>4</v>
      </c>
      <c r="B5" s="2" t="s">
        <v>6</v>
      </c>
      <c r="C5" s="1" t="s">
        <v>7</v>
      </c>
      <c r="D5" s="40" t="s">
        <v>41</v>
      </c>
      <c r="E5" s="4">
        <v>122</v>
      </c>
      <c r="F5" s="8">
        <v>41220</v>
      </c>
      <c r="G5" s="11">
        <v>100</v>
      </c>
      <c r="H5" s="9">
        <f t="shared" si="0"/>
        <v>12200</v>
      </c>
      <c r="J5" s="1" t="s">
        <v>8</v>
      </c>
      <c r="K5">
        <f>DSUM(A1:H29,H1,J4:J5)</f>
        <v>116437.5</v>
      </c>
    </row>
    <row r="6" spans="1:12" x14ac:dyDescent="0.25">
      <c r="A6" s="1">
        <v>5</v>
      </c>
      <c r="B6" s="2" t="s">
        <v>10</v>
      </c>
      <c r="C6" s="1" t="s">
        <v>9</v>
      </c>
      <c r="D6" s="40" t="s">
        <v>43</v>
      </c>
      <c r="E6" s="4">
        <v>153</v>
      </c>
      <c r="F6" s="8">
        <v>41337</v>
      </c>
      <c r="G6" s="11">
        <v>130</v>
      </c>
      <c r="H6" s="9">
        <f t="shared" si="0"/>
        <v>19890</v>
      </c>
    </row>
    <row r="7" spans="1:12" ht="15" customHeight="1" x14ac:dyDescent="0.25">
      <c r="A7" s="1">
        <v>6</v>
      </c>
      <c r="B7" s="2" t="s">
        <v>11</v>
      </c>
      <c r="C7" s="1" t="s">
        <v>8</v>
      </c>
      <c r="D7" s="40" t="s">
        <v>42</v>
      </c>
      <c r="E7" s="4">
        <v>469</v>
      </c>
      <c r="F7" s="8">
        <v>41308</v>
      </c>
      <c r="G7" s="11">
        <v>56</v>
      </c>
      <c r="H7" s="9">
        <f t="shared" si="0"/>
        <v>26264</v>
      </c>
      <c r="J7" s="26" t="s">
        <v>2</v>
      </c>
      <c r="K7" s="26" t="s">
        <v>36</v>
      </c>
      <c r="L7" s="26" t="s">
        <v>1</v>
      </c>
    </row>
    <row r="8" spans="1:12" x14ac:dyDescent="0.25">
      <c r="A8" s="1">
        <v>7</v>
      </c>
      <c r="B8" s="2" t="s">
        <v>12</v>
      </c>
      <c r="C8" s="1" t="s">
        <v>8</v>
      </c>
      <c r="D8" s="40" t="s">
        <v>42</v>
      </c>
      <c r="E8" s="4">
        <v>100</v>
      </c>
      <c r="F8" s="8">
        <v>41354</v>
      </c>
      <c r="G8" s="11">
        <v>60</v>
      </c>
      <c r="H8" s="9">
        <f t="shared" si="0"/>
        <v>6000</v>
      </c>
      <c r="J8" s="1" t="s">
        <v>9</v>
      </c>
      <c r="K8">
        <f>DMIN(A1:H29,E1,J7:J8)</f>
        <v>2.5</v>
      </c>
    </row>
    <row r="9" spans="1:12" x14ac:dyDescent="0.25">
      <c r="A9" s="1">
        <v>8</v>
      </c>
      <c r="B9" s="2" t="s">
        <v>13</v>
      </c>
      <c r="C9" s="1" t="s">
        <v>9</v>
      </c>
      <c r="D9" s="40" t="s">
        <v>43</v>
      </c>
      <c r="E9" s="4">
        <v>11.2</v>
      </c>
      <c r="F9" s="8">
        <v>41376</v>
      </c>
      <c r="G9" s="11">
        <v>35</v>
      </c>
      <c r="H9" s="9">
        <f t="shared" si="0"/>
        <v>392</v>
      </c>
    </row>
    <row r="10" spans="1:12" x14ac:dyDescent="0.25">
      <c r="A10" s="1">
        <v>9</v>
      </c>
      <c r="B10" s="2" t="s">
        <v>14</v>
      </c>
      <c r="C10" s="1" t="s">
        <v>7</v>
      </c>
      <c r="D10" s="40" t="s">
        <v>41</v>
      </c>
      <c r="E10" s="4">
        <v>178.6</v>
      </c>
      <c r="F10" s="8">
        <v>41318</v>
      </c>
      <c r="G10" s="11">
        <v>150</v>
      </c>
      <c r="H10" s="9">
        <f t="shared" si="0"/>
        <v>26790</v>
      </c>
      <c r="J10" s="54" t="s">
        <v>72</v>
      </c>
      <c r="K10" s="48" t="s">
        <v>74</v>
      </c>
    </row>
    <row r="11" spans="1:12" x14ac:dyDescent="0.25">
      <c r="A11" s="1">
        <v>10</v>
      </c>
      <c r="B11" s="2" t="s">
        <v>15</v>
      </c>
      <c r="C11" s="1" t="s">
        <v>9</v>
      </c>
      <c r="D11" s="40" t="s">
        <v>43</v>
      </c>
      <c r="E11" s="4">
        <v>256</v>
      </c>
      <c r="F11" s="8">
        <v>41254</v>
      </c>
      <c r="G11" s="11">
        <v>80</v>
      </c>
      <c r="H11" s="9">
        <f t="shared" si="0"/>
        <v>20480</v>
      </c>
      <c r="J11" s="53" t="s">
        <v>41</v>
      </c>
      <c r="K11">
        <f>DMAX(A1:H29,G1,J10:J11)</f>
        <v>150</v>
      </c>
    </row>
    <row r="12" spans="1:12" x14ac:dyDescent="0.25">
      <c r="A12" s="1">
        <v>11</v>
      </c>
      <c r="B12" s="2" t="s">
        <v>16</v>
      </c>
      <c r="C12" s="1" t="s">
        <v>8</v>
      </c>
      <c r="D12" s="40" t="s">
        <v>42</v>
      </c>
      <c r="E12" s="4">
        <v>95</v>
      </c>
      <c r="F12" s="8">
        <v>41230</v>
      </c>
      <c r="G12" s="11">
        <v>70</v>
      </c>
      <c r="H12" s="9">
        <f t="shared" si="0"/>
        <v>6650</v>
      </c>
    </row>
    <row r="13" spans="1:12" x14ac:dyDescent="0.25">
      <c r="A13" s="1">
        <v>12</v>
      </c>
      <c r="B13" s="2" t="s">
        <v>17</v>
      </c>
      <c r="C13" s="1" t="s">
        <v>9</v>
      </c>
      <c r="D13" s="40" t="s">
        <v>43</v>
      </c>
      <c r="E13" s="4">
        <v>259</v>
      </c>
      <c r="F13" s="8">
        <v>41212</v>
      </c>
      <c r="G13" s="11">
        <v>40</v>
      </c>
      <c r="H13" s="9">
        <f t="shared" si="0"/>
        <v>10360</v>
      </c>
      <c r="J13" s="26" t="s">
        <v>1</v>
      </c>
      <c r="K13" s="26" t="s">
        <v>36</v>
      </c>
    </row>
    <row r="14" spans="1:12" x14ac:dyDescent="0.25">
      <c r="A14" s="1">
        <v>13</v>
      </c>
      <c r="B14" s="2" t="s">
        <v>18</v>
      </c>
      <c r="C14" s="1" t="s">
        <v>7</v>
      </c>
      <c r="D14" s="40" t="s">
        <v>41</v>
      </c>
      <c r="E14" s="4">
        <v>313</v>
      </c>
      <c r="F14" s="8">
        <v>41235</v>
      </c>
      <c r="G14" s="11">
        <v>120</v>
      </c>
      <c r="H14" s="9">
        <f t="shared" si="0"/>
        <v>37560</v>
      </c>
      <c r="J14" s="2" t="s">
        <v>12</v>
      </c>
      <c r="K14">
        <f>DGET(A1:H29,E1,J13:J14)</f>
        <v>100</v>
      </c>
    </row>
    <row r="15" spans="1:12" x14ac:dyDescent="0.25">
      <c r="A15" s="1">
        <v>14</v>
      </c>
      <c r="B15" s="2" t="s">
        <v>19</v>
      </c>
      <c r="C15" s="1" t="s">
        <v>8</v>
      </c>
      <c r="D15" s="40" t="s">
        <v>42</v>
      </c>
      <c r="E15" s="4">
        <v>29.8</v>
      </c>
      <c r="F15" s="8">
        <v>41305</v>
      </c>
      <c r="G15" s="11">
        <v>120</v>
      </c>
      <c r="H15" s="9">
        <f t="shared" si="0"/>
        <v>3576</v>
      </c>
    </row>
    <row r="16" spans="1:12" x14ac:dyDescent="0.25">
      <c r="A16" s="1">
        <v>15</v>
      </c>
      <c r="B16" s="2" t="s">
        <v>20</v>
      </c>
      <c r="C16" s="1" t="s">
        <v>7</v>
      </c>
      <c r="D16" s="40" t="s">
        <v>41</v>
      </c>
      <c r="E16" s="4">
        <v>5.8</v>
      </c>
      <c r="F16" s="8">
        <v>41336</v>
      </c>
      <c r="G16" s="11">
        <v>60</v>
      </c>
      <c r="H16" s="9">
        <f t="shared" si="0"/>
        <v>348</v>
      </c>
    </row>
    <row r="17" spans="1:10" x14ac:dyDescent="0.25">
      <c r="A17" s="1">
        <v>16</v>
      </c>
      <c r="B17" s="2" t="s">
        <v>21</v>
      </c>
      <c r="C17" s="1" t="s">
        <v>9</v>
      </c>
      <c r="D17" s="40" t="s">
        <v>43</v>
      </c>
      <c r="E17" s="4">
        <v>59</v>
      </c>
      <c r="F17" s="8">
        <v>41307</v>
      </c>
      <c r="G17" s="11">
        <v>65</v>
      </c>
      <c r="H17" s="9">
        <f t="shared" si="0"/>
        <v>3835</v>
      </c>
    </row>
    <row r="18" spans="1:10" x14ac:dyDescent="0.25">
      <c r="A18" s="1">
        <v>17</v>
      </c>
      <c r="B18" s="2" t="s">
        <v>22</v>
      </c>
      <c r="C18" s="1" t="s">
        <v>7</v>
      </c>
      <c r="D18" s="40" t="s">
        <v>41</v>
      </c>
      <c r="E18" s="4">
        <v>98</v>
      </c>
      <c r="F18" s="8">
        <v>41309</v>
      </c>
      <c r="G18" s="11">
        <v>140</v>
      </c>
      <c r="H18" s="9">
        <f t="shared" si="0"/>
        <v>13720</v>
      </c>
    </row>
    <row r="19" spans="1:10" x14ac:dyDescent="0.25">
      <c r="A19" s="1">
        <v>18</v>
      </c>
      <c r="B19" s="2" t="s">
        <v>23</v>
      </c>
      <c r="C19" s="1" t="s">
        <v>8</v>
      </c>
      <c r="D19" s="40" t="s">
        <v>42</v>
      </c>
      <c r="E19" s="4">
        <v>81</v>
      </c>
      <c r="F19" s="8">
        <v>40941</v>
      </c>
      <c r="G19" s="11">
        <v>150</v>
      </c>
      <c r="H19" s="9">
        <f t="shared" si="0"/>
        <v>12150</v>
      </c>
    </row>
    <row r="20" spans="1:10" x14ac:dyDescent="0.25">
      <c r="A20" s="1">
        <v>19</v>
      </c>
      <c r="B20" s="2" t="s">
        <v>24</v>
      </c>
      <c r="C20" s="1" t="s">
        <v>8</v>
      </c>
      <c r="D20" s="40" t="s">
        <v>43</v>
      </c>
      <c r="E20" s="4">
        <v>69</v>
      </c>
      <c r="F20" s="8">
        <v>41364</v>
      </c>
      <c r="G20" s="11">
        <v>110</v>
      </c>
      <c r="H20" s="9">
        <f t="shared" si="0"/>
        <v>7590</v>
      </c>
    </row>
    <row r="21" spans="1:10" x14ac:dyDescent="0.25">
      <c r="A21" s="1">
        <v>20</v>
      </c>
      <c r="B21" s="2" t="s">
        <v>25</v>
      </c>
      <c r="C21" s="1" t="s">
        <v>7</v>
      </c>
      <c r="D21" s="40" t="s">
        <v>41</v>
      </c>
      <c r="E21" s="4">
        <v>57</v>
      </c>
      <c r="F21" s="8">
        <v>41633</v>
      </c>
      <c r="G21" s="11">
        <v>135</v>
      </c>
      <c r="H21" s="9">
        <f t="shared" si="0"/>
        <v>7695</v>
      </c>
    </row>
    <row r="22" spans="1:10" x14ac:dyDescent="0.25">
      <c r="A22" s="1">
        <v>21</v>
      </c>
      <c r="B22" s="2" t="s">
        <v>26</v>
      </c>
      <c r="C22" s="1" t="s">
        <v>8</v>
      </c>
      <c r="D22" s="40" t="s">
        <v>42</v>
      </c>
      <c r="E22" s="4">
        <v>15.9</v>
      </c>
      <c r="F22" s="8">
        <v>41242</v>
      </c>
      <c r="G22" s="11">
        <v>145</v>
      </c>
      <c r="H22" s="9">
        <f t="shared" si="0"/>
        <v>2305.5</v>
      </c>
    </row>
    <row r="23" spans="1:10" x14ac:dyDescent="0.25">
      <c r="A23" s="1">
        <v>22</v>
      </c>
      <c r="B23" s="2" t="s">
        <v>27</v>
      </c>
      <c r="C23" s="1" t="s">
        <v>9</v>
      </c>
      <c r="D23" s="40" t="s">
        <v>43</v>
      </c>
      <c r="E23" s="4">
        <v>35.5</v>
      </c>
      <c r="F23" s="8">
        <v>41400</v>
      </c>
      <c r="G23" s="11">
        <v>57</v>
      </c>
      <c r="H23" s="9">
        <f t="shared" si="0"/>
        <v>2023.5</v>
      </c>
    </row>
    <row r="24" spans="1:10" x14ac:dyDescent="0.25">
      <c r="A24" s="1">
        <v>23</v>
      </c>
      <c r="B24" s="2" t="s">
        <v>28</v>
      </c>
      <c r="C24" s="1" t="s">
        <v>7</v>
      </c>
      <c r="D24" s="40" t="s">
        <v>41</v>
      </c>
      <c r="E24" s="4">
        <v>145.80000000000001</v>
      </c>
      <c r="F24" s="8">
        <v>41327</v>
      </c>
      <c r="G24" s="11">
        <v>88</v>
      </c>
      <c r="H24" s="9">
        <f t="shared" si="0"/>
        <v>12830.400000000001</v>
      </c>
    </row>
    <row r="25" spans="1:10" x14ac:dyDescent="0.25">
      <c r="A25" s="1">
        <v>24</v>
      </c>
      <c r="B25" s="2" t="s">
        <v>29</v>
      </c>
      <c r="C25" s="1" t="s">
        <v>9</v>
      </c>
      <c r="D25" s="40" t="s">
        <v>43</v>
      </c>
      <c r="E25" s="4">
        <v>68</v>
      </c>
      <c r="F25" s="8">
        <v>41589</v>
      </c>
      <c r="G25" s="11">
        <v>67</v>
      </c>
      <c r="H25" s="9">
        <f t="shared" si="0"/>
        <v>4556</v>
      </c>
    </row>
    <row r="26" spans="1:10" x14ac:dyDescent="0.25">
      <c r="A26" s="1">
        <v>25</v>
      </c>
      <c r="B26" s="2" t="s">
        <v>30</v>
      </c>
      <c r="C26" s="1" t="s">
        <v>8</v>
      </c>
      <c r="D26" s="40" t="s">
        <v>42</v>
      </c>
      <c r="E26" s="4">
        <v>352</v>
      </c>
      <c r="F26" s="8">
        <v>41386</v>
      </c>
      <c r="G26" s="11">
        <v>111</v>
      </c>
      <c r="H26" s="9">
        <f t="shared" si="0"/>
        <v>39072</v>
      </c>
    </row>
    <row r="27" spans="1:10" x14ac:dyDescent="0.25">
      <c r="A27" s="1">
        <v>26</v>
      </c>
      <c r="B27" s="2" t="s">
        <v>31</v>
      </c>
      <c r="C27" s="1" t="s">
        <v>7</v>
      </c>
      <c r="D27" s="40" t="s">
        <v>42</v>
      </c>
      <c r="E27" s="4">
        <v>172</v>
      </c>
      <c r="F27" s="8">
        <v>41394</v>
      </c>
      <c r="G27" s="11">
        <v>35</v>
      </c>
      <c r="H27" s="9">
        <f t="shared" si="0"/>
        <v>6020</v>
      </c>
      <c r="J27">
        <f>AVERAGE(G2:G30)</f>
        <v>89.678571428571431</v>
      </c>
    </row>
    <row r="28" spans="1:10" x14ac:dyDescent="0.25">
      <c r="A28" s="1">
        <v>27</v>
      </c>
      <c r="B28" s="2" t="s">
        <v>32</v>
      </c>
      <c r="C28" s="1" t="s">
        <v>9</v>
      </c>
      <c r="D28" s="40" t="s">
        <v>42</v>
      </c>
      <c r="E28" s="4">
        <v>5</v>
      </c>
      <c r="F28" s="8">
        <v>41296</v>
      </c>
      <c r="G28" s="11">
        <v>122</v>
      </c>
      <c r="H28" s="9">
        <f t="shared" si="0"/>
        <v>610</v>
      </c>
    </row>
    <row r="29" spans="1:10" x14ac:dyDescent="0.25">
      <c r="A29" s="1">
        <v>28</v>
      </c>
      <c r="B29" s="2" t="s">
        <v>33</v>
      </c>
      <c r="C29" s="1" t="s">
        <v>8</v>
      </c>
      <c r="D29" s="40" t="s">
        <v>42</v>
      </c>
      <c r="E29" s="4">
        <v>115</v>
      </c>
      <c r="F29" s="8">
        <v>41297</v>
      </c>
      <c r="G29" s="11">
        <v>102</v>
      </c>
      <c r="H29" s="9">
        <f t="shared" si="0"/>
        <v>11730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титульник</vt:lpstr>
      <vt:lpstr>задание</vt:lpstr>
      <vt:lpstr>База данных</vt:lpstr>
      <vt:lpstr>впр</vt:lpstr>
      <vt:lpstr>Сортировка</vt:lpstr>
      <vt:lpstr>автофильтр</vt:lpstr>
      <vt:lpstr>Рас.фильтр</vt:lpstr>
      <vt:lpstr>Пр.итоги.</vt:lpstr>
      <vt:lpstr>анализ</vt:lpstr>
      <vt:lpstr>Лист7</vt:lpstr>
      <vt:lpstr>Рас.фильтр!Извлечь</vt:lpstr>
      <vt:lpstr>Рас.фильтр!Критерии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Ravil</dc:creator>
  <cp:lastModifiedBy>Ravil</cp:lastModifiedBy>
  <dcterms:created xsi:type="dcterms:W3CDTF">2013-05-08T16:50:39Z</dcterms:created>
  <dcterms:modified xsi:type="dcterms:W3CDTF">2013-06-01T19:53:46Z</dcterms:modified>
</cp:coreProperties>
</file>