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6\Desktop\"/>
    </mc:Choice>
  </mc:AlternateContent>
  <xr:revisionPtr revIDLastSave="0" documentId="13_ncr:1_{F43A3D7F-2D40-40A6-9320-93D26BDF4C60}" xr6:coauthVersionLast="47" xr6:coauthVersionMax="47" xr10:uidLastSave="{00000000-0000-0000-0000-000000000000}"/>
  <bookViews>
    <workbookView xWindow="-60" yWindow="30" windowWidth="19935" windowHeight="15585" tabRatio="964" xr2:uid="{9980603E-42D5-40E3-A311-CA230344D9CE}"/>
  </bookViews>
  <sheets>
    <sheet name="Сводная" sheetId="10" r:id="rId1"/>
    <sheet name="1" sheetId="416" r:id="rId2"/>
    <sheet name="2" sheetId="417" r:id="rId3"/>
  </sheets>
  <definedNames>
    <definedName name="итог1">'1'!$H$16</definedName>
    <definedName name="итог2">'2'!$H$17</definedName>
    <definedName name="нр1">'1'!$H$14</definedName>
    <definedName name="нр2">'2'!$H$15</definedName>
    <definedName name="пр1">'1'!$H$15</definedName>
    <definedName name="пр2">'2'!$H$16</definedName>
    <definedName name="тр1">'1'!$H$12</definedName>
    <definedName name="тр2">'2'!$H$13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0" l="1"/>
  <c r="H16" i="417"/>
  <c r="H14" i="417"/>
  <c r="H15" i="417"/>
  <c r="H15" i="416"/>
  <c r="H14" i="416"/>
  <c r="H13" i="416"/>
  <c r="H11" i="417"/>
  <c r="H12" i="417"/>
  <c r="H10" i="417"/>
  <c r="H13" i="417" s="1"/>
  <c r="G7" i="417"/>
  <c r="H7" i="417" s="1"/>
  <c r="H8" i="417" s="1"/>
  <c r="H11" i="416"/>
  <c r="H10" i="416"/>
  <c r="G7" i="416"/>
  <c r="H7" i="416" s="1"/>
  <c r="I4" i="10"/>
  <c r="H4" i="10"/>
  <c r="G4" i="10"/>
  <c r="H12" i="416" l="1"/>
  <c r="H8" i="416"/>
  <c r="H16" i="416" l="1"/>
  <c r="H17" i="417"/>
  <c r="E4" i="10" l="1"/>
  <c r="H3" i="10" l="1"/>
  <c r="G3" i="10"/>
  <c r="H5" i="10" l="1"/>
  <c r="G5" i="10"/>
  <c r="I3" i="10" l="1"/>
  <c r="D3" i="10" l="1"/>
  <c r="E3" i="10" s="1"/>
  <c r="I5" i="10"/>
  <c r="E5" i="10" l="1"/>
</calcChain>
</file>

<file path=xl/sharedStrings.xml><?xml version="1.0" encoding="utf-8"?>
<sst xmlns="http://schemas.openxmlformats.org/spreadsheetml/2006/main" count="64" uniqueCount="30">
  <si>
    <t>№</t>
  </si>
  <si>
    <t>Наименование</t>
  </si>
  <si>
    <t>Ед. измерения</t>
  </si>
  <si>
    <t>Кол-во</t>
  </si>
  <si>
    <t>Цена за ед., руб. с НДС</t>
  </si>
  <si>
    <t>Цена за ед., руб. без НДС</t>
  </si>
  <si>
    <t>Стоимость, руб.</t>
  </si>
  <si>
    <t>Материалы</t>
  </si>
  <si>
    <t>1.1</t>
  </si>
  <si>
    <t>ИТОГО материалы:</t>
  </si>
  <si>
    <t>чел-час</t>
  </si>
  <si>
    <t>5.1</t>
  </si>
  <si>
    <t>%</t>
  </si>
  <si>
    <t>Транспортные расходы и погрузо-разгрузочные работы</t>
  </si>
  <si>
    <t>Вывоз упаковочной тары</t>
  </si>
  <si>
    <t>ИТОГО транспортные расходы:</t>
  </si>
  <si>
    <t>ИТОГО по разделам:</t>
  </si>
  <si>
    <t>Накладные расходы</t>
  </si>
  <si>
    <t xml:space="preserve">Прибыль </t>
  </si>
  <si>
    <t>Наименоваение</t>
  </si>
  <si>
    <t>цена за шт.</t>
  </si>
  <si>
    <t>Итоговая цена</t>
  </si>
  <si>
    <t>5.5</t>
  </si>
  <si>
    <t>кол-во</t>
  </si>
  <si>
    <t>Размер:</t>
  </si>
  <si>
    <t>ИТОГО</t>
  </si>
  <si>
    <t>ИТОГО без НДС:</t>
  </si>
  <si>
    <t>Транспортные расходы</t>
  </si>
  <si>
    <t>Доставка</t>
  </si>
  <si>
    <t>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</si>
</sst>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₽&quot;"/>
    <numFmt numFmtId="167" formatCode="_-* #,##0.00\ _₽_-;\-* #,##0.00\ _₽_-;_-* &quot;-&quot;??\ _₽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9" borderId="46" applyNumberFormat="0" applyFont="0" applyAlignment="0" applyProtection="0"/>
    <xf numFmtId="43" fontId="1" fillId="0" borderId="0" applyFont="0" applyFill="0" applyBorder="0" applyAlignment="0" applyProtection="0"/>
    <xf numFmtId="0" fontId="6" fillId="0" borderId="39" applyNumberFormat="0" applyFill="0" applyAlignment="0" applyProtection="0"/>
    <xf numFmtId="0" fontId="7" fillId="0" borderId="40" applyNumberFormat="0" applyFill="0" applyAlignment="0" applyProtection="0"/>
    <xf numFmtId="0" fontId="8" fillId="0" borderId="4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2" applyNumberFormat="0" applyAlignment="0" applyProtection="0"/>
    <xf numFmtId="0" fontId="13" fillId="7" borderId="43" applyNumberFormat="0" applyAlignment="0" applyProtection="0"/>
    <xf numFmtId="0" fontId="14" fillId="7" borderId="42" applyNumberFormat="0" applyAlignment="0" applyProtection="0"/>
    <xf numFmtId="0" fontId="15" fillId="0" borderId="44" applyNumberFormat="0" applyFill="0" applyAlignment="0" applyProtection="0"/>
    <xf numFmtId="0" fontId="16" fillId="8" borderId="4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7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Protection="0"/>
    <xf numFmtId="0" fontId="24" fillId="0" borderId="0" applyNumberFormat="0" applyFill="0" applyBorder="0" applyAlignment="0" applyProtection="0"/>
    <xf numFmtId="0" fontId="1" fillId="0" borderId="0"/>
    <xf numFmtId="0" fontId="22" fillId="0" borderId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5">
    <xf numFmtId="0" fontId="0" fillId="0" borderId="0" xfId="0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2" borderId="0" xfId="0" applyNumberFormat="1" applyFont="1" applyFill="1"/>
    <xf numFmtId="49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>
      <alignment horizontal="center"/>
    </xf>
    <xf numFmtId="0" fontId="26" fillId="0" borderId="0" xfId="0" applyNumberFormat="1" applyFont="1"/>
    <xf numFmtId="0" fontId="28" fillId="2" borderId="0" xfId="0" applyNumberFormat="1" applyFont="1" applyFill="1" applyAlignment="1">
      <alignment horizontal="left"/>
    </xf>
    <xf numFmtId="0" fontId="26" fillId="0" borderId="0" xfId="1" applyNumberFormat="1" applyFont="1"/>
    <xf numFmtId="0" fontId="28" fillId="2" borderId="0" xfId="0" applyNumberFormat="1" applyFont="1" applyFill="1" applyAlignment="1"/>
    <xf numFmtId="0" fontId="28" fillId="2" borderId="0" xfId="0" applyNumberFormat="1" applyFont="1" applyFill="1" applyAlignment="1">
      <alignment horizontal="center" wrapText="1"/>
    </xf>
    <xf numFmtId="0" fontId="26" fillId="2" borderId="1" xfId="0" applyNumberFormat="1" applyFont="1" applyFill="1" applyBorder="1"/>
    <xf numFmtId="49" fontId="29" fillId="2" borderId="38" xfId="0" applyNumberFormat="1" applyFont="1" applyFill="1" applyBorder="1" applyAlignment="1">
      <alignment horizontal="center" vertical="center" wrapText="1"/>
    </xf>
    <xf numFmtId="0" fontId="29" fillId="2" borderId="50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horizontal="center" vertical="center" wrapText="1"/>
    </xf>
    <xf numFmtId="0" fontId="26" fillId="2" borderId="49" xfId="0" applyNumberFormat="1" applyFont="1" applyFill="1" applyBorder="1"/>
    <xf numFmtId="49" fontId="26" fillId="0" borderId="18" xfId="0" applyNumberFormat="1" applyFont="1" applyBorder="1" applyAlignment="1">
      <alignment horizontal="center" vertical="center"/>
    </xf>
    <xf numFmtId="0" fontId="26" fillId="2" borderId="19" xfId="0" applyNumberFormat="1" applyFont="1" applyFill="1" applyBorder="1" applyAlignment="1">
      <alignment horizontal="left" vertical="center"/>
    </xf>
    <xf numFmtId="0" fontId="26" fillId="2" borderId="19" xfId="0" applyNumberFormat="1" applyFont="1" applyFill="1" applyBorder="1" applyAlignment="1">
      <alignment horizontal="center" vertical="center"/>
    </xf>
    <xf numFmtId="164" fontId="26" fillId="2" borderId="19" xfId="0" applyNumberFormat="1" applyFont="1" applyFill="1" applyBorder="1" applyAlignment="1">
      <alignment horizontal="right" vertical="center"/>
    </xf>
    <xf numFmtId="164" fontId="26" fillId="2" borderId="20" xfId="0" applyNumberFormat="1" applyFont="1" applyFill="1" applyBorder="1" applyAlignment="1">
      <alignment horizontal="right" vertical="center"/>
    </xf>
    <xf numFmtId="164" fontId="26" fillId="2" borderId="8" xfId="0" applyNumberFormat="1" applyFont="1" applyFill="1" applyBorder="1" applyAlignment="1">
      <alignment horizontal="right" vertical="center"/>
    </xf>
    <xf numFmtId="0" fontId="26" fillId="2" borderId="7" xfId="0" applyNumberFormat="1" applyFont="1" applyFill="1" applyBorder="1" applyAlignment="1">
      <alignment horizontal="left" vertical="center"/>
    </xf>
    <xf numFmtId="0" fontId="26" fillId="2" borderId="5" xfId="0" applyNumberFormat="1" applyFont="1" applyFill="1" applyBorder="1"/>
    <xf numFmtId="49" fontId="26" fillId="0" borderId="21" xfId="0" applyNumberFormat="1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wrapText="1"/>
    </xf>
    <xf numFmtId="0" fontId="26" fillId="2" borderId="16" xfId="0" applyNumberFormat="1" applyFont="1" applyFill="1" applyBorder="1" applyAlignment="1">
      <alignment horizontal="left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9" fillId="2" borderId="16" xfId="0" applyNumberFormat="1" applyFont="1" applyFill="1" applyBorder="1" applyAlignment="1">
      <alignment horizontal="right" vertical="center"/>
    </xf>
    <xf numFmtId="0" fontId="33" fillId="2" borderId="16" xfId="0" applyNumberFormat="1" applyFont="1" applyFill="1" applyBorder="1" applyAlignment="1">
      <alignment horizontal="right" vertical="center"/>
    </xf>
    <xf numFmtId="164" fontId="28" fillId="2" borderId="17" xfId="0" applyNumberFormat="1" applyFont="1" applyFill="1" applyBorder="1" applyAlignment="1">
      <alignment horizontal="right" vertical="center"/>
    </xf>
    <xf numFmtId="0" fontId="26" fillId="34" borderId="14" xfId="0" applyNumberFormat="1" applyFont="1" applyFill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left" wrapText="1"/>
    </xf>
    <xf numFmtId="0" fontId="26" fillId="2" borderId="25" xfId="0" applyNumberFormat="1" applyFont="1" applyFill="1" applyBorder="1" applyAlignment="1">
      <alignment horizontal="left" vertical="center"/>
    </xf>
    <xf numFmtId="0" fontId="26" fillId="2" borderId="25" xfId="0" applyNumberFormat="1" applyFont="1" applyFill="1" applyBorder="1" applyAlignment="1">
      <alignment horizontal="center" vertical="center"/>
    </xf>
    <xf numFmtId="164" fontId="26" fillId="2" borderId="25" xfId="0" applyNumberFormat="1" applyFont="1" applyFill="1" applyBorder="1" applyAlignment="1">
      <alignment horizontal="right" vertical="center"/>
    </xf>
    <xf numFmtId="0" fontId="31" fillId="0" borderId="16" xfId="0" applyNumberFormat="1" applyFont="1" applyBorder="1" applyAlignment="1">
      <alignment horizontal="left" wrapText="1"/>
    </xf>
    <xf numFmtId="164" fontId="26" fillId="2" borderId="27" xfId="0" applyNumberFormat="1" applyFont="1" applyFill="1" applyBorder="1" applyAlignment="1">
      <alignment horizontal="right" vertical="center"/>
    </xf>
    <xf numFmtId="49" fontId="26" fillId="0" borderId="28" xfId="0" applyNumberFormat="1" applyFont="1" applyBorder="1" applyAlignment="1">
      <alignment horizontal="center" vertical="center"/>
    </xf>
    <xf numFmtId="0" fontId="26" fillId="2" borderId="30" xfId="0" applyNumberFormat="1" applyFont="1" applyFill="1" applyBorder="1" applyAlignment="1">
      <alignment horizontal="center" vertical="center"/>
    </xf>
    <xf numFmtId="0" fontId="31" fillId="0" borderId="22" xfId="0" applyNumberFormat="1" applyFont="1" applyBorder="1" applyAlignment="1">
      <alignment horizontal="left" vertical="center" wrapText="1"/>
    </xf>
    <xf numFmtId="164" fontId="26" fillId="0" borderId="0" xfId="0" applyNumberFormat="1" applyFont="1"/>
    <xf numFmtId="0" fontId="31" fillId="0" borderId="32" xfId="0" applyNumberFormat="1" applyFont="1" applyBorder="1" applyAlignment="1">
      <alignment horizontal="left" wrapText="1"/>
    </xf>
    <xf numFmtId="0" fontId="26" fillId="2" borderId="32" xfId="0" applyNumberFormat="1" applyFont="1" applyFill="1" applyBorder="1" applyAlignment="1">
      <alignment horizontal="left" vertical="center"/>
    </xf>
    <xf numFmtId="0" fontId="26" fillId="2" borderId="32" xfId="0" applyNumberFormat="1" applyFont="1" applyFill="1" applyBorder="1" applyAlignment="1">
      <alignment horizontal="center" vertical="center"/>
    </xf>
    <xf numFmtId="0" fontId="29" fillId="2" borderId="32" xfId="0" applyNumberFormat="1" applyFont="1" applyFill="1" applyBorder="1" applyAlignment="1">
      <alignment horizontal="right" vertical="center"/>
    </xf>
    <xf numFmtId="0" fontId="33" fillId="2" borderId="32" xfId="0" applyNumberFormat="1" applyFont="1" applyFill="1" applyBorder="1" applyAlignment="1">
      <alignment horizontal="right" vertical="center"/>
    </xf>
    <xf numFmtId="164" fontId="28" fillId="2" borderId="33" xfId="0" applyNumberFormat="1" applyFont="1" applyFill="1" applyBorder="1" applyAlignment="1">
      <alignment horizontal="right" vertical="center"/>
    </xf>
    <xf numFmtId="0" fontId="28" fillId="0" borderId="0" xfId="0" applyNumberFormat="1" applyFont="1" applyAlignment="1">
      <alignment vertical="center"/>
    </xf>
    <xf numFmtId="0" fontId="26" fillId="0" borderId="34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left" wrapText="1"/>
    </xf>
    <xf numFmtId="0" fontId="26" fillId="0" borderId="23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left" wrapText="1"/>
    </xf>
    <xf numFmtId="49" fontId="26" fillId="34" borderId="21" xfId="0" applyNumberFormat="1" applyFont="1" applyFill="1" applyBorder="1" applyAlignment="1">
      <alignment horizontal="center" vertical="center"/>
    </xf>
    <xf numFmtId="0" fontId="31" fillId="34" borderId="16" xfId="0" applyNumberFormat="1" applyFont="1" applyFill="1" applyBorder="1" applyAlignment="1">
      <alignment horizontal="left" wrapText="1"/>
    </xf>
    <xf numFmtId="0" fontId="26" fillId="34" borderId="16" xfId="0" applyNumberFormat="1" applyFont="1" applyFill="1" applyBorder="1" applyAlignment="1">
      <alignment horizontal="left" vertical="center"/>
    </xf>
    <xf numFmtId="0" fontId="26" fillId="34" borderId="16" xfId="0" applyNumberFormat="1" applyFont="1" applyFill="1" applyBorder="1" applyAlignment="1">
      <alignment horizontal="center" vertical="center"/>
    </xf>
    <xf numFmtId="0" fontId="33" fillId="34" borderId="16" xfId="0" applyNumberFormat="1" applyFont="1" applyFill="1" applyBorder="1" applyAlignment="1">
      <alignment horizontal="right" vertical="center"/>
    </xf>
    <xf numFmtId="164" fontId="26" fillId="34" borderId="17" xfId="0" applyNumberFormat="1" applyFont="1" applyFill="1" applyBorder="1" applyAlignment="1">
      <alignment horizontal="right" vertical="center"/>
    </xf>
    <xf numFmtId="49" fontId="26" fillId="0" borderId="0" xfId="0" applyNumberFormat="1" applyFont="1"/>
    <xf numFmtId="0" fontId="26" fillId="0" borderId="0" xfId="0" applyNumberFormat="1" applyFont="1" applyAlignment="1">
      <alignment horizontal="center"/>
    </xf>
    <xf numFmtId="0" fontId="27" fillId="0" borderId="0" xfId="0" applyNumberFormat="1" applyFont="1"/>
    <xf numFmtId="49" fontId="29" fillId="34" borderId="38" xfId="0" applyNumberFormat="1" applyFont="1" applyFill="1" applyBorder="1" applyAlignment="1">
      <alignment horizontal="center" vertical="center"/>
    </xf>
    <xf numFmtId="0" fontId="32" fillId="0" borderId="0" xfId="2" applyFont="1" applyFill="1" applyAlignment="1"/>
    <xf numFmtId="0" fontId="26" fillId="0" borderId="0" xfId="0" applyNumberFormat="1" applyFont="1" applyFill="1"/>
    <xf numFmtId="164" fontId="26" fillId="0" borderId="9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/>
    <xf numFmtId="0" fontId="26" fillId="0" borderId="51" xfId="0" applyNumberFormat="1" applyFont="1" applyFill="1" applyBorder="1"/>
    <xf numFmtId="49" fontId="26" fillId="0" borderId="34" xfId="0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left" wrapText="1"/>
    </xf>
    <xf numFmtId="49" fontId="26" fillId="0" borderId="9" xfId="0" applyNumberFormat="1" applyFont="1" applyFill="1" applyBorder="1" applyAlignment="1">
      <alignment horizontal="left" vertical="center"/>
    </xf>
    <xf numFmtId="0" fontId="26" fillId="0" borderId="9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right" vertical="center"/>
    </xf>
    <xf numFmtId="164" fontId="26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/>
    <xf numFmtId="164" fontId="26" fillId="0" borderId="0" xfId="0" applyNumberFormat="1" applyFont="1" applyAlignment="1"/>
    <xf numFmtId="164" fontId="26" fillId="2" borderId="53" xfId="0" applyNumberFormat="1" applyFont="1" applyFill="1" applyBorder="1" applyAlignment="1">
      <alignment horizontal="right" vertical="center"/>
    </xf>
    <xf numFmtId="0" fontId="26" fillId="2" borderId="53" xfId="0" applyNumberFormat="1" applyFont="1" applyFill="1" applyBorder="1" applyAlignment="1">
      <alignment horizontal="left" vertical="center"/>
    </xf>
    <xf numFmtId="0" fontId="26" fillId="2" borderId="53" xfId="0" applyNumberFormat="1" applyFont="1" applyFill="1" applyBorder="1" applyAlignment="1">
      <alignment horizontal="center" vertical="center"/>
    </xf>
    <xf numFmtId="164" fontId="26" fillId="2" borderId="52" xfId="0" applyNumberFormat="1" applyFont="1" applyFill="1" applyBorder="1" applyAlignment="1">
      <alignment horizontal="right" vertical="center"/>
    </xf>
    <xf numFmtId="164" fontId="26" fillId="2" borderId="36" xfId="0" applyNumberFormat="1" applyFont="1" applyFill="1" applyBorder="1" applyAlignment="1">
      <alignment vertical="center"/>
    </xf>
    <xf numFmtId="164" fontId="26" fillId="2" borderId="13" xfId="0" applyNumberFormat="1" applyFont="1" applyFill="1" applyBorder="1" applyAlignment="1">
      <alignment vertical="center"/>
    </xf>
    <xf numFmtId="164" fontId="26" fillId="2" borderId="20" xfId="0" applyNumberFormat="1" applyFont="1" applyFill="1" applyBorder="1" applyAlignment="1">
      <alignment vertical="center"/>
    </xf>
    <xf numFmtId="164" fontId="26" fillId="2" borderId="27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6" fillId="0" borderId="53" xfId="0" applyNumberFormat="1" applyFont="1" applyBorder="1" applyAlignment="1">
      <alignment horizontal="center" vertical="center" wrapText="1"/>
    </xf>
    <xf numFmtId="2" fontId="34" fillId="0" borderId="53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2" fontId="26" fillId="0" borderId="5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4" fontId="26" fillId="2" borderId="17" xfId="0" applyNumberFormat="1" applyFont="1" applyFill="1" applyBorder="1" applyAlignment="1">
      <alignment horizontal="right" vertical="center"/>
    </xf>
    <xf numFmtId="164" fontId="26" fillId="2" borderId="31" xfId="0" applyNumberFormat="1" applyFont="1" applyFill="1" applyBorder="1" applyAlignment="1">
      <alignment horizontal="right" vertical="center"/>
    </xf>
    <xf numFmtId="164" fontId="26" fillId="2" borderId="26" xfId="0" applyNumberFormat="1" applyFont="1" applyFill="1" applyBorder="1" applyAlignment="1">
      <alignment horizontal="right" vertical="center"/>
    </xf>
    <xf numFmtId="0" fontId="30" fillId="34" borderId="15" xfId="0" applyNumberFormat="1" applyFont="1" applyFill="1" applyBorder="1" applyAlignment="1">
      <alignment horizontal="left" vertical="center"/>
    </xf>
    <xf numFmtId="0" fontId="30" fillId="34" borderId="16" xfId="0" applyNumberFormat="1" applyFont="1" applyFill="1" applyBorder="1" applyAlignment="1">
      <alignment horizontal="left" vertical="center"/>
    </xf>
    <xf numFmtId="0" fontId="30" fillId="34" borderId="17" xfId="0" applyNumberFormat="1" applyFont="1" applyFill="1" applyBorder="1" applyAlignment="1">
      <alignment horizontal="left" vertical="center"/>
    </xf>
    <xf numFmtId="0" fontId="29" fillId="34" borderId="16" xfId="0" applyNumberFormat="1" applyFont="1" applyFill="1" applyBorder="1" applyAlignment="1">
      <alignment horizontal="left" vertical="center"/>
    </xf>
    <xf numFmtId="0" fontId="29" fillId="34" borderId="17" xfId="0" applyNumberFormat="1" applyFont="1" applyFill="1" applyBorder="1" applyAlignment="1">
      <alignment horizontal="left" vertical="center"/>
    </xf>
    <xf numFmtId="0" fontId="31" fillId="0" borderId="29" xfId="0" applyNumberFormat="1" applyFont="1" applyBorder="1" applyAlignment="1">
      <alignment horizontal="left" vertical="center" wrapText="1"/>
    </xf>
    <xf numFmtId="0" fontId="26" fillId="2" borderId="54" xfId="0" applyNumberFormat="1" applyFont="1" applyFill="1" applyBorder="1" applyAlignment="1">
      <alignment horizontal="left" vertical="center"/>
    </xf>
    <xf numFmtId="164" fontId="26" fillId="2" borderId="30" xfId="0" applyNumberFormat="1" applyFont="1" applyFill="1" applyBorder="1" applyAlignment="1">
      <alignment horizontal="right" vertical="center"/>
    </xf>
    <xf numFmtId="164" fontId="26" fillId="2" borderId="55" xfId="0" applyNumberFormat="1" applyFont="1" applyFill="1" applyBorder="1" applyAlignment="1">
      <alignment horizontal="right" vertical="center"/>
    </xf>
    <xf numFmtId="164" fontId="26" fillId="2" borderId="56" xfId="0" applyNumberFormat="1" applyFont="1" applyFill="1" applyBorder="1" applyAlignment="1">
      <alignment horizontal="right" vertical="center"/>
    </xf>
    <xf numFmtId="0" fontId="31" fillId="0" borderId="12" xfId="0" applyNumberFormat="1" applyFont="1" applyBorder="1" applyAlignment="1">
      <alignment horizontal="left" vertical="center" wrapText="1"/>
    </xf>
  </cellXfs>
  <cellStyles count="79">
    <cellStyle name="20% — акцент1 2" xfId="24" xr:uid="{D931FAD0-27C9-43C2-852E-EFCE30673A92}"/>
    <cellStyle name="20% — акцент2 2" xfId="28" xr:uid="{0351A1C8-7C8F-4B7E-AD1E-E9AF6A28AD4C}"/>
    <cellStyle name="20% — акцент3 2" xfId="32" xr:uid="{AC14FBAD-09BE-4435-A942-A251F67CFB82}"/>
    <cellStyle name="20% — акцент4 2" xfId="36" xr:uid="{348A3CC0-458A-4B65-9E1E-535577ABD1DD}"/>
    <cellStyle name="20% — акцент5 2" xfId="40" xr:uid="{053D12EB-5772-4E26-B60C-7843600A4739}"/>
    <cellStyle name="20% — акцент6 2" xfId="44" xr:uid="{AE5D781E-61B7-47EB-A93B-8678805E8DB3}"/>
    <cellStyle name="40% — акцент1 2" xfId="25" xr:uid="{9F9704A0-E204-432A-9492-0357168B29F4}"/>
    <cellStyle name="40% — акцент2 2" xfId="29" xr:uid="{C590318D-B9DA-4D58-B634-649D7D32C9FA}"/>
    <cellStyle name="40% — акцент3 2" xfId="33" xr:uid="{053D7CEF-5760-4B7F-B038-F5A6BF5D4947}"/>
    <cellStyle name="40% — акцент4 2" xfId="37" xr:uid="{64178BC3-F727-4709-9652-50771AF9D962}"/>
    <cellStyle name="40% — акцент5 2" xfId="41" xr:uid="{C1142FCF-E43C-461A-A563-42CF37CFAAC0}"/>
    <cellStyle name="40% — акцент6 2" xfId="45" xr:uid="{54BAD168-7A1D-4922-A51C-9473B67517F3}"/>
    <cellStyle name="60% — акцент1 2" xfId="26" xr:uid="{581458D5-6023-4572-9C64-19489BAA7D9F}"/>
    <cellStyle name="60% — акцент2 2" xfId="30" xr:uid="{E8FAA9A9-0FC1-4C30-83C7-677023805612}"/>
    <cellStyle name="60% — акцент3 2" xfId="34" xr:uid="{7B022BC1-3830-40B7-972A-4A676FB2911D}"/>
    <cellStyle name="60% — акцент4 2" xfId="38" xr:uid="{6CFCAAFD-45B0-4B2D-8756-4446983146C5}"/>
    <cellStyle name="60% — акцент5 2" xfId="42" xr:uid="{77F2DC58-75EE-4ACC-A1F4-71EB0FD3FEC1}"/>
    <cellStyle name="60% — акцент6 2" xfId="46" xr:uid="{1C96787F-F4C4-4DA9-A44F-C6C26E06B0A9}"/>
    <cellStyle name="Акцент1 2" xfId="23" xr:uid="{A858C0C7-A247-441D-920B-08C143DF391F}"/>
    <cellStyle name="Акцент2 2" xfId="27" xr:uid="{0D405CAF-F10F-4A0A-BAB1-BAB93C3E4A60}"/>
    <cellStyle name="Акцент3 2" xfId="31" xr:uid="{1FC423D4-F02D-40F5-8979-8F9EC8228263}"/>
    <cellStyle name="Акцент4 2" xfId="35" xr:uid="{6B086230-4403-4354-83B9-9E70010B79ED}"/>
    <cellStyle name="Акцент5 2" xfId="39" xr:uid="{70BB430F-A538-41D1-964A-C6D94FA7C033}"/>
    <cellStyle name="Акцент6 2" xfId="43" xr:uid="{3350A2A7-8A27-4684-8F9F-9CDFBBC44975}"/>
    <cellStyle name="Ввод  2" xfId="15" xr:uid="{43F5B397-88B4-4619-A6F8-4BD81FDCF6BC}"/>
    <cellStyle name="Вывод 2" xfId="16" xr:uid="{5A375AE2-0BBE-45B5-8B83-844C4F2AA66A}"/>
    <cellStyle name="Вычисление 2" xfId="17" xr:uid="{ECCA6B0F-9982-4381-BCA4-CD504209CA3B}"/>
    <cellStyle name="Гиперссылка" xfId="2" builtinId="8"/>
    <cellStyle name="Гиперссылка 2" xfId="72" xr:uid="{B1BA027F-A014-4DD4-BB1D-E5231541CA03}"/>
    <cellStyle name="Гиперссылка 2 2" xfId="75" xr:uid="{97044CE9-DEAD-45F8-938D-61C2D511A82E}"/>
    <cellStyle name="Гиперссылка 3" xfId="71" xr:uid="{61C8D6E1-58E5-4605-AB54-A99FECAFED2F}"/>
    <cellStyle name="Гиперссылка 4" xfId="68" xr:uid="{4AF148DD-EBB5-4734-8DB1-F8EA2F77FD45}"/>
    <cellStyle name="Заголовок 1 2" xfId="8" xr:uid="{13C8F811-BBB2-4500-99B1-99E8B00E2D08}"/>
    <cellStyle name="Заголовок 2 2" xfId="9" xr:uid="{7B572F31-E3BF-45BD-83EA-BCAEB98357C1}"/>
    <cellStyle name="Заголовок 3 2" xfId="10" xr:uid="{B1A2E96F-F604-4702-821C-83CEEB28EFD5}"/>
    <cellStyle name="Заголовок 4 2" xfId="11" xr:uid="{88A08EB3-1294-44A9-B258-4C013113F3DD}"/>
    <cellStyle name="Итог 2" xfId="22" xr:uid="{FEC8858C-52FC-4D50-9BDB-D290830E7EC1}"/>
    <cellStyle name="Контрольная ячейка 2" xfId="19" xr:uid="{0B3306EB-6C4B-4079-969F-F32822D9A4CF}"/>
    <cellStyle name="Название" xfId="5" builtinId="15" customBuiltin="1"/>
    <cellStyle name="Нейтральный 2" xfId="14" xr:uid="{8CD22180-7539-4C7D-B5CE-8D14ED4BFFD4}"/>
    <cellStyle name="Обычный" xfId="0" builtinId="0"/>
    <cellStyle name="Обычный 2" xfId="3" xr:uid="{7018CD6B-ED31-459B-9D29-9654B591FCEF}"/>
    <cellStyle name="Обычный 2 2" xfId="49" xr:uid="{DE91873E-F9D7-434B-9AE6-6CFFD1F2CD08}"/>
    <cellStyle name="Обычный 2 2 2" xfId="70" xr:uid="{9D067431-AA6D-468E-A031-EC6E6CD6EA94}"/>
    <cellStyle name="Обычный 2 3" xfId="74" xr:uid="{55FC2470-8DD9-4BAA-B176-B1EE60E6FAD4}"/>
    <cellStyle name="Обычный 3" xfId="4" xr:uid="{C74B41E9-0643-440D-BAA5-86317817D895}"/>
    <cellStyle name="Обычный 3 2" xfId="56" xr:uid="{E17787EE-86EF-495A-8FE2-A859732534F2}"/>
    <cellStyle name="Обычный 3 2 2" xfId="76" xr:uid="{911FA2CB-D4AB-4F85-A6F9-2B8B427CCB7D}"/>
    <cellStyle name="Обычный 4" xfId="69" xr:uid="{A5CD43E8-0935-46ED-82D7-A4EF19F90D53}"/>
    <cellStyle name="Обычный 5" xfId="67" xr:uid="{4708B02E-16ED-4267-BFB6-2D801D7A5ED0}"/>
    <cellStyle name="Плохой 2" xfId="13" xr:uid="{A48C712C-EB65-4B68-9EAD-D19F0167E504}"/>
    <cellStyle name="Пояснение 2" xfId="21" xr:uid="{EF81FF9A-39A2-42EC-80F6-6861220AB996}"/>
    <cellStyle name="Примечание" xfId="6" builtinId="10" customBuiltin="1"/>
    <cellStyle name="Процентный 2" xfId="73" xr:uid="{BD5B21F6-605F-49C9-BDF2-CC97182ABACE}"/>
    <cellStyle name="Связанная ячейка 2" xfId="18" xr:uid="{6E88F4C7-BDE7-4804-87F8-E2C55534D0F2}"/>
    <cellStyle name="Текст предупреждения 2" xfId="20" xr:uid="{DF2F2DF0-9A1E-4622-879F-1463E85CDF4C}"/>
    <cellStyle name="Финансовый" xfId="1" builtinId="3"/>
    <cellStyle name="Финансовый 2" xfId="47" xr:uid="{9ADF9679-7FFC-49B3-8714-D48F585FF304}"/>
    <cellStyle name="Финансовый 2 2" xfId="54" xr:uid="{BCEE89DF-00EC-49F6-AC6A-E49D1C5921BA}"/>
    <cellStyle name="Финансовый 2 2 2" xfId="65" xr:uid="{3C5A5A42-ED00-4577-8BE8-EB3ED17A99B3}"/>
    <cellStyle name="Финансовый 2 3" xfId="51" xr:uid="{DBF37636-0B92-4BBE-9C42-7C2E6A00994C}"/>
    <cellStyle name="Финансовый 2 3 2" xfId="62" xr:uid="{149CB5F8-8EFF-4A16-8A1B-3C490A78B61E}"/>
    <cellStyle name="Финансовый 2 4" xfId="59" xr:uid="{B6E98F1E-EAD3-45A8-96F7-D19B7A94616E}"/>
    <cellStyle name="Финансовый 2 5" xfId="77" xr:uid="{4A75764F-D40E-4CEC-9ED2-4C6904DF40B8}"/>
    <cellStyle name="Финансовый 3" xfId="48" xr:uid="{BF1A4F83-A0B0-4DAA-84D9-EB6C550DB8F4}"/>
    <cellStyle name="Финансовый 3 2" xfId="55" xr:uid="{349F01DC-C929-41D8-87BF-421D73E8485C}"/>
    <cellStyle name="Финансовый 3 2 2" xfId="66" xr:uid="{22B649A0-CA8E-4F4F-9DAC-F3626C415F75}"/>
    <cellStyle name="Финансовый 3 3" xfId="52" xr:uid="{F91DA84E-CD04-4610-BE35-56362A205DD8}"/>
    <cellStyle name="Финансовый 3 3 2" xfId="63" xr:uid="{30A016E2-9AA3-4994-A8BE-15CAF56F269E}"/>
    <cellStyle name="Финансовый 3 4" xfId="60" xr:uid="{B521C06F-765F-4C4F-8759-5D742200F8EE}"/>
    <cellStyle name="Финансовый 3 5" xfId="78" xr:uid="{5CFABF98-3777-4851-962A-9D08F42E0298}"/>
    <cellStyle name="Финансовый 4" xfId="53" xr:uid="{AC7E590C-AF63-41EB-A515-4A52CC0199F4}"/>
    <cellStyle name="Финансовый 4 2" xfId="64" xr:uid="{45589141-F3CB-4626-9783-8BFE9EED269D}"/>
    <cellStyle name="Финансовый 5" xfId="50" xr:uid="{E5622B90-7555-48C2-9D4E-10012F1545F2}"/>
    <cellStyle name="Финансовый 5 2" xfId="61" xr:uid="{DBD171B5-8571-4806-8E28-4BE256CAF0E2}"/>
    <cellStyle name="Финансовый 6" xfId="7" xr:uid="{8758F33B-43F3-4E5F-BE63-87E46FCAD947}"/>
    <cellStyle name="Финансовый 6 2" xfId="58" xr:uid="{F54ADC28-C2C6-43F5-9A01-581DFAB5EDFF}"/>
    <cellStyle name="Финансовый 7" xfId="57" xr:uid="{B754101C-3E0D-4174-B349-18D607709914}"/>
    <cellStyle name="Хороший 2" xfId="12" xr:uid="{D98F53F0-E77A-4E75-9B74-5B3A97135784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CCC"/>
      <color rgb="FFCC99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269305-4B58-4276-8DD9-37E6EC7DF352}" name="Таблица1" displayName="Таблица1" ref="A2:E5" totalsRowCount="1" headerRowDxfId="12" dataDxfId="11" totalsRowDxfId="10">
  <autoFilter ref="A2:E4" xr:uid="{F90ECFD0-11D4-4634-B452-C9C9340C9B3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CFE662E-A382-42F7-8D89-E512261B0EE0}" name="№" dataDxfId="9" totalsRowDxfId="4"/>
    <tableColumn id="2" xr3:uid="{33F53414-4F4D-4786-9F7C-18E21662A105}" name="Наименоваение" dataDxfId="8" totalsRowDxfId="3"/>
    <tableColumn id="3" xr3:uid="{13F52565-3189-4A3E-B33B-25C54F4FEC5E}" name="кол-во" dataDxfId="7" totalsRowDxfId="2"/>
    <tableColumn id="4" xr3:uid="{2057392D-3F07-45B0-9D2E-6EAF49E1E29E}" name="цена за шт." totalsRowLabel="Итоговая цена" dataDxfId="6" totalsRowDxfId="1"/>
    <tableColumn id="5" xr3:uid="{043EBC81-7EAA-4CCF-B3B7-8C691FEF72E1}" name="ИТОГО" totalsRowFunction="sum" dataDxfId="5" totalsRowDxfId="0">
      <calculatedColumnFormula>C3*D3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DE36-DCA1-4477-925F-197C8F418617}">
  <sheetPr>
    <pageSetUpPr fitToPage="1"/>
  </sheetPr>
  <dimension ref="A2:I5"/>
  <sheetViews>
    <sheetView tabSelected="1" zoomScale="70" zoomScaleNormal="70" workbookViewId="0">
      <selection activeCell="B14" sqref="B14"/>
    </sheetView>
  </sheetViews>
  <sheetFormatPr defaultColWidth="9.140625" defaultRowHeight="15.75" x14ac:dyDescent="0.25"/>
  <cols>
    <col min="1" max="1" width="7.7109375" style="4" bestFit="1" customWidth="1"/>
    <col min="2" max="2" width="70.28515625" style="2" customWidth="1"/>
    <col min="3" max="3" width="8.85546875" style="1"/>
    <col min="4" max="4" width="17.28515625" style="3" customWidth="1"/>
    <col min="5" max="5" width="15.5703125" style="3" customWidth="1"/>
    <col min="6" max="6" width="6.42578125" style="3" customWidth="1"/>
    <col min="7" max="8" width="25.28515625" style="1" customWidth="1"/>
    <col min="9" max="9" width="25.28515625" style="90" customWidth="1"/>
    <col min="10" max="16384" width="9.140625" style="4"/>
  </cols>
  <sheetData>
    <row r="2" spans="1:9" ht="31.5" x14ac:dyDescent="0.25">
      <c r="A2" s="1" t="s">
        <v>0</v>
      </c>
      <c r="B2" s="2" t="s">
        <v>19</v>
      </c>
      <c r="C2" s="1" t="s">
        <v>23</v>
      </c>
      <c r="D2" s="3" t="s">
        <v>20</v>
      </c>
      <c r="E2" s="3" t="s">
        <v>25</v>
      </c>
      <c r="G2" s="91" t="s">
        <v>27</v>
      </c>
      <c r="H2" s="92" t="s">
        <v>17</v>
      </c>
      <c r="I2" s="92" t="s">
        <v>18</v>
      </c>
    </row>
    <row r="3" spans="1:9" s="100" customFormat="1" x14ac:dyDescent="0.25">
      <c r="A3" s="94">
        <v>1</v>
      </c>
      <c r="B3" s="95"/>
      <c r="C3" s="96">
        <v>1</v>
      </c>
      <c r="D3" s="97">
        <f>итог1</f>
        <v>56.7</v>
      </c>
      <c r="E3" s="98">
        <f>Таблица1[[#This Row],[цена за шт.]]*Таблица1[[#This Row],[кол-во]]</f>
        <v>56.7</v>
      </c>
      <c r="F3" s="98"/>
      <c r="G3" s="99">
        <f>тр1</f>
        <v>45</v>
      </c>
      <c r="H3" s="99">
        <f>нр1</f>
        <v>9</v>
      </c>
      <c r="I3" s="99">
        <f>пр1</f>
        <v>2.7</v>
      </c>
    </row>
    <row r="4" spans="1:9" s="100" customFormat="1" x14ac:dyDescent="0.25">
      <c r="A4" s="94">
        <v>2</v>
      </c>
      <c r="B4" s="95"/>
      <c r="C4" s="96">
        <v>1</v>
      </c>
      <c r="D4" s="97">
        <f>итог2</f>
        <v>119.7</v>
      </c>
      <c r="E4" s="98">
        <f>Таблица1[[#This Row],[цена за шт.]]*Таблица1[[#This Row],[кол-во]]</f>
        <v>119.7</v>
      </c>
      <c r="F4" s="98"/>
      <c r="G4" s="99">
        <f>тр2</f>
        <v>95</v>
      </c>
      <c r="H4" s="99">
        <f>нр2</f>
        <v>19</v>
      </c>
      <c r="I4" s="99">
        <f>пр2</f>
        <v>5.7</v>
      </c>
    </row>
    <row r="5" spans="1:9" x14ac:dyDescent="0.25">
      <c r="A5" s="1"/>
      <c r="D5" s="3" t="s">
        <v>21</v>
      </c>
      <c r="E5" s="3">
        <f>SUBTOTAL(109,Таблица1[ИТОГО])</f>
        <v>176.4</v>
      </c>
      <c r="G5" s="93">
        <f>SUM(G3:G4)</f>
        <v>140</v>
      </c>
      <c r="H5" s="93">
        <f>SUM(H3:H4)</f>
        <v>28</v>
      </c>
      <c r="I5" s="93">
        <f>SUM(I3:I4)</f>
        <v>8.4</v>
      </c>
    </row>
  </sheetData>
  <phoneticPr fontId="3" type="noConversion"/>
  <pageMargins left="0.7" right="0.7" top="0.75" bottom="0.75" header="0.3" footer="0.3"/>
  <pageSetup paperSize="8" scale="9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3569-68A5-4582-A03B-5BD4B6FB0790}">
  <dimension ref="A1:L19"/>
  <sheetViews>
    <sheetView zoomScaleNormal="100" workbookViewId="0">
      <selection activeCell="H16" sqref="H16"/>
    </sheetView>
  </sheetViews>
  <sheetFormatPr defaultColWidth="8.5703125" defaultRowHeight="15.75" x14ac:dyDescent="0.25"/>
  <cols>
    <col min="1" max="1" width="3.28515625" style="8" customWidth="1"/>
    <col min="2" max="2" width="4.7109375" style="65" customWidth="1"/>
    <col min="3" max="3" width="73.7109375" style="8" customWidth="1"/>
    <col min="4" max="4" width="11" style="8" customWidth="1"/>
    <col min="5" max="5" width="9.28515625" style="66" customWidth="1"/>
    <col min="6" max="7" width="16.28515625" style="8" customWidth="1"/>
    <col min="8" max="8" width="14.42578125" style="8" customWidth="1"/>
    <col min="9" max="9" width="10.7109375" style="8" bestFit="1" customWidth="1"/>
    <col min="10" max="10" width="12.7109375" style="8" customWidth="1"/>
    <col min="11" max="11" width="8.5703125" style="8"/>
    <col min="12" max="12" width="88.5703125" style="72" customWidth="1"/>
    <col min="13" max="20" width="7.85546875" style="8" customWidth="1"/>
    <col min="21" max="16384" width="8.5703125" style="8"/>
  </cols>
  <sheetData>
    <row r="1" spans="1:12" x14ac:dyDescent="0.25">
      <c r="A1" s="5"/>
      <c r="B1" s="6"/>
      <c r="C1" s="7"/>
      <c r="D1" s="7"/>
      <c r="E1" s="7"/>
      <c r="F1" s="5"/>
      <c r="G1" s="5"/>
      <c r="H1" s="5"/>
    </row>
    <row r="2" spans="1:12" x14ac:dyDescent="0.25">
      <c r="A2" s="5"/>
      <c r="B2" s="6"/>
      <c r="C2" s="9" t="s">
        <v>29</v>
      </c>
      <c r="D2" s="7"/>
      <c r="E2" s="7"/>
      <c r="F2" s="5"/>
      <c r="G2" s="5"/>
      <c r="H2" s="5"/>
      <c r="J2" s="10"/>
    </row>
    <row r="3" spans="1:12" x14ac:dyDescent="0.25">
      <c r="A3" s="5"/>
      <c r="B3" s="6"/>
      <c r="C3" s="11"/>
      <c r="D3" s="11" t="s">
        <v>24</v>
      </c>
      <c r="E3" s="11"/>
      <c r="F3" s="5"/>
      <c r="G3" s="5"/>
      <c r="H3" s="5"/>
    </row>
    <row r="4" spans="1:12" ht="16.5" thickBot="1" x14ac:dyDescent="0.3">
      <c r="A4" s="5"/>
      <c r="B4" s="6"/>
      <c r="C4" s="12"/>
      <c r="D4" s="7"/>
      <c r="E4" s="7"/>
      <c r="F4" s="5"/>
      <c r="G4" s="5"/>
      <c r="H4" s="5"/>
    </row>
    <row r="5" spans="1:12" ht="48" thickBot="1" x14ac:dyDescent="0.3">
      <c r="A5" s="13"/>
      <c r="B5" s="14" t="s">
        <v>0</v>
      </c>
      <c r="C5" s="15" t="s">
        <v>1</v>
      </c>
      <c r="D5" s="16" t="s">
        <v>2</v>
      </c>
      <c r="E5" s="16" t="s">
        <v>3</v>
      </c>
      <c r="F5" s="16" t="s">
        <v>4</v>
      </c>
      <c r="G5" s="17" t="s">
        <v>5</v>
      </c>
      <c r="H5" s="18" t="s">
        <v>6</v>
      </c>
    </row>
    <row r="6" spans="1:12" ht="16.5" thickBot="1" x14ac:dyDescent="0.3">
      <c r="A6" s="19"/>
      <c r="B6" s="68">
        <v>1</v>
      </c>
      <c r="C6" s="105" t="s">
        <v>7</v>
      </c>
      <c r="D6" s="107"/>
      <c r="E6" s="107"/>
      <c r="F6" s="107"/>
      <c r="G6" s="107"/>
      <c r="H6" s="108"/>
    </row>
    <row r="7" spans="1:12" s="70" customFormat="1" ht="16.5" thickBot="1" x14ac:dyDescent="0.3">
      <c r="A7" s="73"/>
      <c r="B7" s="74" t="s">
        <v>8</v>
      </c>
      <c r="C7" s="75"/>
      <c r="D7" s="76"/>
      <c r="E7" s="77"/>
      <c r="F7" s="71"/>
      <c r="G7" s="78">
        <f>SUM(F7/1.2)</f>
        <v>0</v>
      </c>
      <c r="H7" s="79">
        <f>G7*E7</f>
        <v>0</v>
      </c>
      <c r="I7" s="80"/>
      <c r="J7" s="80"/>
      <c r="K7" s="80"/>
      <c r="L7" s="69"/>
    </row>
    <row r="8" spans="1:12" ht="16.5" thickBot="1" x14ac:dyDescent="0.3">
      <c r="A8" s="27"/>
      <c r="B8" s="28"/>
      <c r="C8" s="29"/>
      <c r="D8" s="30"/>
      <c r="E8" s="31"/>
      <c r="F8" s="32" t="s">
        <v>9</v>
      </c>
      <c r="G8" s="33"/>
      <c r="H8" s="34">
        <f>SUM(H7:H7)</f>
        <v>0</v>
      </c>
    </row>
    <row r="9" spans="1:12" ht="16.5" thickBot="1" x14ac:dyDescent="0.3">
      <c r="A9" s="27"/>
      <c r="B9" s="35">
        <v>5</v>
      </c>
      <c r="C9" s="104" t="s">
        <v>13</v>
      </c>
      <c r="D9" s="105"/>
      <c r="E9" s="105"/>
      <c r="F9" s="105"/>
      <c r="G9" s="105"/>
      <c r="H9" s="106"/>
    </row>
    <row r="10" spans="1:12" x14ac:dyDescent="0.25">
      <c r="A10" s="27"/>
      <c r="B10" s="20" t="s">
        <v>11</v>
      </c>
      <c r="C10" s="46" t="s">
        <v>28</v>
      </c>
      <c r="D10" s="26" t="s">
        <v>10</v>
      </c>
      <c r="E10" s="22">
        <v>1</v>
      </c>
      <c r="F10" s="23">
        <v>15</v>
      </c>
      <c r="G10" s="102"/>
      <c r="H10" s="24">
        <f>F10*E10</f>
        <v>15</v>
      </c>
    </row>
    <row r="11" spans="1:12" ht="16.5" thickBot="1" x14ac:dyDescent="0.3">
      <c r="A11" s="27"/>
      <c r="B11" s="37" t="s">
        <v>22</v>
      </c>
      <c r="C11" s="38" t="s">
        <v>14</v>
      </c>
      <c r="D11" s="26" t="s">
        <v>10</v>
      </c>
      <c r="E11" s="40">
        <v>1</v>
      </c>
      <c r="F11" s="41">
        <v>30</v>
      </c>
      <c r="G11" s="103"/>
      <c r="H11" s="43">
        <f>F11*E11</f>
        <v>30</v>
      </c>
      <c r="J11" s="47"/>
      <c r="K11" s="47"/>
      <c r="L11" s="81"/>
    </row>
    <row r="12" spans="1:12" ht="16.5" thickBot="1" x14ac:dyDescent="0.3">
      <c r="A12" s="27"/>
      <c r="B12" s="28"/>
      <c r="C12" s="48"/>
      <c r="D12" s="49"/>
      <c r="E12" s="50"/>
      <c r="F12" s="51" t="s">
        <v>15</v>
      </c>
      <c r="G12" s="52"/>
      <c r="H12" s="53">
        <f>SUM(H10:H11)</f>
        <v>45</v>
      </c>
    </row>
    <row r="13" spans="1:12" ht="16.5" thickBot="1" x14ac:dyDescent="0.3">
      <c r="A13" s="27"/>
      <c r="B13" s="28"/>
      <c r="C13" s="42"/>
      <c r="D13" s="30"/>
      <c r="E13" s="31"/>
      <c r="F13" s="32" t="s">
        <v>16</v>
      </c>
      <c r="G13" s="33"/>
      <c r="H13" s="101">
        <f>SUM(H12,H8,)</f>
        <v>45</v>
      </c>
      <c r="I13" s="54"/>
      <c r="J13" s="54"/>
      <c r="K13" s="54"/>
    </row>
    <row r="14" spans="1:12" x14ac:dyDescent="0.25">
      <c r="A14" s="27"/>
      <c r="B14" s="55">
        <v>7</v>
      </c>
      <c r="C14" s="56" t="s">
        <v>17</v>
      </c>
      <c r="D14" s="21" t="s">
        <v>12</v>
      </c>
      <c r="E14" s="22">
        <v>20</v>
      </c>
      <c r="F14" s="86"/>
      <c r="G14" s="86"/>
      <c r="H14" s="88">
        <f>(H12)*0.2</f>
        <v>9</v>
      </c>
      <c r="I14" s="47"/>
      <c r="J14" s="47"/>
      <c r="K14" s="47"/>
      <c r="L14" s="81"/>
    </row>
    <row r="15" spans="1:12" ht="16.5" thickBot="1" x14ac:dyDescent="0.3">
      <c r="A15" s="27"/>
      <c r="B15" s="57">
        <v>8</v>
      </c>
      <c r="C15" s="58" t="s">
        <v>18</v>
      </c>
      <c r="D15" s="39" t="s">
        <v>12</v>
      </c>
      <c r="E15" s="40">
        <v>5</v>
      </c>
      <c r="F15" s="87"/>
      <c r="G15" s="87"/>
      <c r="H15" s="89">
        <f>(H12+H14)*0.05</f>
        <v>2.7</v>
      </c>
      <c r="I15" s="47"/>
      <c r="J15" s="47"/>
      <c r="K15" s="47"/>
      <c r="L15" s="81"/>
    </row>
    <row r="16" spans="1:12" ht="16.5" thickBot="1" x14ac:dyDescent="0.3">
      <c r="A16" s="27"/>
      <c r="B16" s="59"/>
      <c r="C16" s="60"/>
      <c r="D16" s="61"/>
      <c r="E16" s="62"/>
      <c r="F16" s="63"/>
      <c r="G16" s="63" t="s">
        <v>26</v>
      </c>
      <c r="H16" s="64">
        <f>SUM(H15,H14,H13)</f>
        <v>56.7</v>
      </c>
      <c r="J16" s="47"/>
      <c r="K16" s="47"/>
      <c r="L16" s="81"/>
    </row>
    <row r="17" spans="8:10" x14ac:dyDescent="0.25">
      <c r="J17" s="47"/>
    </row>
    <row r="19" spans="8:10" x14ac:dyDescent="0.25">
      <c r="H19" s="67"/>
    </row>
  </sheetData>
  <mergeCells count="2">
    <mergeCell ref="C6:H6"/>
    <mergeCell ref="C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C276-799B-474A-A3D4-58594A9F03BF}">
  <dimension ref="A1:L20"/>
  <sheetViews>
    <sheetView zoomScaleNormal="100" workbookViewId="0">
      <selection activeCell="H17" sqref="H17"/>
    </sheetView>
  </sheetViews>
  <sheetFormatPr defaultColWidth="8.5703125" defaultRowHeight="15.75" x14ac:dyDescent="0.25"/>
  <cols>
    <col min="1" max="1" width="3.28515625" style="8" customWidth="1"/>
    <col min="2" max="2" width="4.7109375" style="65" customWidth="1"/>
    <col min="3" max="3" width="73.7109375" style="8" customWidth="1"/>
    <col min="4" max="4" width="11" style="8" customWidth="1"/>
    <col min="5" max="5" width="9.28515625" style="66" customWidth="1"/>
    <col min="6" max="7" width="16.28515625" style="8" customWidth="1"/>
    <col min="8" max="8" width="14.42578125" style="8" customWidth="1"/>
    <col min="9" max="9" width="10.7109375" style="8" bestFit="1" customWidth="1"/>
    <col min="10" max="10" width="12.7109375" style="8" customWidth="1"/>
    <col min="11" max="11" width="8.5703125" style="8"/>
    <col min="12" max="12" width="88.5703125" style="72" customWidth="1"/>
    <col min="13" max="20" width="7.85546875" style="8" customWidth="1"/>
    <col min="21" max="16384" width="8.5703125" style="8"/>
  </cols>
  <sheetData>
    <row r="1" spans="1:12" x14ac:dyDescent="0.25">
      <c r="A1" s="5"/>
      <c r="B1" s="6"/>
      <c r="C1" s="7"/>
      <c r="D1" s="7"/>
      <c r="E1" s="7"/>
      <c r="F1" s="5"/>
      <c r="G1" s="5"/>
      <c r="H1" s="5"/>
    </row>
    <row r="2" spans="1:12" x14ac:dyDescent="0.25">
      <c r="A2" s="5"/>
      <c r="B2" s="6"/>
      <c r="C2" s="9" t="s">
        <v>29</v>
      </c>
      <c r="D2" s="7"/>
      <c r="E2" s="7"/>
      <c r="F2" s="5"/>
      <c r="G2" s="5"/>
      <c r="H2" s="5"/>
      <c r="J2" s="10"/>
    </row>
    <row r="3" spans="1:12" x14ac:dyDescent="0.25">
      <c r="A3" s="5"/>
      <c r="B3" s="6"/>
      <c r="C3" s="11"/>
      <c r="D3" s="11" t="s">
        <v>24</v>
      </c>
      <c r="E3" s="11"/>
      <c r="F3" s="5"/>
      <c r="G3" s="5"/>
      <c r="H3" s="5"/>
    </row>
    <row r="4" spans="1:12" ht="16.5" thickBot="1" x14ac:dyDescent="0.3">
      <c r="A4" s="5"/>
      <c r="B4" s="6"/>
      <c r="C4" s="12"/>
      <c r="D4" s="7"/>
      <c r="E4" s="7"/>
      <c r="F4" s="5"/>
      <c r="G4" s="5"/>
      <c r="H4" s="5"/>
    </row>
    <row r="5" spans="1:12" ht="48" thickBot="1" x14ac:dyDescent="0.3">
      <c r="A5" s="13"/>
      <c r="B5" s="14" t="s">
        <v>0</v>
      </c>
      <c r="C5" s="15" t="s">
        <v>1</v>
      </c>
      <c r="D5" s="16" t="s">
        <v>2</v>
      </c>
      <c r="E5" s="16" t="s">
        <v>3</v>
      </c>
      <c r="F5" s="16" t="s">
        <v>4</v>
      </c>
      <c r="G5" s="17" t="s">
        <v>5</v>
      </c>
      <c r="H5" s="18" t="s">
        <v>6</v>
      </c>
    </row>
    <row r="6" spans="1:12" ht="16.5" thickBot="1" x14ac:dyDescent="0.3">
      <c r="A6" s="19"/>
      <c r="B6" s="68">
        <v>1</v>
      </c>
      <c r="C6" s="105" t="s">
        <v>7</v>
      </c>
      <c r="D6" s="107"/>
      <c r="E6" s="107"/>
      <c r="F6" s="107"/>
      <c r="G6" s="107"/>
      <c r="H6" s="108"/>
    </row>
    <row r="7" spans="1:12" s="70" customFormat="1" ht="16.5" thickBot="1" x14ac:dyDescent="0.3">
      <c r="A7" s="73"/>
      <c r="B7" s="74" t="s">
        <v>8</v>
      </c>
      <c r="C7" s="75"/>
      <c r="D7" s="76"/>
      <c r="E7" s="77"/>
      <c r="F7" s="71"/>
      <c r="G7" s="78">
        <f>SUM(F7/1.2)</f>
        <v>0</v>
      </c>
      <c r="H7" s="79">
        <f>G7*E7</f>
        <v>0</v>
      </c>
      <c r="I7" s="80"/>
      <c r="J7" s="80"/>
      <c r="K7" s="80"/>
      <c r="L7" s="69"/>
    </row>
    <row r="8" spans="1:12" ht="16.5" thickBot="1" x14ac:dyDescent="0.3">
      <c r="A8" s="27"/>
      <c r="B8" s="28"/>
      <c r="C8" s="29"/>
      <c r="D8" s="30"/>
      <c r="E8" s="31"/>
      <c r="F8" s="32" t="s">
        <v>9</v>
      </c>
      <c r="G8" s="33"/>
      <c r="H8" s="34">
        <f>SUM(H7:H7)</f>
        <v>0</v>
      </c>
    </row>
    <row r="9" spans="1:12" ht="16.5" thickBot="1" x14ac:dyDescent="0.3">
      <c r="A9" s="27"/>
      <c r="B9" s="35">
        <v>5</v>
      </c>
      <c r="C9" s="104" t="s">
        <v>13</v>
      </c>
      <c r="D9" s="105"/>
      <c r="E9" s="105"/>
      <c r="F9" s="105"/>
      <c r="G9" s="105"/>
      <c r="H9" s="106"/>
    </row>
    <row r="10" spans="1:12" x14ac:dyDescent="0.25">
      <c r="A10" s="27"/>
      <c r="B10" s="44" t="s">
        <v>11</v>
      </c>
      <c r="C10" s="109" t="s">
        <v>28</v>
      </c>
      <c r="D10" s="110" t="s">
        <v>10</v>
      </c>
      <c r="E10" s="45">
        <v>1</v>
      </c>
      <c r="F10" s="111">
        <v>15</v>
      </c>
      <c r="G10" s="112"/>
      <c r="H10" s="113">
        <f>F10*E10</f>
        <v>15</v>
      </c>
    </row>
    <row r="11" spans="1:12" x14ac:dyDescent="0.25">
      <c r="A11" s="27"/>
      <c r="B11" s="36" t="s">
        <v>11</v>
      </c>
      <c r="C11" s="114" t="s">
        <v>28</v>
      </c>
      <c r="D11" s="83" t="s">
        <v>10</v>
      </c>
      <c r="E11" s="84">
        <v>1</v>
      </c>
      <c r="F11" s="82">
        <v>50</v>
      </c>
      <c r="G11" s="85"/>
      <c r="H11" s="25">
        <f>F11*E11</f>
        <v>50</v>
      </c>
    </row>
    <row r="12" spans="1:12" ht="16.5" thickBot="1" x14ac:dyDescent="0.3">
      <c r="A12" s="27"/>
      <c r="B12" s="37" t="s">
        <v>22</v>
      </c>
      <c r="C12" s="38" t="s">
        <v>14</v>
      </c>
      <c r="D12" s="26" t="s">
        <v>10</v>
      </c>
      <c r="E12" s="40">
        <v>1</v>
      </c>
      <c r="F12" s="41">
        <v>30</v>
      </c>
      <c r="G12" s="103"/>
      <c r="H12" s="43">
        <f>F12*E12</f>
        <v>30</v>
      </c>
      <c r="J12" s="47"/>
      <c r="K12" s="47"/>
      <c r="L12" s="81"/>
    </row>
    <row r="13" spans="1:12" ht="16.5" thickBot="1" x14ac:dyDescent="0.3">
      <c r="A13" s="27"/>
      <c r="B13" s="28"/>
      <c r="C13" s="48"/>
      <c r="D13" s="49"/>
      <c r="E13" s="50"/>
      <c r="F13" s="51" t="s">
        <v>15</v>
      </c>
      <c r="G13" s="52"/>
      <c r="H13" s="53">
        <f>SUM(H10:H12)</f>
        <v>95</v>
      </c>
    </row>
    <row r="14" spans="1:12" ht="16.5" thickBot="1" x14ac:dyDescent="0.3">
      <c r="A14" s="27"/>
      <c r="B14" s="28"/>
      <c r="C14" s="42"/>
      <c r="D14" s="30"/>
      <c r="E14" s="31"/>
      <c r="F14" s="32" t="s">
        <v>16</v>
      </c>
      <c r="G14" s="33"/>
      <c r="H14" s="101">
        <f>SUM(H13,H8,)</f>
        <v>95</v>
      </c>
      <c r="I14" s="54"/>
      <c r="J14" s="54"/>
      <c r="K14" s="54"/>
    </row>
    <row r="15" spans="1:12" x14ac:dyDescent="0.25">
      <c r="A15" s="27"/>
      <c r="B15" s="55">
        <v>7</v>
      </c>
      <c r="C15" s="56" t="s">
        <v>17</v>
      </c>
      <c r="D15" s="21" t="s">
        <v>12</v>
      </c>
      <c r="E15" s="22">
        <v>20</v>
      </c>
      <c r="F15" s="86"/>
      <c r="G15" s="86"/>
      <c r="H15" s="88">
        <f>(H13)*0.2</f>
        <v>19</v>
      </c>
      <c r="I15" s="47"/>
      <c r="J15" s="47"/>
      <c r="K15" s="47"/>
      <c r="L15" s="81"/>
    </row>
    <row r="16" spans="1:12" ht="16.5" thickBot="1" x14ac:dyDescent="0.3">
      <c r="A16" s="27"/>
      <c r="B16" s="57">
        <v>8</v>
      </c>
      <c r="C16" s="58" t="s">
        <v>18</v>
      </c>
      <c r="D16" s="39" t="s">
        <v>12</v>
      </c>
      <c r="E16" s="40">
        <v>5</v>
      </c>
      <c r="F16" s="87"/>
      <c r="G16" s="87"/>
      <c r="H16" s="89">
        <f>(H13+H15)*0.05</f>
        <v>5.7</v>
      </c>
      <c r="I16" s="47"/>
      <c r="J16" s="47"/>
      <c r="K16" s="47"/>
      <c r="L16" s="81"/>
    </row>
    <row r="17" spans="1:12" ht="16.5" thickBot="1" x14ac:dyDescent="0.3">
      <c r="A17" s="27"/>
      <c r="B17" s="59"/>
      <c r="C17" s="60"/>
      <c r="D17" s="61"/>
      <c r="E17" s="62"/>
      <c r="F17" s="63"/>
      <c r="G17" s="63" t="s">
        <v>26</v>
      </c>
      <c r="H17" s="64">
        <f>SUM(H16,H15,H14)</f>
        <v>119.7</v>
      </c>
      <c r="J17" s="47"/>
      <c r="K17" s="47"/>
      <c r="L17" s="81"/>
    </row>
    <row r="18" spans="1:12" x14ac:dyDescent="0.25">
      <c r="J18" s="47"/>
    </row>
    <row r="20" spans="1:12" x14ac:dyDescent="0.25">
      <c r="H20" s="67"/>
    </row>
  </sheetData>
  <mergeCells count="2">
    <mergeCell ref="C6:H6"/>
    <mergeCell ref="C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Сводная</vt:lpstr>
      <vt:lpstr>1</vt:lpstr>
      <vt:lpstr>2</vt:lpstr>
      <vt:lpstr>итог1</vt:lpstr>
      <vt:lpstr>итог2</vt:lpstr>
      <vt:lpstr>нр1</vt:lpstr>
      <vt:lpstr>нр2</vt:lpstr>
      <vt:lpstr>пр1</vt:lpstr>
      <vt:lpstr>пр2</vt:lpstr>
      <vt:lpstr>тр1</vt:lpstr>
      <vt:lpstr>тр2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2022-01-19T10:49:08Z</cp:lastPrinted>
  <dcterms:created xsi:type="dcterms:W3CDTF">2020-11-18T14:23:56Z</dcterms:created>
  <dcterms:modified xsi:type="dcterms:W3CDTF">2022-01-19T14:08:06Z</dcterms:modified>
</cp:coreProperties>
</file>