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75" yWindow="0" windowWidth="13995" windowHeight="12810"/>
  </bookViews>
  <sheets>
    <sheet name="Реестр договоров" sheetId="1" r:id="rId1"/>
    <sheet name="График на 2022 год" sheetId="7" r:id="rId2"/>
    <sheet name="Коды УФО" sheetId="4" r:id="rId3"/>
    <sheet name="январь" sheetId="8" r:id="rId4"/>
    <sheet name="февраль" sheetId="9" r:id="rId5"/>
    <sheet name="март" sheetId="10" r:id="rId6"/>
    <sheet name="апрель" sheetId="11" r:id="rId7"/>
    <sheet name="май" sheetId="12" r:id="rId8"/>
    <sheet name="июнь" sheetId="13" r:id="rId9"/>
    <sheet name="июль" sheetId="14" r:id="rId10"/>
    <sheet name="август" sheetId="15" r:id="rId11"/>
    <sheet name="сентябрь" sheetId="16" r:id="rId12"/>
    <sheet name="октябрь" sheetId="17" r:id="rId13"/>
    <sheet name="ноябрь" sheetId="18" r:id="rId14"/>
    <sheet name="декабрь" sheetId="19" r:id="rId15"/>
  </sheets>
  <definedNames>
    <definedName name="_xlnm._FilterDatabase" localSheetId="0" hidden="1">'Реестр договоров'!$A$3:$DG$37</definedName>
  </definedNames>
  <calcPr calcId="144525"/>
</workbook>
</file>

<file path=xl/calcChain.xml><?xml version="1.0" encoding="utf-8"?>
<calcChain xmlns="http://schemas.openxmlformats.org/spreadsheetml/2006/main">
  <c r="A22" i="1" l="1"/>
  <c r="A13" i="1"/>
  <c r="A11" i="1"/>
  <c r="A9" i="1"/>
  <c r="A5" i="1"/>
  <c r="A3" i="8" l="1"/>
  <c r="A4" i="8" s="1"/>
  <c r="A5" i="8" s="1"/>
  <c r="A6" i="8" s="1"/>
  <c r="A7" i="7"/>
  <c r="A6" i="7"/>
  <c r="A5" i="7"/>
  <c r="A4" i="7"/>
  <c r="A6" i="1" l="1"/>
  <c r="A7" i="1" s="1"/>
  <c r="BP37" i="1" l="1"/>
  <c r="BP36" i="1"/>
  <c r="BP35" i="1"/>
  <c r="BP34" i="1"/>
  <c r="BP33" i="1"/>
  <c r="BP32" i="1"/>
  <c r="BP31" i="1"/>
  <c r="BP30" i="1"/>
  <c r="BP28" i="1"/>
  <c r="BP27" i="1"/>
  <c r="BP26" i="1"/>
  <c r="BP25" i="1"/>
  <c r="BP24" i="1"/>
  <c r="BP23" i="1"/>
  <c r="BP21" i="1"/>
  <c r="BP20" i="1"/>
  <c r="BP19" i="1"/>
  <c r="BP18" i="1"/>
  <c r="BP17" i="1"/>
  <c r="BP16" i="1"/>
  <c r="BP15" i="1"/>
  <c r="BP14" i="1"/>
  <c r="BP29" i="1"/>
  <c r="BP22" i="1"/>
  <c r="BP13" i="1"/>
  <c r="BP11" i="1" l="1"/>
  <c r="BP9" i="1"/>
  <c r="BP7" i="1"/>
  <c r="M6" i="1" l="1"/>
  <c r="BP6" i="1" s="1"/>
  <c r="M5" i="1"/>
  <c r="BP5" i="1" s="1"/>
  <c r="M4" i="1"/>
  <c r="BP4" i="1" s="1"/>
</calcChain>
</file>

<file path=xl/comments1.xml><?xml version="1.0" encoding="utf-8"?>
<comments xmlns="http://schemas.openxmlformats.org/spreadsheetml/2006/main">
  <authors>
    <author>Айгуль Сарсембенова</author>
    <author>Сарсембенова Айгуль Калиахметовна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Айгуль Сарсембенова:</t>
        </r>
        <r>
          <rPr>
            <sz val="9"/>
            <color indexed="81"/>
            <rFont val="Tahoma"/>
            <family val="2"/>
            <charset val="204"/>
          </rPr>
          <t xml:space="preserve">
Доп. 9МИО487 от 20.02.2014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Айгуль Сарсембенова:</t>
        </r>
        <r>
          <rPr>
            <sz val="9"/>
            <color indexed="81"/>
            <rFont val="Tahoma"/>
            <family val="2"/>
            <charset val="204"/>
          </rPr>
          <t xml:space="preserve">
Доп. 9МИО495 от 12.03.2014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Айгуль Сарсембенова:</t>
        </r>
        <r>
          <rPr>
            <sz val="9"/>
            <color indexed="81"/>
            <rFont val="Tahoma"/>
            <family val="2"/>
            <charset val="204"/>
          </rPr>
          <t xml:space="preserve">
Доп. 9МИО484 от 20.02.2014</t>
        </r>
      </text>
    </comment>
    <comment ref="E13" authorId="1">
      <text>
        <r>
          <rPr>
            <b/>
            <sz val="9"/>
            <color indexed="81"/>
            <rFont val="Tahoma"/>
            <charset val="1"/>
          </rPr>
          <t>Сарсембенова Айгуль Калиахметовна:</t>
        </r>
        <r>
          <rPr>
            <sz val="9"/>
            <color indexed="81"/>
            <rFont val="Tahoma"/>
            <charset val="1"/>
          </rPr>
          <t xml:space="preserve">
9МИО728 от 10.09.2015</t>
        </r>
      </text>
    </comment>
  </commentList>
</comments>
</file>

<file path=xl/comments2.xml><?xml version="1.0" encoding="utf-8"?>
<comments xmlns="http://schemas.openxmlformats.org/spreadsheetml/2006/main">
  <authors>
    <author>Айгуль Сарсембенова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 от 15 февраль 2021
9МИО1137 от 28.07.2021</t>
        </r>
      </text>
    </comment>
    <comment ref="H6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1 400 000 000 - за счет РБ
1 421 000 000 - за счет целевого трансферта из НФ РК</t>
        </r>
      </text>
    </comment>
    <comment ref="E7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 от 15 февраль 2021
9МИО1136/1 от 28.07.2021</t>
        </r>
      </text>
    </comment>
    <comment ref="H7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2 500 000 000 - за счет РБ
2 008 434 000 - за счет целевого трансферта из НФ РК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 от 15 февраль 2021
9МИО1135/1 от 28.07.2021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1 200 000 000 - за счет РБ
905 540 000 - за счет целевого трансферта из НФ РК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 от 15.02.2021 20219МИО1134/1 от 28.07.2021</t>
        </r>
      </text>
    </comment>
    <comment ref="H9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1 000 000 000 - за счет РБ
1 731 537 000 - за счет целевого трансферта из НФ РК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 от 22 февраль 2021
9МИО1140/1 от 28.07.2021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Айгуль Сарсембенова:</t>
        </r>
        <r>
          <rPr>
            <sz val="9"/>
            <color indexed="81"/>
            <rFont val="Tahoma"/>
            <charset val="1"/>
          </rPr>
          <t xml:space="preserve">
500 000 000 - за счет РБ
411 609 000 - за счет целевого трансферта из НФ РК</t>
        </r>
      </text>
    </comment>
  </commentList>
</comments>
</file>

<file path=xl/sharedStrings.xml><?xml version="1.0" encoding="utf-8"?>
<sst xmlns="http://schemas.openxmlformats.org/spreadsheetml/2006/main" count="263" uniqueCount="114">
  <si>
    <t>№ п/п</t>
  </si>
  <si>
    <t>Программа</t>
  </si>
  <si>
    <t>Администратор</t>
  </si>
  <si>
    <t>Сумма кредита</t>
  </si>
  <si>
    <t>дата оплаты вознаграждения</t>
  </si>
  <si>
    <t>начальная</t>
  </si>
  <si>
    <t xml:space="preserve">дата </t>
  </si>
  <si>
    <t>сумма</t>
  </si>
  <si>
    <t>Область</t>
  </si>
  <si>
    <t>ҚР Ауыл шаруашылығы министрлігі</t>
  </si>
  <si>
    <t>№ сделки</t>
  </si>
  <si>
    <t>Алматинская</t>
  </si>
  <si>
    <t>Акмолинская</t>
  </si>
  <si>
    <t>Актюбинская</t>
  </si>
  <si>
    <t>9МИО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</si>
  <si>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</si>
  <si>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</si>
  <si>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</si>
  <si>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</si>
  <si>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</si>
  <si>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</si>
  <si>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</si>
  <si>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</si>
  <si>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</si>
  <si>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</si>
  <si>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основной 2</t>
  </si>
  <si>
    <t>основная 1</t>
  </si>
  <si>
    <t>ҚР Өңірлік даму министрлігі</t>
  </si>
  <si>
    <t>Туркестанская</t>
  </si>
  <si>
    <t>окончательная</t>
  </si>
  <si>
    <t>г. Алматы</t>
  </si>
  <si>
    <t>г. Шымкент</t>
  </si>
  <si>
    <t>г. Нур-Султан</t>
  </si>
  <si>
    <t>ҚР Инвестициялар және даму министрлігі</t>
  </si>
  <si>
    <t>ҚР Индустрия және инфрақұрылымдық даму министрлігі</t>
  </si>
  <si>
    <t>Оплачено</t>
  </si>
  <si>
    <t xml:space="preserve">АО  "НУХ "Байтерек" </t>
  </si>
  <si>
    <t>ҚР Мәдениет және спорт министрлігі</t>
  </si>
  <si>
    <t>ҚР Сауда және интеграция министрлігі</t>
  </si>
  <si>
    <t>АО  "НУХ "Байтерек"</t>
  </si>
  <si>
    <r>
      <t xml:space="preserve">Кредитование областных бюджетов, бюджетов городов Астана и Алматы на проектирование, строительство и (или) приобретение жилья
</t>
    </r>
    <r>
      <rPr>
        <b/>
        <sz val="11"/>
        <color rgb="FFFF0000"/>
        <rFont val="Times New Roman"/>
        <family val="1"/>
        <charset val="204"/>
      </rPr>
      <t>ЖИЛЬЕ 2013</t>
    </r>
  </si>
  <si>
    <t>ВКО</t>
  </si>
  <si>
    <t>Нур-Султан</t>
  </si>
  <si>
    <t>Шымкент</t>
  </si>
  <si>
    <t>Алматы</t>
  </si>
  <si>
    <r>
      <t xml:space="preserve">Бюджетные кредиты местным исполнительным органам для реализации мер </t>
    </r>
    <r>
      <rPr>
        <b/>
        <sz val="11"/>
        <color rgb="FFFF0000"/>
        <rFont val="Times New Roman"/>
        <family val="1"/>
        <charset val="204"/>
      </rPr>
      <t xml:space="preserve">социальной поддержки </t>
    </r>
    <r>
      <rPr>
        <sz val="11"/>
        <color theme="1"/>
        <rFont val="Times New Roman"/>
        <family val="1"/>
        <charset val="204"/>
      </rPr>
      <t xml:space="preserve">специалистов </t>
    </r>
    <r>
      <rPr>
        <b/>
        <i/>
        <sz val="11"/>
        <color rgb="FFFF0000"/>
        <rFont val="Times New Roman"/>
        <family val="1"/>
        <charset val="204"/>
      </rPr>
      <t>2012 год
СОЦ 2012</t>
    </r>
  </si>
  <si>
    <r>
      <t xml:space="preserve">Программа 264 "Кредитование областных бюджетов на развитие продуктивной занятости и массового предпринимательства"
</t>
    </r>
    <r>
      <rPr>
        <b/>
        <i/>
        <sz val="11"/>
        <color rgb="FFFF0000"/>
        <rFont val="Times New Roman"/>
        <family val="1"/>
        <charset val="204"/>
      </rPr>
      <t>Программа занятости 2019</t>
    </r>
  </si>
  <si>
    <r>
      <t xml:space="preserve">Программа 264 "Кредитование областных бюджетов на развитие продуктивной занятости и массового предпринимательства"
</t>
    </r>
    <r>
      <rPr>
        <b/>
        <i/>
        <sz val="11"/>
        <color rgb="FFFF0000"/>
        <rFont val="Times New Roman"/>
        <family val="1"/>
        <charset val="204"/>
      </rPr>
      <t>Программа занятости 2021</t>
    </r>
  </si>
  <si>
    <t>АО "Национальный управляющий холдтинг "Байтерек" для обеспечения конкурентоспособности и устойчивости национальной экономики"
НУХ Байтерек</t>
  </si>
  <si>
    <t>АО "Национальный управляющий холдтинг "Байтерек" с последующим кредитованием АО "Банк развития Казахстана" для финансирования отечественных автопроизводителей путем обусловленного финансирования банков второго уровня для кредитования физических лиц - покупателей легкового автотранспорта казахстанского производства, а также лизингового финансирования юридических лиц и индивидуальных предпринимателей, приобретающих в лизинг автотранспортные средства и автотехнику специального назначения, за исключением сельскохозяйственной техники казахстанского производства"
НУХ Байтерек</t>
  </si>
  <si>
    <t>АО "Национальный управляющий холдтинг "Байтерек" с последующим кредитованием АО "Банк развития Казахстана" для финаисрования проектов Государственной программы индустриально-инновационного развития Республики Казахстан на 2015 - 2019 годы"
НУХ Байтерек</t>
  </si>
  <si>
    <t>АО "Национальный управляющий холдтинг "Байтерек" для финансирования" проекта "Организация многофункционального туристического комплекса "Караван-Сарай""
НУХ Байтерек</t>
  </si>
  <si>
    <t>АО "Национальный управляющий холдтинг "Байтерек" для обеспечения конкунтоспособности и устойчивости национальной экономики
НУХ Байтерек</t>
  </si>
  <si>
    <t>№ договора договора</t>
  </si>
  <si>
    <t>дата договора</t>
  </si>
  <si>
    <t>9МИО284</t>
  </si>
  <si>
    <t>9МИО283</t>
  </si>
  <si>
    <t xml:space="preserve">9МИО282 </t>
  </si>
  <si>
    <t>ГУ «Управление финансов Акмолинской области»</t>
  </si>
  <si>
    <t>ГУ «Управление финансов Актюбинской области»</t>
  </si>
  <si>
    <t>ГУ «Управление финансов Алматинской области»</t>
  </si>
  <si>
    <t>ГУ «Управление финансов Атырауской области»</t>
  </si>
  <si>
    <t>ГУ «Управление финансов ВКО»</t>
  </si>
  <si>
    <t>ГУ «Управление финансов ЗКО»</t>
  </si>
  <si>
    <t>ГУ «Управление финансов Карагандинской области»</t>
  </si>
  <si>
    <t>ГУ «Управление финансов Костанайской области»</t>
  </si>
  <si>
    <t>ГУ «Управление финансов Кызылординской области»</t>
  </si>
  <si>
    <t>ГУ «Управление финансов Мангистауской области»</t>
  </si>
  <si>
    <t>ГУ «Управление финансов Павлодарской области»</t>
  </si>
  <si>
    <t>КГУ «Управление финансов акимата Жамбылской области»</t>
  </si>
  <si>
    <t>КГУ «Управление финансов акимата СКО»</t>
  </si>
  <si>
    <t>ГУ «Управление финансов и государственных активов Туркестанской области»</t>
  </si>
  <si>
    <t>ГУ «Управление финансов города Нур-Султан»</t>
  </si>
  <si>
    <t>ГУ «Управление финансов города Шымкент»</t>
  </si>
  <si>
    <t>030101</t>
  </si>
  <si>
    <t>060101</t>
  </si>
  <si>
    <t>090101</t>
  </si>
  <si>
    <t xml:space="preserve">«Жамбыл облысы әкімдігінің қаржы басқармасы» КММ
</t>
  </si>
  <si>
    <t>«Алматы облысының каржы баскармасы» ММ</t>
  </si>
  <si>
    <t xml:space="preserve">«Қызылорда облысының қаржы басқармасы»
</t>
  </si>
  <si>
    <t>«Батыс Қазақстан облысының каржы баскармасы» ММ</t>
  </si>
  <si>
    <t>«Қарағанды облысының каржы баскармасы» ММ</t>
  </si>
  <si>
    <t>«Қостанай облысының каржы баскармасы» ММ</t>
  </si>
  <si>
    <t>«Манғыстау облысының каржы баскармасы» ММ</t>
  </si>
  <si>
    <t>«Павлодар облысының каржы баскармасы» ММ</t>
  </si>
  <si>
    <t xml:space="preserve">«Солтүстік Қазақстан облысы әкімдігінің қаржы басқармасы» КММ
</t>
  </si>
  <si>
    <t xml:space="preserve">«Нұр-Сұлтан қаласының қаржы басқармасы»
</t>
  </si>
  <si>
    <t xml:space="preserve">«Шымкент қаласының қаржы басқармасы»
</t>
  </si>
  <si>
    <t>«Ақмола облысының каржы баскармасы» ММ</t>
  </si>
  <si>
    <t>«Атырау облысы каржы баскармасы» ММ</t>
  </si>
  <si>
    <t>«Ақтөбе облысы каржы баскармасы» ММ</t>
  </si>
  <si>
    <t xml:space="preserve">«Түркістан облысының қаржы және мемлекеттік активтер басқармасы» ММ
</t>
  </si>
  <si>
    <t>«Шығыс Қазақстан облысы каржы баскармасы» ММ</t>
  </si>
  <si>
    <t>9МИО1140</t>
  </si>
  <si>
    <t>9МИО1134</t>
  </si>
  <si>
    <t>9МИО1135</t>
  </si>
  <si>
    <t>9МИО1136</t>
  </si>
  <si>
    <t>9МИО1137</t>
  </si>
  <si>
    <t>9МИО1053</t>
  </si>
  <si>
    <t>9МИО1052</t>
  </si>
  <si>
    <t>9МИО1055</t>
  </si>
  <si>
    <t>9ПРЧ1197</t>
  </si>
  <si>
    <t>9ПРЧ1200</t>
  </si>
  <si>
    <t>КГУ «Управление стратегии и бюджета города Алматы»</t>
  </si>
  <si>
    <t xml:space="preserve">«Алматы қаласы стратегия және бюджет басқармасы» КММ
</t>
  </si>
  <si>
    <t xml:space="preserve">9МИО397
</t>
  </si>
  <si>
    <t>9МИО394</t>
  </si>
  <si>
    <t>9МИО417</t>
  </si>
  <si>
    <t>9ПРЧ966</t>
  </si>
  <si>
    <t>9ПРЧ1132</t>
  </si>
  <si>
    <t>9ПРЧ1042</t>
  </si>
  <si>
    <t>9ПРЧ1024</t>
  </si>
  <si>
    <t>9ПРЧ1198</t>
  </si>
  <si>
    <t>погашено - Договор 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</si>
</sst>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7" applyNumberFormat="0" applyAlignment="0" applyProtection="0"/>
    <xf numFmtId="0" fontId="19" fillId="9" borderId="8" applyNumberFormat="0" applyAlignment="0" applyProtection="0"/>
    <xf numFmtId="0" fontId="20" fillId="9" borderId="7" applyNumberFormat="0" applyAlignment="0" applyProtection="0"/>
    <xf numFmtId="0" fontId="21" fillId="0" borderId="9" applyNumberFormat="0" applyFill="0" applyAlignment="0" applyProtection="0"/>
    <xf numFmtId="0" fontId="22" fillId="10" borderId="10" applyNumberFormat="0" applyAlignment="0" applyProtection="0"/>
    <xf numFmtId="0" fontId="23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79">
    <xf numFmtId="0" fontId="0" fillId="0" borderId="0" xfId="0"/>
    <xf numFmtId="4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/>
    <xf numFmtId="4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" fontId="1" fillId="3" borderId="1" xfId="0" applyNumberFormat="1" applyFont="1" applyFill="1" applyBorder="1" applyAlignment="1">
      <alignment vertical="top"/>
    </xf>
    <xf numFmtId="4" fontId="1" fillId="4" borderId="1" xfId="0" applyNumberFormat="1" applyFont="1" applyFill="1" applyBorder="1" applyAlignment="1">
      <alignment vertical="top"/>
    </xf>
    <xf numFmtId="0" fontId="0" fillId="0" borderId="0" xfId="0"/>
    <xf numFmtId="16" fontId="1" fillId="0" borderId="1" xfId="0" applyNumberFormat="1" applyFont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/>
    </xf>
    <xf numFmtId="3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/>
    <xf numFmtId="4" fontId="1" fillId="2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center" vertical="top" wrapText="1"/>
    </xf>
    <xf numFmtId="16" fontId="1" fillId="0" borderId="1" xfId="0" applyNumberFormat="1" applyFont="1" applyBorder="1" applyAlignment="1">
      <alignment horizontal="center" vertical="top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7" fillId="36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14" fontId="1" fillId="3" borderId="1" xfId="0" applyNumberFormat="1" applyFont="1" applyFill="1" applyBorder="1" applyAlignment="1">
      <alignment horizontal="center" vertical="top"/>
    </xf>
    <xf numFmtId="16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16" fontId="1" fillId="4" borderId="1" xfId="0" applyNumberFormat="1" applyFont="1" applyFill="1" applyBorder="1" applyAlignment="1">
      <alignment horizontal="center" vertical="top"/>
    </xf>
    <xf numFmtId="14" fontId="1" fillId="4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justify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</cellXfs>
  <cellStyles count="43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 2" xfId="2"/>
    <cellStyle name="Нейтральный 2" xfId="9"/>
    <cellStyle name="Обычный" xfId="0" builtinId="0"/>
    <cellStyle name="Обычный 2" xfId="1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R37"/>
  <sheetViews>
    <sheetView tabSelected="1" zoomScale="115" zoomScaleNormal="115" workbookViewId="0">
      <pane xSplit="7" ySplit="3" topLeftCell="L4" activePane="bottomRight" state="frozen"/>
      <selection pane="topRight" activeCell="H1" sqref="H1"/>
      <selection pane="bottomLeft" activeCell="A4" sqref="A4"/>
      <selection pane="bottomRight" activeCell="P7" sqref="P7"/>
    </sheetView>
  </sheetViews>
  <sheetFormatPr defaultRowHeight="15" x14ac:dyDescent="0.25"/>
  <cols>
    <col min="1" max="1" width="6.85546875" style="7" bestFit="1" customWidth="1"/>
    <col min="2" max="2" width="51.28515625" style="27" customWidth="1"/>
    <col min="3" max="3" width="24.140625" style="7" customWidth="1"/>
    <col min="4" max="4" width="16.85546875" style="7" customWidth="1"/>
    <col min="5" max="5" width="19.140625" style="7" customWidth="1"/>
    <col min="6" max="6" width="15" style="7" customWidth="1"/>
    <col min="7" max="7" width="14.140625" style="28" customWidth="1"/>
    <col min="8" max="8" width="17.7109375" style="29" customWidth="1"/>
    <col min="9" max="9" width="11.140625" style="7" bestFit="1" customWidth="1"/>
    <col min="10" max="10" width="12.42578125" style="7" bestFit="1" customWidth="1"/>
    <col min="11" max="11" width="12.42578125" style="7" customWidth="1"/>
    <col min="12" max="12" width="14.85546875" style="7" customWidth="1"/>
    <col min="13" max="13" width="15.28515625" style="8" customWidth="1"/>
    <col min="14" max="14" width="10.85546875" style="7" customWidth="1"/>
    <col min="15" max="15" width="17.7109375" style="8" bestFit="1" customWidth="1"/>
    <col min="16" max="16" width="14.5703125" style="7" customWidth="1"/>
    <col min="17" max="17" width="16.28515625" style="8" customWidth="1"/>
    <col min="18" max="18" width="10.85546875" style="7" customWidth="1"/>
    <col min="19" max="19" width="17.7109375" style="8" bestFit="1" customWidth="1"/>
    <col min="20" max="20" width="10.85546875" style="7" customWidth="1"/>
    <col min="21" max="21" width="16.28515625" style="8" customWidth="1"/>
    <col min="22" max="22" width="10.85546875" style="7" customWidth="1"/>
    <col min="23" max="23" width="16.28515625" style="8" customWidth="1"/>
    <col min="24" max="24" width="12.28515625" style="7" customWidth="1"/>
    <col min="25" max="25" width="16.28515625" style="8" customWidth="1"/>
    <col min="26" max="26" width="12.7109375" style="7" customWidth="1"/>
    <col min="27" max="27" width="16.7109375" style="7" customWidth="1"/>
    <col min="28" max="28" width="10.85546875" style="7" customWidth="1"/>
    <col min="29" max="29" width="16.28515625" style="7" customWidth="1"/>
    <col min="30" max="30" width="10.85546875" style="7" customWidth="1"/>
    <col min="31" max="31" width="16.28515625" style="7" customWidth="1"/>
    <col min="32" max="32" width="10.85546875" style="7" customWidth="1"/>
    <col min="33" max="33" width="15.28515625" style="7" customWidth="1"/>
    <col min="34" max="34" width="10.85546875" style="7" customWidth="1"/>
    <col min="35" max="35" width="15.28515625" style="7" customWidth="1"/>
    <col min="36" max="36" width="10.85546875" style="7" customWidth="1"/>
    <col min="37" max="37" width="15.28515625" style="7" customWidth="1"/>
    <col min="38" max="38" width="10.85546875" style="7" customWidth="1"/>
    <col min="39" max="39" width="15.28515625" style="7" customWidth="1"/>
    <col min="40" max="40" width="10.85546875" style="7" customWidth="1"/>
    <col min="41" max="41" width="15.28515625" style="7" customWidth="1"/>
    <col min="42" max="42" width="10.85546875" style="7" customWidth="1"/>
    <col min="43" max="43" width="15.28515625" style="7" customWidth="1"/>
    <col min="44" max="44" width="10.85546875" style="7" customWidth="1"/>
    <col min="45" max="45" width="15.28515625" style="7" customWidth="1"/>
    <col min="46" max="46" width="10.85546875" style="7" customWidth="1"/>
    <col min="47" max="47" width="15.42578125" style="7" bestFit="1" customWidth="1"/>
    <col min="48" max="48" width="10.85546875" style="7" customWidth="1"/>
    <col min="49" max="49" width="16.42578125" style="7" bestFit="1" customWidth="1"/>
    <col min="50" max="50" width="10.85546875" style="7" customWidth="1"/>
    <col min="51" max="51" width="16.42578125" style="7" bestFit="1" customWidth="1"/>
    <col min="52" max="52" width="10.85546875" style="7" customWidth="1"/>
    <col min="53" max="54" width="15.28515625" style="8" customWidth="1"/>
    <col min="55" max="55" width="17.7109375" style="8" customWidth="1"/>
    <col min="56" max="62" width="15.28515625" style="8" customWidth="1"/>
    <col min="63" max="63" width="16.28515625" style="8" customWidth="1"/>
    <col min="64" max="64" width="15.28515625" style="8" customWidth="1"/>
    <col min="65" max="65" width="17.7109375" style="8" customWidth="1"/>
    <col min="66" max="67" width="15.28515625" style="8" customWidth="1"/>
    <col min="68" max="68" width="18.5703125" style="30" customWidth="1"/>
    <col min="69" max="69" width="9.140625" style="44" customWidth="1"/>
    <col min="70" max="70" width="10" style="44" customWidth="1"/>
    <col min="71" max="95" width="9.140625" style="44" customWidth="1"/>
    <col min="96" max="16384" width="9.140625" style="44"/>
  </cols>
  <sheetData>
    <row r="1" spans="1:70" ht="20.25" x14ac:dyDescent="0.25">
      <c r="B1" s="47" t="s">
        <v>113</v>
      </c>
      <c r="E1" s="7" t="s">
        <v>14</v>
      </c>
    </row>
    <row r="2" spans="1:70" x14ac:dyDescent="0.25">
      <c r="A2" s="60" t="s">
        <v>0</v>
      </c>
      <c r="B2" s="60" t="s">
        <v>1</v>
      </c>
      <c r="C2" s="60" t="s">
        <v>2</v>
      </c>
      <c r="D2" s="60" t="s">
        <v>8</v>
      </c>
      <c r="E2" s="61" t="s">
        <v>53</v>
      </c>
      <c r="F2" s="60" t="s">
        <v>54</v>
      </c>
      <c r="G2" s="65" t="s">
        <v>10</v>
      </c>
      <c r="H2" s="62" t="s">
        <v>3</v>
      </c>
      <c r="I2" s="63" t="s">
        <v>4</v>
      </c>
      <c r="J2" s="63"/>
      <c r="K2" s="63"/>
      <c r="L2" s="63"/>
      <c r="M2" s="60" t="s">
        <v>35</v>
      </c>
      <c r="N2" s="63">
        <v>2021</v>
      </c>
      <c r="O2" s="63"/>
      <c r="P2" s="63">
        <v>2022</v>
      </c>
      <c r="Q2" s="63"/>
      <c r="R2" s="63">
        <v>2023</v>
      </c>
      <c r="S2" s="63"/>
      <c r="T2" s="63">
        <v>2024</v>
      </c>
      <c r="U2" s="63"/>
      <c r="V2" s="63">
        <v>2025</v>
      </c>
      <c r="W2" s="63"/>
      <c r="X2" s="63">
        <v>2026</v>
      </c>
      <c r="Y2" s="63"/>
      <c r="Z2" s="63">
        <v>2027</v>
      </c>
      <c r="AA2" s="63"/>
      <c r="AB2" s="63">
        <v>2028</v>
      </c>
      <c r="AC2" s="63"/>
      <c r="AD2" s="63">
        <v>2029</v>
      </c>
      <c r="AE2" s="63"/>
      <c r="AF2" s="63">
        <v>2030</v>
      </c>
      <c r="AG2" s="63"/>
      <c r="AH2" s="63">
        <v>2031</v>
      </c>
      <c r="AI2" s="63"/>
      <c r="AJ2" s="63">
        <v>2032</v>
      </c>
      <c r="AK2" s="63"/>
      <c r="AL2" s="63">
        <v>2033</v>
      </c>
      <c r="AM2" s="63"/>
      <c r="AN2" s="63">
        <v>2034</v>
      </c>
      <c r="AO2" s="63"/>
      <c r="AP2" s="63">
        <v>2035</v>
      </c>
      <c r="AQ2" s="63"/>
      <c r="AR2" s="63">
        <v>2036</v>
      </c>
      <c r="AS2" s="63"/>
      <c r="AT2" s="63">
        <v>2037</v>
      </c>
      <c r="AU2" s="63"/>
      <c r="AV2" s="63">
        <v>2038</v>
      </c>
      <c r="AW2" s="63"/>
      <c r="AX2" s="63">
        <v>2039</v>
      </c>
      <c r="AY2" s="63"/>
      <c r="AZ2" s="63">
        <v>2040</v>
      </c>
      <c r="BA2" s="63"/>
      <c r="BB2" s="63">
        <v>2041</v>
      </c>
      <c r="BC2" s="63"/>
      <c r="BD2" s="63">
        <v>2042</v>
      </c>
      <c r="BE2" s="63"/>
      <c r="BF2" s="63">
        <v>2043</v>
      </c>
      <c r="BG2" s="63"/>
      <c r="BH2" s="63">
        <v>2044</v>
      </c>
      <c r="BI2" s="63"/>
      <c r="BJ2" s="63">
        <v>2045</v>
      </c>
      <c r="BK2" s="63"/>
      <c r="BL2" s="63">
        <v>2046</v>
      </c>
      <c r="BM2" s="63"/>
      <c r="BN2" s="63">
        <v>2047</v>
      </c>
      <c r="BO2" s="63"/>
      <c r="BP2" s="31"/>
      <c r="BQ2" s="64"/>
      <c r="BR2" s="64"/>
    </row>
    <row r="3" spans="1:70" x14ac:dyDescent="0.25">
      <c r="A3" s="60"/>
      <c r="B3" s="60"/>
      <c r="C3" s="60"/>
      <c r="D3" s="60"/>
      <c r="E3" s="61"/>
      <c r="F3" s="60"/>
      <c r="G3" s="65"/>
      <c r="H3" s="62"/>
      <c r="I3" s="26" t="s">
        <v>5</v>
      </c>
      <c r="J3" s="26" t="s">
        <v>26</v>
      </c>
      <c r="K3" s="5" t="s">
        <v>25</v>
      </c>
      <c r="L3" s="26" t="s">
        <v>29</v>
      </c>
      <c r="M3" s="60"/>
      <c r="N3" s="26" t="s">
        <v>6</v>
      </c>
      <c r="O3" s="26" t="s">
        <v>7</v>
      </c>
      <c r="P3" s="26" t="s">
        <v>6</v>
      </c>
      <c r="Q3" s="26" t="s">
        <v>7</v>
      </c>
      <c r="R3" s="26" t="s">
        <v>6</v>
      </c>
      <c r="S3" s="26" t="s">
        <v>7</v>
      </c>
      <c r="T3" s="26" t="s">
        <v>6</v>
      </c>
      <c r="U3" s="26" t="s">
        <v>7</v>
      </c>
      <c r="V3" s="26" t="s">
        <v>6</v>
      </c>
      <c r="W3" s="26" t="s">
        <v>7</v>
      </c>
      <c r="X3" s="26" t="s">
        <v>6</v>
      </c>
      <c r="Y3" s="26" t="s">
        <v>7</v>
      </c>
      <c r="Z3" s="26" t="s">
        <v>6</v>
      </c>
      <c r="AA3" s="26" t="s">
        <v>7</v>
      </c>
      <c r="AB3" s="26" t="s">
        <v>6</v>
      </c>
      <c r="AC3" s="26" t="s">
        <v>7</v>
      </c>
      <c r="AD3" s="26" t="s">
        <v>6</v>
      </c>
      <c r="AE3" s="26" t="s">
        <v>7</v>
      </c>
      <c r="AF3" s="26" t="s">
        <v>6</v>
      </c>
      <c r="AG3" s="26" t="s">
        <v>7</v>
      </c>
      <c r="AH3" s="26" t="s">
        <v>6</v>
      </c>
      <c r="AI3" s="26" t="s">
        <v>7</v>
      </c>
      <c r="AJ3" s="26" t="s">
        <v>6</v>
      </c>
      <c r="AK3" s="26" t="s">
        <v>7</v>
      </c>
      <c r="AL3" s="26" t="s">
        <v>6</v>
      </c>
      <c r="AM3" s="26" t="s">
        <v>7</v>
      </c>
      <c r="AN3" s="26" t="s">
        <v>6</v>
      </c>
      <c r="AO3" s="26" t="s">
        <v>7</v>
      </c>
      <c r="AP3" s="26" t="s">
        <v>6</v>
      </c>
      <c r="AQ3" s="26" t="s">
        <v>7</v>
      </c>
      <c r="AR3" s="26" t="s">
        <v>6</v>
      </c>
      <c r="AS3" s="26" t="s">
        <v>7</v>
      </c>
      <c r="AT3" s="26" t="s">
        <v>6</v>
      </c>
      <c r="AU3" s="26" t="s">
        <v>7</v>
      </c>
      <c r="AV3" s="26" t="s">
        <v>6</v>
      </c>
      <c r="AW3" s="26" t="s">
        <v>7</v>
      </c>
      <c r="AX3" s="26" t="s">
        <v>6</v>
      </c>
      <c r="AY3" s="26" t="s">
        <v>7</v>
      </c>
      <c r="AZ3" s="26" t="s">
        <v>6</v>
      </c>
      <c r="BA3" s="26" t="s">
        <v>7</v>
      </c>
      <c r="BB3" s="26" t="s">
        <v>6</v>
      </c>
      <c r="BC3" s="26" t="s">
        <v>7</v>
      </c>
      <c r="BD3" s="26" t="s">
        <v>6</v>
      </c>
      <c r="BE3" s="26" t="s">
        <v>7</v>
      </c>
      <c r="BF3" s="26" t="s">
        <v>6</v>
      </c>
      <c r="BG3" s="26" t="s">
        <v>7</v>
      </c>
      <c r="BH3" s="26" t="s">
        <v>6</v>
      </c>
      <c r="BI3" s="26" t="s">
        <v>7</v>
      </c>
      <c r="BJ3" s="26" t="s">
        <v>6</v>
      </c>
      <c r="BK3" s="26" t="s">
        <v>7</v>
      </c>
      <c r="BL3" s="26" t="s">
        <v>6</v>
      </c>
      <c r="BM3" s="26" t="s">
        <v>7</v>
      </c>
      <c r="BN3" s="26" t="s">
        <v>6</v>
      </c>
      <c r="BO3" s="26" t="s">
        <v>7</v>
      </c>
      <c r="BP3" s="6"/>
      <c r="BQ3" s="45"/>
      <c r="BR3" s="45"/>
    </row>
    <row r="4" spans="1:70" s="46" customFormat="1" ht="60" x14ac:dyDescent="0.25">
      <c r="A4" s="39">
        <v>1</v>
      </c>
      <c r="B4" s="33" t="s">
        <v>45</v>
      </c>
      <c r="C4" s="34" t="s">
        <v>9</v>
      </c>
      <c r="D4" s="34" t="s">
        <v>11</v>
      </c>
      <c r="E4" s="34" t="s">
        <v>55</v>
      </c>
      <c r="F4" s="35">
        <v>41002</v>
      </c>
      <c r="G4" s="36">
        <v>9000030</v>
      </c>
      <c r="H4" s="25">
        <v>1017311751</v>
      </c>
      <c r="I4" s="38">
        <v>41268</v>
      </c>
      <c r="J4" s="13">
        <v>44555</v>
      </c>
      <c r="K4" s="39"/>
      <c r="L4" s="39"/>
      <c r="M4" s="1">
        <f>67963000*4+67777000*4</f>
        <v>542960000</v>
      </c>
      <c r="N4" s="43">
        <v>44555</v>
      </c>
      <c r="O4" s="1">
        <v>67777000</v>
      </c>
      <c r="P4" s="43">
        <v>44555</v>
      </c>
      <c r="Q4" s="1">
        <v>67777000</v>
      </c>
      <c r="R4" s="43">
        <v>44555</v>
      </c>
      <c r="S4" s="1">
        <v>67777000</v>
      </c>
      <c r="T4" s="43">
        <v>44555</v>
      </c>
      <c r="U4" s="1">
        <v>67777000</v>
      </c>
      <c r="V4" s="43">
        <v>44555</v>
      </c>
      <c r="W4" s="1">
        <v>67777000</v>
      </c>
      <c r="X4" s="43">
        <v>44555</v>
      </c>
      <c r="Y4" s="1">
        <v>67777000</v>
      </c>
      <c r="Z4" s="43">
        <v>44555</v>
      </c>
      <c r="AA4" s="1">
        <v>67689751</v>
      </c>
      <c r="AB4" s="43"/>
      <c r="AC4" s="1"/>
      <c r="AD4" s="43"/>
      <c r="AE4" s="1"/>
      <c r="AF4" s="43"/>
      <c r="AG4" s="1"/>
      <c r="AH4" s="43"/>
      <c r="AI4" s="1"/>
      <c r="AJ4" s="43"/>
      <c r="AK4" s="1"/>
      <c r="AL4" s="43"/>
      <c r="AM4" s="1"/>
      <c r="AN4" s="43"/>
      <c r="AO4" s="34"/>
      <c r="AP4" s="43"/>
      <c r="AQ4" s="34"/>
      <c r="AR4" s="43"/>
      <c r="AS4" s="34"/>
      <c r="AT4" s="43"/>
      <c r="AU4" s="34"/>
      <c r="AV4" s="43"/>
      <c r="AW4" s="34"/>
      <c r="AX4" s="43"/>
      <c r="AY4" s="34"/>
      <c r="AZ4" s="43"/>
      <c r="BA4" s="1"/>
      <c r="BB4" s="43"/>
      <c r="BC4" s="1"/>
      <c r="BD4" s="43"/>
      <c r="BE4" s="1"/>
      <c r="BF4" s="43"/>
      <c r="BG4" s="1"/>
      <c r="BH4" s="43"/>
      <c r="BI4" s="1"/>
      <c r="BJ4" s="43"/>
      <c r="BK4" s="1"/>
      <c r="BL4" s="43"/>
      <c r="BM4" s="1"/>
      <c r="BN4" s="43"/>
      <c r="BO4" s="1"/>
      <c r="BP4" s="32">
        <f t="shared" ref="BP4:BP6" si="0">O4+Q4+S4+U4+W4+Y4+AA4+AC4+AE4+AG4+AI4+AK4+AM4+AQ4+AS4+AU4+AW4+AY4+BA4-H4+M4</f>
        <v>0</v>
      </c>
    </row>
    <row r="5" spans="1:70" s="46" customFormat="1" ht="60" x14ac:dyDescent="0.25">
      <c r="A5" s="39">
        <f>A4+1</f>
        <v>2</v>
      </c>
      <c r="B5" s="33" t="s">
        <v>45</v>
      </c>
      <c r="C5" s="34" t="s">
        <v>9</v>
      </c>
      <c r="D5" s="34" t="s">
        <v>20</v>
      </c>
      <c r="E5" s="34" t="s">
        <v>56</v>
      </c>
      <c r="F5" s="35">
        <v>41002</v>
      </c>
      <c r="G5" s="36">
        <v>9000036</v>
      </c>
      <c r="H5" s="25">
        <v>548781932</v>
      </c>
      <c r="I5" s="38">
        <v>41268</v>
      </c>
      <c r="J5" s="13">
        <v>44750</v>
      </c>
      <c r="K5" s="39"/>
      <c r="L5" s="39"/>
      <c r="M5" s="1">
        <f>36663000*8</f>
        <v>293304000</v>
      </c>
      <c r="N5" s="43">
        <v>44555</v>
      </c>
      <c r="O5" s="1">
        <v>36663000</v>
      </c>
      <c r="P5" s="43">
        <v>44555</v>
      </c>
      <c r="Q5" s="1">
        <v>36663000</v>
      </c>
      <c r="R5" s="43">
        <v>44555</v>
      </c>
      <c r="S5" s="1">
        <v>36663000</v>
      </c>
      <c r="T5" s="43">
        <v>44555</v>
      </c>
      <c r="U5" s="1">
        <v>36663000</v>
      </c>
      <c r="V5" s="43">
        <v>44555</v>
      </c>
      <c r="W5" s="1">
        <v>36663000</v>
      </c>
      <c r="X5" s="43">
        <v>44555</v>
      </c>
      <c r="Y5" s="1">
        <v>36663000</v>
      </c>
      <c r="Z5" s="43">
        <v>44555</v>
      </c>
      <c r="AA5" s="1">
        <v>35499932</v>
      </c>
      <c r="AB5" s="43"/>
      <c r="AC5" s="1"/>
      <c r="AD5" s="43"/>
      <c r="AE5" s="1"/>
      <c r="AF5" s="43"/>
      <c r="AG5" s="1"/>
      <c r="AH5" s="43"/>
      <c r="AI5" s="1"/>
      <c r="AJ5" s="43"/>
      <c r="AK5" s="1"/>
      <c r="AL5" s="43"/>
      <c r="AM5" s="1"/>
      <c r="AN5" s="43"/>
      <c r="AO5" s="34"/>
      <c r="AP5" s="43"/>
      <c r="AQ5" s="34"/>
      <c r="AR5" s="43"/>
      <c r="AS5" s="34"/>
      <c r="AT5" s="43"/>
      <c r="AU5" s="34"/>
      <c r="AV5" s="43"/>
      <c r="AW5" s="34"/>
      <c r="AX5" s="43"/>
      <c r="AY5" s="34"/>
      <c r="AZ5" s="43"/>
      <c r="BA5" s="1"/>
      <c r="BB5" s="43"/>
      <c r="BC5" s="1"/>
      <c r="BD5" s="43"/>
      <c r="BE5" s="1"/>
      <c r="BF5" s="43"/>
      <c r="BG5" s="1"/>
      <c r="BH5" s="43"/>
      <c r="BI5" s="1"/>
      <c r="BJ5" s="43"/>
      <c r="BK5" s="1"/>
      <c r="BL5" s="43"/>
      <c r="BM5" s="1"/>
      <c r="BN5" s="43"/>
      <c r="BO5" s="1"/>
      <c r="BP5" s="32">
        <f t="shared" si="0"/>
        <v>0</v>
      </c>
    </row>
    <row r="6" spans="1:70" s="46" customFormat="1" ht="60" x14ac:dyDescent="0.25">
      <c r="A6" s="39">
        <f t="shared" ref="A6:A12" si="1">A5+1</f>
        <v>3</v>
      </c>
      <c r="B6" s="33" t="s">
        <v>45</v>
      </c>
      <c r="C6" s="34" t="s">
        <v>9</v>
      </c>
      <c r="D6" s="34" t="s">
        <v>21</v>
      </c>
      <c r="E6" s="34" t="s">
        <v>57</v>
      </c>
      <c r="F6" s="35">
        <v>41002</v>
      </c>
      <c r="G6" s="36">
        <v>9000037</v>
      </c>
      <c r="H6" s="25">
        <v>697809000</v>
      </c>
      <c r="I6" s="38">
        <v>41268</v>
      </c>
      <c r="J6" s="13">
        <v>44849</v>
      </c>
      <c r="K6" s="39"/>
      <c r="L6" s="39"/>
      <c r="M6" s="1">
        <f>46598400*4+46493330+46492208*3</f>
        <v>372363554</v>
      </c>
      <c r="N6" s="43">
        <v>44555</v>
      </c>
      <c r="O6" s="1">
        <v>46492208</v>
      </c>
      <c r="P6" s="43">
        <v>44555</v>
      </c>
      <c r="Q6" s="1">
        <v>46492208</v>
      </c>
      <c r="R6" s="43">
        <v>44555</v>
      </c>
      <c r="S6" s="1">
        <v>46492208</v>
      </c>
      <c r="T6" s="43">
        <v>44555</v>
      </c>
      <c r="U6" s="1">
        <v>46492208</v>
      </c>
      <c r="V6" s="43">
        <v>44555</v>
      </c>
      <c r="W6" s="1">
        <v>46492208</v>
      </c>
      <c r="X6" s="43">
        <v>44555</v>
      </c>
      <c r="Y6" s="1">
        <v>46492208</v>
      </c>
      <c r="Z6" s="43">
        <v>44555</v>
      </c>
      <c r="AA6" s="1">
        <v>46492198</v>
      </c>
      <c r="AB6" s="43"/>
      <c r="AC6" s="1"/>
      <c r="AD6" s="43"/>
      <c r="AE6" s="1"/>
      <c r="AF6" s="43"/>
      <c r="AG6" s="1"/>
      <c r="AH6" s="43"/>
      <c r="AI6" s="1"/>
      <c r="AJ6" s="43"/>
      <c r="AK6" s="1"/>
      <c r="AL6" s="43"/>
      <c r="AM6" s="1"/>
      <c r="AN6" s="43"/>
      <c r="AO6" s="34"/>
      <c r="AP6" s="43"/>
      <c r="AQ6" s="34"/>
      <c r="AR6" s="43"/>
      <c r="AS6" s="34"/>
      <c r="AT6" s="43"/>
      <c r="AU6" s="34"/>
      <c r="AV6" s="43"/>
      <c r="AW6" s="34"/>
      <c r="AX6" s="43"/>
      <c r="AY6" s="34"/>
      <c r="AZ6" s="43"/>
      <c r="BA6" s="1"/>
      <c r="BB6" s="43"/>
      <c r="BC6" s="1"/>
      <c r="BD6" s="43"/>
      <c r="BE6" s="1"/>
      <c r="BF6" s="43"/>
      <c r="BG6" s="1"/>
      <c r="BH6" s="43"/>
      <c r="BI6" s="1"/>
      <c r="BJ6" s="43"/>
      <c r="BK6" s="1"/>
      <c r="BL6" s="43"/>
      <c r="BM6" s="1"/>
      <c r="BN6" s="43"/>
      <c r="BO6" s="1"/>
      <c r="BP6" s="32">
        <f t="shared" si="0"/>
        <v>0</v>
      </c>
    </row>
    <row r="7" spans="1:70" s="46" customFormat="1" x14ac:dyDescent="0.25">
      <c r="A7" s="77">
        <f t="shared" si="1"/>
        <v>4</v>
      </c>
      <c r="B7" s="58" t="s">
        <v>48</v>
      </c>
      <c r="C7" s="50" t="s">
        <v>34</v>
      </c>
      <c r="D7" s="50" t="s">
        <v>36</v>
      </c>
      <c r="E7" s="50" t="s">
        <v>110</v>
      </c>
      <c r="F7" s="49">
        <v>43584</v>
      </c>
      <c r="G7" s="51">
        <v>9000719</v>
      </c>
      <c r="H7" s="59">
        <v>14000000000</v>
      </c>
      <c r="I7" s="52"/>
      <c r="J7" s="13">
        <v>44367</v>
      </c>
      <c r="K7" s="13"/>
      <c r="L7" s="52">
        <v>46497</v>
      </c>
      <c r="M7" s="1"/>
      <c r="N7" s="43"/>
      <c r="O7" s="1"/>
      <c r="P7" s="43">
        <v>44367</v>
      </c>
      <c r="Q7" s="1">
        <v>1166666666</v>
      </c>
      <c r="R7" s="43">
        <v>44367</v>
      </c>
      <c r="S7" s="1">
        <v>1166666666</v>
      </c>
      <c r="T7" s="43">
        <v>44367</v>
      </c>
      <c r="U7" s="1">
        <v>1166666666</v>
      </c>
      <c r="V7" s="43">
        <v>44367</v>
      </c>
      <c r="W7" s="1">
        <v>1166666666</v>
      </c>
      <c r="X7" s="43">
        <v>44367</v>
      </c>
      <c r="Y7" s="1">
        <v>1166666666</v>
      </c>
      <c r="Z7" s="43">
        <v>44306</v>
      </c>
      <c r="AA7" s="1">
        <v>1166666674</v>
      </c>
      <c r="AB7" s="43"/>
      <c r="AC7" s="39"/>
      <c r="AD7" s="43"/>
      <c r="AE7" s="39"/>
      <c r="AF7" s="43"/>
      <c r="AG7" s="39"/>
      <c r="AH7" s="43"/>
      <c r="AI7" s="39"/>
      <c r="AJ7" s="43"/>
      <c r="AK7" s="39"/>
      <c r="AL7" s="43"/>
      <c r="AM7" s="39"/>
      <c r="AN7" s="43"/>
      <c r="AO7" s="39"/>
      <c r="AP7" s="43"/>
      <c r="AQ7" s="39"/>
      <c r="AR7" s="43"/>
      <c r="AS7" s="39"/>
      <c r="AT7" s="43"/>
      <c r="AU7" s="39"/>
      <c r="AV7" s="43"/>
      <c r="AW7" s="39"/>
      <c r="AX7" s="43"/>
      <c r="AY7" s="39"/>
      <c r="AZ7" s="43"/>
      <c r="BA7" s="2"/>
      <c r="BB7" s="43"/>
      <c r="BC7" s="2"/>
      <c r="BD7" s="43"/>
      <c r="BE7" s="2"/>
      <c r="BF7" s="43"/>
      <c r="BG7" s="2"/>
      <c r="BH7" s="43"/>
      <c r="BI7" s="2"/>
      <c r="BJ7" s="43"/>
      <c r="BK7" s="2"/>
      <c r="BL7" s="43"/>
      <c r="BM7" s="2"/>
      <c r="BN7" s="43"/>
      <c r="BO7" s="2"/>
      <c r="BP7" s="32">
        <f>O7+Q7+S7+U7+W7+Y7+AA7+AC7+AE7+AG7+AI7+AK7+AM7+AQ7+AS7+AU7+AW7+AY7+BA7-H7+M7+AO7+Y8+W8+U8+S8+Q8+O8</f>
        <v>0</v>
      </c>
    </row>
    <row r="8" spans="1:70" s="46" customFormat="1" x14ac:dyDescent="0.25">
      <c r="A8" s="78"/>
      <c r="B8" s="58"/>
      <c r="C8" s="50"/>
      <c r="D8" s="50"/>
      <c r="E8" s="50"/>
      <c r="F8" s="49"/>
      <c r="G8" s="51"/>
      <c r="H8" s="59"/>
      <c r="I8" s="52"/>
      <c r="J8" s="13">
        <v>44550</v>
      </c>
      <c r="K8" s="39"/>
      <c r="L8" s="52"/>
      <c r="M8" s="1"/>
      <c r="N8" s="43">
        <v>44550</v>
      </c>
      <c r="O8" s="1">
        <v>1166666666</v>
      </c>
      <c r="P8" s="43">
        <v>44550</v>
      </c>
      <c r="Q8" s="1">
        <v>1166666666</v>
      </c>
      <c r="R8" s="43">
        <v>44550</v>
      </c>
      <c r="S8" s="1">
        <v>1166666666</v>
      </c>
      <c r="T8" s="43">
        <v>44550</v>
      </c>
      <c r="U8" s="1">
        <v>1166666666</v>
      </c>
      <c r="V8" s="43">
        <v>44550</v>
      </c>
      <c r="W8" s="1">
        <v>1166666666</v>
      </c>
      <c r="X8" s="43">
        <v>44550</v>
      </c>
      <c r="Y8" s="1">
        <v>1166666666</v>
      </c>
      <c r="Z8" s="43"/>
      <c r="AA8" s="1"/>
      <c r="AB8" s="43"/>
      <c r="AC8" s="39"/>
      <c r="AD8" s="43"/>
      <c r="AE8" s="39"/>
      <c r="AF8" s="43"/>
      <c r="AG8" s="39"/>
      <c r="AH8" s="43"/>
      <c r="AI8" s="39"/>
      <c r="AJ8" s="43"/>
      <c r="AK8" s="39"/>
      <c r="AL8" s="43"/>
      <c r="AM8" s="39"/>
      <c r="AN8" s="43"/>
      <c r="AO8" s="39"/>
      <c r="AP8" s="43"/>
      <c r="AQ8" s="39"/>
      <c r="AR8" s="43"/>
      <c r="AS8" s="39"/>
      <c r="AT8" s="43"/>
      <c r="AU8" s="39"/>
      <c r="AV8" s="43"/>
      <c r="AW8" s="39"/>
      <c r="AX8" s="43"/>
      <c r="AY8" s="39"/>
      <c r="AZ8" s="43"/>
      <c r="BA8" s="2"/>
      <c r="BB8" s="43"/>
      <c r="BC8" s="2"/>
      <c r="BD8" s="43"/>
      <c r="BE8" s="2"/>
      <c r="BF8" s="43"/>
      <c r="BG8" s="2"/>
      <c r="BH8" s="43"/>
      <c r="BI8" s="2"/>
      <c r="BJ8" s="43"/>
      <c r="BK8" s="2"/>
      <c r="BL8" s="43"/>
      <c r="BM8" s="2"/>
      <c r="BN8" s="43"/>
      <c r="BO8" s="2"/>
      <c r="BP8" s="32"/>
    </row>
    <row r="9" spans="1:70" s="46" customFormat="1" x14ac:dyDescent="0.25">
      <c r="A9" s="77">
        <f>A7+1</f>
        <v>5</v>
      </c>
      <c r="B9" s="58" t="s">
        <v>49</v>
      </c>
      <c r="C9" s="50" t="s">
        <v>34</v>
      </c>
      <c r="D9" s="50" t="s">
        <v>36</v>
      </c>
      <c r="E9" s="50" t="s">
        <v>111</v>
      </c>
      <c r="F9" s="49">
        <v>43574</v>
      </c>
      <c r="G9" s="51">
        <v>9000701</v>
      </c>
      <c r="H9" s="59">
        <v>10000000000</v>
      </c>
      <c r="I9" s="52">
        <v>43757</v>
      </c>
      <c r="J9" s="13">
        <v>44305</v>
      </c>
      <c r="K9" s="13"/>
      <c r="L9" s="39"/>
      <c r="M9" s="1"/>
      <c r="N9" s="43"/>
      <c r="O9" s="1"/>
      <c r="P9" s="43"/>
      <c r="Q9" s="1"/>
      <c r="R9" s="43"/>
      <c r="S9" s="1"/>
      <c r="T9" s="43"/>
      <c r="U9" s="2"/>
      <c r="V9" s="43">
        <v>44305</v>
      </c>
      <c r="W9" s="1">
        <v>400000000</v>
      </c>
      <c r="X9" s="43">
        <v>44305</v>
      </c>
      <c r="Y9" s="1">
        <v>400000000</v>
      </c>
      <c r="Z9" s="43">
        <v>44305</v>
      </c>
      <c r="AA9" s="1">
        <v>400000000</v>
      </c>
      <c r="AB9" s="43">
        <v>44305</v>
      </c>
      <c r="AC9" s="1">
        <v>400000000</v>
      </c>
      <c r="AD9" s="43">
        <v>44305</v>
      </c>
      <c r="AE9" s="1">
        <v>400000000</v>
      </c>
      <c r="AF9" s="43">
        <v>44305</v>
      </c>
      <c r="AG9" s="1">
        <v>400000000</v>
      </c>
      <c r="AH9" s="43">
        <v>44305</v>
      </c>
      <c r="AI9" s="1">
        <v>400000000</v>
      </c>
      <c r="AJ9" s="43">
        <v>44305</v>
      </c>
      <c r="AK9" s="1">
        <v>400000000</v>
      </c>
      <c r="AL9" s="43">
        <v>44305</v>
      </c>
      <c r="AM9" s="1">
        <v>400000000</v>
      </c>
      <c r="AN9" s="43">
        <v>44305</v>
      </c>
      <c r="AO9" s="1">
        <v>400000000</v>
      </c>
      <c r="AP9" s="43">
        <v>44305</v>
      </c>
      <c r="AQ9" s="1">
        <v>400000000</v>
      </c>
      <c r="AR9" s="43">
        <v>44305</v>
      </c>
      <c r="AS9" s="1">
        <v>400000000</v>
      </c>
      <c r="AT9" s="43">
        <v>44305</v>
      </c>
      <c r="AU9" s="1">
        <v>400000000</v>
      </c>
      <c r="AV9" s="43"/>
      <c r="AW9" s="39"/>
      <c r="AX9" s="43"/>
      <c r="AY9" s="39"/>
      <c r="AZ9" s="43"/>
      <c r="BA9" s="2"/>
      <c r="BB9" s="43"/>
      <c r="BC9" s="2"/>
      <c r="BD9" s="43"/>
      <c r="BE9" s="2"/>
      <c r="BF9" s="43"/>
      <c r="BG9" s="2"/>
      <c r="BH9" s="43"/>
      <c r="BI9" s="2"/>
      <c r="BJ9" s="43"/>
      <c r="BK9" s="2"/>
      <c r="BL9" s="43"/>
      <c r="BM9" s="2"/>
      <c r="BN9" s="43"/>
      <c r="BO9" s="2"/>
      <c r="BP9" s="32">
        <f>O9+Q9+S9+U9+W9+Y9+AA9+AC9+AE9+AG9+AI9+AK9+AM9+AQ9+AS9+AU9+AW9+AY9+BA9-H9+M9+AO9+W10+Y10+AA10+AC10+AE10+AG10+AI10+AK10+AM10+AO10+AQ10+AS10</f>
        <v>0</v>
      </c>
    </row>
    <row r="10" spans="1:70" s="46" customFormat="1" x14ac:dyDescent="0.25">
      <c r="A10" s="78"/>
      <c r="B10" s="58"/>
      <c r="C10" s="50"/>
      <c r="D10" s="50"/>
      <c r="E10" s="50"/>
      <c r="F10" s="49"/>
      <c r="G10" s="51"/>
      <c r="H10" s="59"/>
      <c r="I10" s="52"/>
      <c r="J10" s="13">
        <v>44488</v>
      </c>
      <c r="K10" s="39"/>
      <c r="L10" s="39"/>
      <c r="M10" s="1"/>
      <c r="N10" s="43"/>
      <c r="O10" s="1"/>
      <c r="P10" s="43"/>
      <c r="Q10" s="1"/>
      <c r="R10" s="43"/>
      <c r="S10" s="1"/>
      <c r="T10" s="43"/>
      <c r="U10" s="2"/>
      <c r="V10" s="43">
        <v>44488</v>
      </c>
      <c r="W10" s="1">
        <v>400000000</v>
      </c>
      <c r="X10" s="43">
        <v>44488</v>
      </c>
      <c r="Y10" s="1">
        <v>400000000</v>
      </c>
      <c r="Z10" s="43">
        <v>44488</v>
      </c>
      <c r="AA10" s="1">
        <v>400000000</v>
      </c>
      <c r="AB10" s="43">
        <v>44488</v>
      </c>
      <c r="AC10" s="1">
        <v>400000000</v>
      </c>
      <c r="AD10" s="43">
        <v>44488</v>
      </c>
      <c r="AE10" s="1">
        <v>400000000</v>
      </c>
      <c r="AF10" s="43">
        <v>44488</v>
      </c>
      <c r="AG10" s="1">
        <v>400000000</v>
      </c>
      <c r="AH10" s="43">
        <v>44488</v>
      </c>
      <c r="AI10" s="1">
        <v>400000000</v>
      </c>
      <c r="AJ10" s="43">
        <v>44488</v>
      </c>
      <c r="AK10" s="1">
        <v>400000000</v>
      </c>
      <c r="AL10" s="43">
        <v>44488</v>
      </c>
      <c r="AM10" s="1">
        <v>400000000</v>
      </c>
      <c r="AN10" s="43">
        <v>44488</v>
      </c>
      <c r="AO10" s="1">
        <v>400000000</v>
      </c>
      <c r="AP10" s="43">
        <v>44488</v>
      </c>
      <c r="AQ10" s="1">
        <v>400000000</v>
      </c>
      <c r="AR10" s="43">
        <v>44488</v>
      </c>
      <c r="AS10" s="1">
        <v>400000000</v>
      </c>
      <c r="AT10" s="43"/>
      <c r="AU10" s="1"/>
      <c r="AV10" s="43"/>
      <c r="AW10" s="39"/>
      <c r="AX10" s="43"/>
      <c r="AY10" s="39"/>
      <c r="AZ10" s="43"/>
      <c r="BA10" s="2"/>
      <c r="BB10" s="43"/>
      <c r="BC10" s="2"/>
      <c r="BD10" s="43"/>
      <c r="BE10" s="2"/>
      <c r="BF10" s="43"/>
      <c r="BG10" s="2"/>
      <c r="BH10" s="43"/>
      <c r="BI10" s="2"/>
      <c r="BJ10" s="43"/>
      <c r="BK10" s="2"/>
      <c r="BL10" s="43"/>
      <c r="BM10" s="2"/>
      <c r="BN10" s="43"/>
      <c r="BO10" s="2"/>
      <c r="BP10" s="32"/>
    </row>
    <row r="11" spans="1:70" s="46" customFormat="1" x14ac:dyDescent="0.25">
      <c r="A11" s="77">
        <f>A9+1</f>
        <v>6</v>
      </c>
      <c r="B11" s="58" t="s">
        <v>50</v>
      </c>
      <c r="C11" s="50" t="s">
        <v>33</v>
      </c>
      <c r="D11" s="50" t="s">
        <v>36</v>
      </c>
      <c r="E11" s="50" t="s">
        <v>108</v>
      </c>
      <c r="F11" s="49">
        <v>43327</v>
      </c>
      <c r="G11" s="51">
        <v>9000608</v>
      </c>
      <c r="H11" s="59">
        <v>12000000000</v>
      </c>
      <c r="I11" s="52"/>
      <c r="J11" s="13">
        <v>44242</v>
      </c>
      <c r="K11" s="13"/>
      <c r="L11" s="39"/>
      <c r="M11" s="1"/>
      <c r="N11" s="43"/>
      <c r="O11" s="1"/>
      <c r="P11" s="43"/>
      <c r="Q11" s="1"/>
      <c r="R11" s="43"/>
      <c r="S11" s="1"/>
      <c r="T11" s="43"/>
      <c r="U11" s="2"/>
      <c r="V11" s="43">
        <v>44242</v>
      </c>
      <c r="W11" s="1">
        <v>413793103</v>
      </c>
      <c r="X11" s="43">
        <v>44242</v>
      </c>
      <c r="Y11" s="1">
        <v>413793103</v>
      </c>
      <c r="Z11" s="43">
        <v>44242</v>
      </c>
      <c r="AA11" s="1">
        <v>413793103</v>
      </c>
      <c r="AB11" s="43">
        <v>44242</v>
      </c>
      <c r="AC11" s="1">
        <v>413793103</v>
      </c>
      <c r="AD11" s="43">
        <v>44242</v>
      </c>
      <c r="AE11" s="1">
        <v>413793103</v>
      </c>
      <c r="AF11" s="43">
        <v>44242</v>
      </c>
      <c r="AG11" s="1">
        <v>413793103</v>
      </c>
      <c r="AH11" s="43">
        <v>44242</v>
      </c>
      <c r="AI11" s="1">
        <v>413793103</v>
      </c>
      <c r="AJ11" s="43">
        <v>44242</v>
      </c>
      <c r="AK11" s="1">
        <v>413793103</v>
      </c>
      <c r="AL11" s="43">
        <v>44242</v>
      </c>
      <c r="AM11" s="1">
        <v>413793103</v>
      </c>
      <c r="AN11" s="43">
        <v>44242</v>
      </c>
      <c r="AO11" s="1">
        <v>413793103</v>
      </c>
      <c r="AP11" s="43">
        <v>44242</v>
      </c>
      <c r="AQ11" s="1">
        <v>413793103</v>
      </c>
      <c r="AR11" s="43">
        <v>44242</v>
      </c>
      <c r="AS11" s="1">
        <v>413793103</v>
      </c>
      <c r="AT11" s="43">
        <v>44242</v>
      </c>
      <c r="AU11" s="1">
        <v>413793103</v>
      </c>
      <c r="AV11" s="43">
        <v>44242</v>
      </c>
      <c r="AW11" s="1">
        <v>413793103</v>
      </c>
      <c r="AX11" s="43"/>
      <c r="AY11" s="39"/>
      <c r="AZ11" s="43"/>
      <c r="BA11" s="2"/>
      <c r="BB11" s="43"/>
      <c r="BC11" s="2"/>
      <c r="BD11" s="43"/>
      <c r="BE11" s="2"/>
      <c r="BF11" s="43"/>
      <c r="BG11" s="2"/>
      <c r="BH11" s="43"/>
      <c r="BI11" s="2"/>
      <c r="BJ11" s="43"/>
      <c r="BK11" s="2"/>
      <c r="BL11" s="43"/>
      <c r="BM11" s="2"/>
      <c r="BN11" s="43"/>
      <c r="BO11" s="2"/>
      <c r="BP11" s="32">
        <f>O11+Q11+S11+U11+W11+Y11+AA11+AC11+AE11+AG11+AI11+AK11+AM11+AQ11+AS11+AU11+AW11+AY11+BA11-H11+M11+AO11+AW12+AU12+AS12+AQ12+AO12+AM12+AK12+AI12+AG12+AE12+AC12+AA12+Y12+W12+U12</f>
        <v>0</v>
      </c>
    </row>
    <row r="12" spans="1:70" s="46" customFormat="1" x14ac:dyDescent="0.25">
      <c r="A12" s="78"/>
      <c r="B12" s="58"/>
      <c r="C12" s="50"/>
      <c r="D12" s="50"/>
      <c r="E12" s="50"/>
      <c r="F12" s="49"/>
      <c r="G12" s="51"/>
      <c r="H12" s="59"/>
      <c r="I12" s="52"/>
      <c r="J12" s="13">
        <v>44423</v>
      </c>
      <c r="K12" s="39"/>
      <c r="L12" s="39"/>
      <c r="M12" s="1"/>
      <c r="N12" s="43"/>
      <c r="O12" s="1"/>
      <c r="P12" s="43"/>
      <c r="Q12" s="1"/>
      <c r="R12" s="43"/>
      <c r="S12" s="2"/>
      <c r="T12" s="43">
        <v>44423</v>
      </c>
      <c r="U12" s="1">
        <v>413793103</v>
      </c>
      <c r="V12" s="43">
        <v>44423</v>
      </c>
      <c r="W12" s="1">
        <v>413793103</v>
      </c>
      <c r="X12" s="43">
        <v>44423</v>
      </c>
      <c r="Y12" s="1">
        <v>413793103</v>
      </c>
      <c r="Z12" s="43">
        <v>44423</v>
      </c>
      <c r="AA12" s="1">
        <v>413793103</v>
      </c>
      <c r="AB12" s="43">
        <v>44423</v>
      </c>
      <c r="AC12" s="1">
        <v>413793103</v>
      </c>
      <c r="AD12" s="43">
        <v>44423</v>
      </c>
      <c r="AE12" s="1">
        <v>413793103</v>
      </c>
      <c r="AF12" s="43">
        <v>44423</v>
      </c>
      <c r="AG12" s="1">
        <v>413793103</v>
      </c>
      <c r="AH12" s="43">
        <v>44423</v>
      </c>
      <c r="AI12" s="1">
        <v>413793103</v>
      </c>
      <c r="AJ12" s="43">
        <v>44423</v>
      </c>
      <c r="AK12" s="1">
        <v>413793103</v>
      </c>
      <c r="AL12" s="43">
        <v>44423</v>
      </c>
      <c r="AM12" s="1">
        <v>413793103</v>
      </c>
      <c r="AN12" s="43">
        <v>44423</v>
      </c>
      <c r="AO12" s="1">
        <v>413793103</v>
      </c>
      <c r="AP12" s="43">
        <v>44423</v>
      </c>
      <c r="AQ12" s="1">
        <v>413793103</v>
      </c>
      <c r="AR12" s="43">
        <v>44423</v>
      </c>
      <c r="AS12" s="1">
        <v>413793103</v>
      </c>
      <c r="AT12" s="43">
        <v>44423</v>
      </c>
      <c r="AU12" s="1">
        <v>413793103</v>
      </c>
      <c r="AV12" s="43">
        <v>44423</v>
      </c>
      <c r="AW12" s="1">
        <v>413793116</v>
      </c>
      <c r="AX12" s="43"/>
      <c r="AY12" s="39"/>
      <c r="AZ12" s="43"/>
      <c r="BA12" s="2"/>
      <c r="BB12" s="43"/>
      <c r="BC12" s="2"/>
      <c r="BD12" s="43"/>
      <c r="BE12" s="2"/>
      <c r="BF12" s="43"/>
      <c r="BG12" s="2"/>
      <c r="BH12" s="43"/>
      <c r="BI12" s="2"/>
      <c r="BJ12" s="43"/>
      <c r="BK12" s="2"/>
      <c r="BL12" s="43"/>
      <c r="BM12" s="2"/>
      <c r="BN12" s="43"/>
      <c r="BO12" s="2"/>
      <c r="BP12" s="32"/>
    </row>
    <row r="13" spans="1:70" s="46" customFormat="1" x14ac:dyDescent="0.25">
      <c r="A13" s="53">
        <f>A11+1</f>
        <v>7</v>
      </c>
      <c r="B13" s="76" t="s">
        <v>40</v>
      </c>
      <c r="C13" s="57" t="s">
        <v>27</v>
      </c>
      <c r="D13" s="57" t="s">
        <v>19</v>
      </c>
      <c r="E13" s="57" t="s">
        <v>105</v>
      </c>
      <c r="F13" s="56">
        <v>41367</v>
      </c>
      <c r="G13" s="75">
        <v>9000225</v>
      </c>
      <c r="H13" s="66">
        <v>1473727000</v>
      </c>
      <c r="I13" s="72">
        <v>41628</v>
      </c>
      <c r="J13" s="71">
        <v>44550</v>
      </c>
      <c r="K13" s="41"/>
      <c r="L13" s="41"/>
      <c r="M13" s="10"/>
      <c r="N13" s="43"/>
      <c r="O13" s="10"/>
      <c r="P13" s="43">
        <v>44316</v>
      </c>
      <c r="Q13" s="10">
        <v>22883000</v>
      </c>
      <c r="R13" s="43"/>
      <c r="S13" s="1"/>
      <c r="T13" s="43"/>
      <c r="U13" s="2"/>
      <c r="V13" s="43"/>
      <c r="W13" s="2"/>
      <c r="X13" s="43"/>
      <c r="Y13" s="2"/>
      <c r="Z13" s="43"/>
      <c r="AA13" s="39"/>
      <c r="AB13" s="43"/>
      <c r="AC13" s="39"/>
      <c r="AD13" s="43"/>
      <c r="AE13" s="39"/>
      <c r="AF13" s="43"/>
      <c r="AG13" s="39"/>
      <c r="AH13" s="43"/>
      <c r="AI13" s="39"/>
      <c r="AJ13" s="43"/>
      <c r="AK13" s="39"/>
      <c r="AL13" s="43"/>
      <c r="AM13" s="39"/>
      <c r="AN13" s="43"/>
      <c r="AO13" s="39"/>
      <c r="AP13" s="43"/>
      <c r="AQ13" s="39"/>
      <c r="AR13" s="43"/>
      <c r="AS13" s="39"/>
      <c r="AT13" s="43"/>
      <c r="AU13" s="39"/>
      <c r="AV13" s="43"/>
      <c r="AW13" s="39"/>
      <c r="AX13" s="43"/>
      <c r="AY13" s="39"/>
      <c r="AZ13" s="43"/>
      <c r="BA13" s="2"/>
      <c r="BB13" s="43"/>
      <c r="BC13" s="2"/>
      <c r="BD13" s="43"/>
      <c r="BE13" s="2"/>
      <c r="BF13" s="43"/>
      <c r="BG13" s="2"/>
      <c r="BH13" s="43"/>
      <c r="BI13" s="2"/>
      <c r="BJ13" s="43"/>
      <c r="BK13" s="2"/>
      <c r="BL13" s="43"/>
      <c r="BM13" s="2"/>
      <c r="BN13" s="43"/>
      <c r="BO13" s="2"/>
      <c r="BP13" s="32">
        <f t="shared" ref="BP13:BP37" si="2">O13+Q13+S13+U13+W13+Y13+AA13+AC13+AE13+AG13+AI13+AK13+AM13+AQ13+AS13+AU13+AW13+AY13+BA13-H13+M13+AO13+BC13</f>
        <v>-1450844000</v>
      </c>
    </row>
    <row r="14" spans="1:70" s="46" customFormat="1" x14ac:dyDescent="0.25">
      <c r="A14" s="53"/>
      <c r="B14" s="76"/>
      <c r="C14" s="57"/>
      <c r="D14" s="57"/>
      <c r="E14" s="57"/>
      <c r="F14" s="56"/>
      <c r="G14" s="75"/>
      <c r="H14" s="66"/>
      <c r="I14" s="72"/>
      <c r="J14" s="53"/>
      <c r="K14" s="41"/>
      <c r="L14" s="41"/>
      <c r="M14" s="10"/>
      <c r="N14" s="43"/>
      <c r="O14" s="10"/>
      <c r="P14" s="43">
        <v>44347</v>
      </c>
      <c r="Q14" s="10">
        <v>147373000</v>
      </c>
      <c r="R14" s="43"/>
      <c r="S14" s="1"/>
      <c r="T14" s="43"/>
      <c r="U14" s="2"/>
      <c r="V14" s="43"/>
      <c r="W14" s="2"/>
      <c r="X14" s="43"/>
      <c r="Y14" s="2"/>
      <c r="Z14" s="43"/>
      <c r="AA14" s="39"/>
      <c r="AB14" s="43"/>
      <c r="AC14" s="39"/>
      <c r="AD14" s="43"/>
      <c r="AE14" s="39"/>
      <c r="AF14" s="43"/>
      <c r="AG14" s="39"/>
      <c r="AH14" s="43"/>
      <c r="AI14" s="39"/>
      <c r="AJ14" s="43"/>
      <c r="AK14" s="39"/>
      <c r="AL14" s="43"/>
      <c r="AM14" s="39"/>
      <c r="AN14" s="43"/>
      <c r="AO14" s="39"/>
      <c r="AP14" s="43"/>
      <c r="AQ14" s="39"/>
      <c r="AR14" s="43"/>
      <c r="AS14" s="39"/>
      <c r="AT14" s="43"/>
      <c r="AU14" s="39"/>
      <c r="AV14" s="43"/>
      <c r="AW14" s="39"/>
      <c r="AX14" s="43"/>
      <c r="AY14" s="39"/>
      <c r="AZ14" s="43"/>
      <c r="BA14" s="2"/>
      <c r="BB14" s="43"/>
      <c r="BC14" s="2"/>
      <c r="BD14" s="43"/>
      <c r="BE14" s="2"/>
      <c r="BF14" s="43"/>
      <c r="BG14" s="2"/>
      <c r="BH14" s="43"/>
      <c r="BI14" s="2"/>
      <c r="BJ14" s="43"/>
      <c r="BK14" s="2"/>
      <c r="BL14" s="43"/>
      <c r="BM14" s="2"/>
      <c r="BN14" s="43"/>
      <c r="BO14" s="2"/>
      <c r="BP14" s="32">
        <f t="shared" si="2"/>
        <v>147373000</v>
      </c>
    </row>
    <row r="15" spans="1:70" s="46" customFormat="1" x14ac:dyDescent="0.25">
      <c r="A15" s="53"/>
      <c r="B15" s="76"/>
      <c r="C15" s="57"/>
      <c r="D15" s="57"/>
      <c r="E15" s="57"/>
      <c r="F15" s="56"/>
      <c r="G15" s="75"/>
      <c r="H15" s="66"/>
      <c r="I15" s="72"/>
      <c r="J15" s="53"/>
      <c r="K15" s="41"/>
      <c r="L15" s="41"/>
      <c r="M15" s="10"/>
      <c r="N15" s="43"/>
      <c r="O15" s="10"/>
      <c r="P15" s="43">
        <v>44377</v>
      </c>
      <c r="Q15" s="10">
        <v>271862000</v>
      </c>
      <c r="R15" s="43"/>
      <c r="S15" s="1"/>
      <c r="T15" s="43"/>
      <c r="U15" s="2"/>
      <c r="V15" s="43"/>
      <c r="W15" s="2"/>
      <c r="X15" s="43"/>
      <c r="Y15" s="2"/>
      <c r="Z15" s="43"/>
      <c r="AA15" s="39"/>
      <c r="AB15" s="43"/>
      <c r="AC15" s="39"/>
      <c r="AD15" s="43"/>
      <c r="AE15" s="39"/>
      <c r="AF15" s="43"/>
      <c r="AG15" s="39"/>
      <c r="AH15" s="43"/>
      <c r="AI15" s="39"/>
      <c r="AJ15" s="43"/>
      <c r="AK15" s="39"/>
      <c r="AL15" s="43"/>
      <c r="AM15" s="39"/>
      <c r="AN15" s="43"/>
      <c r="AO15" s="39"/>
      <c r="AP15" s="43"/>
      <c r="AQ15" s="39"/>
      <c r="AR15" s="43"/>
      <c r="AS15" s="39"/>
      <c r="AT15" s="43"/>
      <c r="AU15" s="39"/>
      <c r="AV15" s="43"/>
      <c r="AW15" s="39"/>
      <c r="AX15" s="43"/>
      <c r="AY15" s="39"/>
      <c r="AZ15" s="43"/>
      <c r="BA15" s="2"/>
      <c r="BB15" s="43"/>
      <c r="BC15" s="2"/>
      <c r="BD15" s="43"/>
      <c r="BE15" s="2"/>
      <c r="BF15" s="43"/>
      <c r="BG15" s="2"/>
      <c r="BH15" s="43"/>
      <c r="BI15" s="2"/>
      <c r="BJ15" s="43"/>
      <c r="BK15" s="2"/>
      <c r="BL15" s="43"/>
      <c r="BM15" s="2"/>
      <c r="BN15" s="43"/>
      <c r="BO15" s="2"/>
      <c r="BP15" s="32">
        <f t="shared" si="2"/>
        <v>271862000</v>
      </c>
    </row>
    <row r="16" spans="1:70" s="46" customFormat="1" x14ac:dyDescent="0.25">
      <c r="A16" s="53"/>
      <c r="B16" s="76"/>
      <c r="C16" s="57"/>
      <c r="D16" s="57"/>
      <c r="E16" s="57"/>
      <c r="F16" s="56"/>
      <c r="G16" s="75"/>
      <c r="H16" s="66"/>
      <c r="I16" s="72"/>
      <c r="J16" s="53"/>
      <c r="K16" s="41"/>
      <c r="L16" s="41"/>
      <c r="M16" s="10"/>
      <c r="N16" s="43"/>
      <c r="O16" s="10"/>
      <c r="P16" s="43">
        <v>44408</v>
      </c>
      <c r="Q16" s="10">
        <v>147372000</v>
      </c>
      <c r="R16" s="43"/>
      <c r="S16" s="1"/>
      <c r="T16" s="43"/>
      <c r="U16" s="2"/>
      <c r="V16" s="43"/>
      <c r="W16" s="2"/>
      <c r="X16" s="43"/>
      <c r="Y16" s="2"/>
      <c r="Z16" s="43"/>
      <c r="AA16" s="39"/>
      <c r="AB16" s="43"/>
      <c r="AC16" s="39"/>
      <c r="AD16" s="43"/>
      <c r="AE16" s="39"/>
      <c r="AF16" s="43"/>
      <c r="AG16" s="39"/>
      <c r="AH16" s="43"/>
      <c r="AI16" s="39"/>
      <c r="AJ16" s="43"/>
      <c r="AK16" s="39"/>
      <c r="AL16" s="43"/>
      <c r="AM16" s="39"/>
      <c r="AN16" s="43"/>
      <c r="AO16" s="39"/>
      <c r="AP16" s="43"/>
      <c r="AQ16" s="39"/>
      <c r="AR16" s="43"/>
      <c r="AS16" s="39"/>
      <c r="AT16" s="43"/>
      <c r="AU16" s="39"/>
      <c r="AV16" s="43"/>
      <c r="AW16" s="39"/>
      <c r="AX16" s="43"/>
      <c r="AY16" s="39"/>
      <c r="AZ16" s="43"/>
      <c r="BA16" s="2"/>
      <c r="BB16" s="43"/>
      <c r="BC16" s="2"/>
      <c r="BD16" s="43"/>
      <c r="BE16" s="2"/>
      <c r="BF16" s="43"/>
      <c r="BG16" s="2"/>
      <c r="BH16" s="43"/>
      <c r="BI16" s="2"/>
      <c r="BJ16" s="43"/>
      <c r="BK16" s="2"/>
      <c r="BL16" s="43"/>
      <c r="BM16" s="2"/>
      <c r="BN16" s="43"/>
      <c r="BO16" s="2"/>
      <c r="BP16" s="32">
        <f t="shared" si="2"/>
        <v>147372000</v>
      </c>
    </row>
    <row r="17" spans="1:68" s="46" customFormat="1" x14ac:dyDescent="0.25">
      <c r="A17" s="53"/>
      <c r="B17" s="76"/>
      <c r="C17" s="57"/>
      <c r="D17" s="57"/>
      <c r="E17" s="57"/>
      <c r="F17" s="56"/>
      <c r="G17" s="75"/>
      <c r="H17" s="66"/>
      <c r="I17" s="72"/>
      <c r="J17" s="53"/>
      <c r="K17" s="41"/>
      <c r="L17" s="41"/>
      <c r="M17" s="10"/>
      <c r="N17" s="43"/>
      <c r="O17" s="10"/>
      <c r="P17" s="43">
        <v>44439</v>
      </c>
      <c r="Q17" s="10">
        <v>170255000</v>
      </c>
      <c r="R17" s="43"/>
      <c r="S17" s="1"/>
      <c r="T17" s="43"/>
      <c r="U17" s="2"/>
      <c r="V17" s="43"/>
      <c r="W17" s="2"/>
      <c r="X17" s="43"/>
      <c r="Y17" s="2"/>
      <c r="Z17" s="43"/>
      <c r="AA17" s="39"/>
      <c r="AB17" s="43"/>
      <c r="AC17" s="39"/>
      <c r="AD17" s="43"/>
      <c r="AE17" s="39"/>
      <c r="AF17" s="43"/>
      <c r="AG17" s="39"/>
      <c r="AH17" s="43"/>
      <c r="AI17" s="39"/>
      <c r="AJ17" s="43"/>
      <c r="AK17" s="39"/>
      <c r="AL17" s="43"/>
      <c r="AM17" s="39"/>
      <c r="AN17" s="43"/>
      <c r="AO17" s="39"/>
      <c r="AP17" s="43"/>
      <c r="AQ17" s="39"/>
      <c r="AR17" s="43"/>
      <c r="AS17" s="39"/>
      <c r="AT17" s="43"/>
      <c r="AU17" s="39"/>
      <c r="AV17" s="43"/>
      <c r="AW17" s="39"/>
      <c r="AX17" s="43"/>
      <c r="AY17" s="39"/>
      <c r="AZ17" s="43"/>
      <c r="BA17" s="2"/>
      <c r="BB17" s="43"/>
      <c r="BC17" s="2"/>
      <c r="BD17" s="43"/>
      <c r="BE17" s="2"/>
      <c r="BF17" s="43"/>
      <c r="BG17" s="2"/>
      <c r="BH17" s="43"/>
      <c r="BI17" s="2"/>
      <c r="BJ17" s="43"/>
      <c r="BK17" s="2"/>
      <c r="BL17" s="43"/>
      <c r="BM17" s="2"/>
      <c r="BN17" s="43"/>
      <c r="BO17" s="2"/>
      <c r="BP17" s="32">
        <f t="shared" si="2"/>
        <v>170255000</v>
      </c>
    </row>
    <row r="18" spans="1:68" s="46" customFormat="1" x14ac:dyDescent="0.25">
      <c r="A18" s="53"/>
      <c r="B18" s="76"/>
      <c r="C18" s="57"/>
      <c r="D18" s="57"/>
      <c r="E18" s="57"/>
      <c r="F18" s="56"/>
      <c r="G18" s="75"/>
      <c r="H18" s="66"/>
      <c r="I18" s="72"/>
      <c r="J18" s="53"/>
      <c r="K18" s="41"/>
      <c r="L18" s="41"/>
      <c r="M18" s="10"/>
      <c r="N18" s="43"/>
      <c r="O18" s="10"/>
      <c r="P18" s="43">
        <v>44469</v>
      </c>
      <c r="Q18" s="10">
        <v>147372000</v>
      </c>
      <c r="R18" s="43"/>
      <c r="S18" s="1"/>
      <c r="T18" s="43"/>
      <c r="U18" s="2"/>
      <c r="V18" s="43"/>
      <c r="W18" s="2"/>
      <c r="X18" s="43"/>
      <c r="Y18" s="2"/>
      <c r="Z18" s="43"/>
      <c r="AA18" s="39"/>
      <c r="AB18" s="43"/>
      <c r="AC18" s="39"/>
      <c r="AD18" s="43"/>
      <c r="AE18" s="39"/>
      <c r="AF18" s="43"/>
      <c r="AG18" s="39"/>
      <c r="AH18" s="43"/>
      <c r="AI18" s="39"/>
      <c r="AJ18" s="43"/>
      <c r="AK18" s="39"/>
      <c r="AL18" s="43"/>
      <c r="AM18" s="39"/>
      <c r="AN18" s="43"/>
      <c r="AO18" s="39"/>
      <c r="AP18" s="43"/>
      <c r="AQ18" s="39"/>
      <c r="AR18" s="43"/>
      <c r="AS18" s="39"/>
      <c r="AT18" s="43"/>
      <c r="AU18" s="39"/>
      <c r="AV18" s="43"/>
      <c r="AW18" s="39"/>
      <c r="AX18" s="43"/>
      <c r="AY18" s="39"/>
      <c r="AZ18" s="43"/>
      <c r="BA18" s="2"/>
      <c r="BB18" s="43"/>
      <c r="BC18" s="2"/>
      <c r="BD18" s="43"/>
      <c r="BE18" s="2"/>
      <c r="BF18" s="43"/>
      <c r="BG18" s="2"/>
      <c r="BH18" s="43"/>
      <c r="BI18" s="2"/>
      <c r="BJ18" s="43"/>
      <c r="BK18" s="2"/>
      <c r="BL18" s="43"/>
      <c r="BM18" s="2"/>
      <c r="BN18" s="43"/>
      <c r="BO18" s="2"/>
      <c r="BP18" s="32">
        <f t="shared" si="2"/>
        <v>147372000</v>
      </c>
    </row>
    <row r="19" spans="1:68" s="46" customFormat="1" x14ac:dyDescent="0.25">
      <c r="A19" s="53"/>
      <c r="B19" s="76"/>
      <c r="C19" s="57"/>
      <c r="D19" s="57"/>
      <c r="E19" s="57"/>
      <c r="F19" s="56"/>
      <c r="G19" s="75"/>
      <c r="H19" s="66"/>
      <c r="I19" s="72"/>
      <c r="J19" s="53"/>
      <c r="K19" s="41"/>
      <c r="L19" s="41"/>
      <c r="M19" s="10"/>
      <c r="N19" s="43"/>
      <c r="O19" s="10"/>
      <c r="P19" s="43">
        <v>44500</v>
      </c>
      <c r="Q19" s="10">
        <v>271862000</v>
      </c>
      <c r="R19" s="43"/>
      <c r="S19" s="1"/>
      <c r="T19" s="43"/>
      <c r="U19" s="2"/>
      <c r="V19" s="43"/>
      <c r="W19" s="2"/>
      <c r="X19" s="43"/>
      <c r="Y19" s="2"/>
      <c r="Z19" s="43"/>
      <c r="AA19" s="39"/>
      <c r="AB19" s="43"/>
      <c r="AC19" s="39"/>
      <c r="AD19" s="43"/>
      <c r="AE19" s="39"/>
      <c r="AF19" s="43"/>
      <c r="AG19" s="39"/>
      <c r="AH19" s="43"/>
      <c r="AI19" s="39"/>
      <c r="AJ19" s="43"/>
      <c r="AK19" s="39"/>
      <c r="AL19" s="43"/>
      <c r="AM19" s="39"/>
      <c r="AN19" s="43"/>
      <c r="AO19" s="39"/>
      <c r="AP19" s="43"/>
      <c r="AQ19" s="39"/>
      <c r="AR19" s="43"/>
      <c r="AS19" s="39"/>
      <c r="AT19" s="43"/>
      <c r="AU19" s="39"/>
      <c r="AV19" s="43"/>
      <c r="AW19" s="39"/>
      <c r="AX19" s="43"/>
      <c r="AY19" s="39"/>
      <c r="AZ19" s="43"/>
      <c r="BA19" s="2"/>
      <c r="BB19" s="43"/>
      <c r="BC19" s="2"/>
      <c r="BD19" s="43"/>
      <c r="BE19" s="2"/>
      <c r="BF19" s="43"/>
      <c r="BG19" s="2"/>
      <c r="BH19" s="43"/>
      <c r="BI19" s="2"/>
      <c r="BJ19" s="43"/>
      <c r="BK19" s="2"/>
      <c r="BL19" s="43"/>
      <c r="BM19" s="2"/>
      <c r="BN19" s="43"/>
      <c r="BO19" s="2"/>
      <c r="BP19" s="32">
        <f t="shared" si="2"/>
        <v>271862000</v>
      </c>
    </row>
    <row r="20" spans="1:68" s="46" customFormat="1" x14ac:dyDescent="0.25">
      <c r="A20" s="53"/>
      <c r="B20" s="76"/>
      <c r="C20" s="57"/>
      <c r="D20" s="57"/>
      <c r="E20" s="57"/>
      <c r="F20" s="56"/>
      <c r="G20" s="75"/>
      <c r="H20" s="66"/>
      <c r="I20" s="72"/>
      <c r="J20" s="53"/>
      <c r="K20" s="41"/>
      <c r="L20" s="41"/>
      <c r="M20" s="10"/>
      <c r="N20" s="43"/>
      <c r="O20" s="10"/>
      <c r="P20" s="43">
        <v>44530</v>
      </c>
      <c r="Q20" s="10">
        <v>147372000</v>
      </c>
      <c r="R20" s="43"/>
      <c r="S20" s="1"/>
      <c r="T20" s="43"/>
      <c r="U20" s="2"/>
      <c r="V20" s="43"/>
      <c r="W20" s="2"/>
      <c r="X20" s="43"/>
      <c r="Y20" s="2"/>
      <c r="Z20" s="43"/>
      <c r="AA20" s="39"/>
      <c r="AB20" s="43"/>
      <c r="AC20" s="39"/>
      <c r="AD20" s="43"/>
      <c r="AE20" s="39"/>
      <c r="AF20" s="43"/>
      <c r="AG20" s="39"/>
      <c r="AH20" s="43"/>
      <c r="AI20" s="39"/>
      <c r="AJ20" s="43"/>
      <c r="AK20" s="39"/>
      <c r="AL20" s="43"/>
      <c r="AM20" s="39"/>
      <c r="AN20" s="43"/>
      <c r="AO20" s="39"/>
      <c r="AP20" s="43"/>
      <c r="AQ20" s="39"/>
      <c r="AR20" s="43"/>
      <c r="AS20" s="39"/>
      <c r="AT20" s="43"/>
      <c r="AU20" s="39"/>
      <c r="AV20" s="43"/>
      <c r="AW20" s="39"/>
      <c r="AX20" s="43"/>
      <c r="AY20" s="39"/>
      <c r="AZ20" s="43"/>
      <c r="BA20" s="2"/>
      <c r="BB20" s="43"/>
      <c r="BC20" s="2"/>
      <c r="BD20" s="43"/>
      <c r="BE20" s="2"/>
      <c r="BF20" s="43"/>
      <c r="BG20" s="2"/>
      <c r="BH20" s="43"/>
      <c r="BI20" s="2"/>
      <c r="BJ20" s="43"/>
      <c r="BK20" s="2"/>
      <c r="BL20" s="43"/>
      <c r="BM20" s="2"/>
      <c r="BN20" s="43"/>
      <c r="BO20" s="2"/>
      <c r="BP20" s="32">
        <f t="shared" si="2"/>
        <v>147372000</v>
      </c>
    </row>
    <row r="21" spans="1:68" s="46" customFormat="1" x14ac:dyDescent="0.25">
      <c r="A21" s="53"/>
      <c r="B21" s="76"/>
      <c r="C21" s="57"/>
      <c r="D21" s="57"/>
      <c r="E21" s="57"/>
      <c r="F21" s="56"/>
      <c r="G21" s="75"/>
      <c r="H21" s="66"/>
      <c r="I21" s="72"/>
      <c r="J21" s="53"/>
      <c r="K21" s="41"/>
      <c r="L21" s="41"/>
      <c r="M21" s="10"/>
      <c r="N21" s="43"/>
      <c r="O21" s="10"/>
      <c r="P21" s="43">
        <v>44550</v>
      </c>
      <c r="Q21" s="10">
        <v>147376000</v>
      </c>
      <c r="R21" s="43"/>
      <c r="S21" s="1"/>
      <c r="T21" s="43"/>
      <c r="U21" s="2"/>
      <c r="V21" s="43"/>
      <c r="W21" s="2"/>
      <c r="X21" s="43"/>
      <c r="Y21" s="2"/>
      <c r="Z21" s="43"/>
      <c r="AA21" s="39"/>
      <c r="AB21" s="43"/>
      <c r="AC21" s="39"/>
      <c r="AD21" s="43"/>
      <c r="AE21" s="39"/>
      <c r="AF21" s="43"/>
      <c r="AG21" s="39"/>
      <c r="AH21" s="43"/>
      <c r="AI21" s="39"/>
      <c r="AJ21" s="43"/>
      <c r="AK21" s="39"/>
      <c r="AL21" s="43"/>
      <c r="AM21" s="39"/>
      <c r="AN21" s="43"/>
      <c r="AO21" s="39"/>
      <c r="AP21" s="43"/>
      <c r="AQ21" s="39"/>
      <c r="AR21" s="43"/>
      <c r="AS21" s="39"/>
      <c r="AT21" s="43"/>
      <c r="AU21" s="39"/>
      <c r="AV21" s="43"/>
      <c r="AW21" s="39"/>
      <c r="AX21" s="43"/>
      <c r="AY21" s="39"/>
      <c r="AZ21" s="43"/>
      <c r="BA21" s="2"/>
      <c r="BB21" s="43"/>
      <c r="BC21" s="2"/>
      <c r="BD21" s="43"/>
      <c r="BE21" s="2"/>
      <c r="BF21" s="43"/>
      <c r="BG21" s="2"/>
      <c r="BH21" s="43"/>
      <c r="BI21" s="2"/>
      <c r="BJ21" s="43"/>
      <c r="BK21" s="2"/>
      <c r="BL21" s="43"/>
      <c r="BM21" s="2"/>
      <c r="BN21" s="43"/>
      <c r="BO21" s="2"/>
      <c r="BP21" s="32">
        <f t="shared" si="2"/>
        <v>147376000</v>
      </c>
    </row>
    <row r="22" spans="1:68" s="46" customFormat="1" x14ac:dyDescent="0.25">
      <c r="A22" s="70">
        <f>A13+1</f>
        <v>8</v>
      </c>
      <c r="B22" s="73" t="s">
        <v>40</v>
      </c>
      <c r="C22" s="55" t="s">
        <v>27</v>
      </c>
      <c r="D22" s="55" t="s">
        <v>20</v>
      </c>
      <c r="E22" s="55" t="s">
        <v>106</v>
      </c>
      <c r="F22" s="54">
        <v>41367</v>
      </c>
      <c r="G22" s="74">
        <v>9000226</v>
      </c>
      <c r="H22" s="67">
        <v>700000000</v>
      </c>
      <c r="I22" s="68">
        <v>41628</v>
      </c>
      <c r="J22" s="69">
        <v>44550</v>
      </c>
      <c r="K22" s="40"/>
      <c r="L22" s="40"/>
      <c r="M22" s="9"/>
      <c r="N22" s="43"/>
      <c r="O22" s="9"/>
      <c r="P22" s="43">
        <v>44286</v>
      </c>
      <c r="Q22" s="9">
        <v>276868000</v>
      </c>
      <c r="R22" s="43"/>
      <c r="S22" s="1"/>
      <c r="T22" s="43"/>
      <c r="U22" s="2"/>
      <c r="V22" s="43"/>
      <c r="W22" s="2"/>
      <c r="X22" s="43"/>
      <c r="Y22" s="2"/>
      <c r="Z22" s="43"/>
      <c r="AA22" s="39"/>
      <c r="AB22" s="43"/>
      <c r="AC22" s="39"/>
      <c r="AD22" s="43"/>
      <c r="AE22" s="39"/>
      <c r="AF22" s="43"/>
      <c r="AG22" s="39"/>
      <c r="AH22" s="43"/>
      <c r="AI22" s="39"/>
      <c r="AJ22" s="43"/>
      <c r="AK22" s="39"/>
      <c r="AL22" s="43"/>
      <c r="AM22" s="39"/>
      <c r="AN22" s="43"/>
      <c r="AO22" s="39"/>
      <c r="AP22" s="43"/>
      <c r="AQ22" s="39"/>
      <c r="AR22" s="43"/>
      <c r="AS22" s="39"/>
      <c r="AT22" s="43"/>
      <c r="AU22" s="39"/>
      <c r="AV22" s="43"/>
      <c r="AW22" s="39"/>
      <c r="AX22" s="43"/>
      <c r="AY22" s="39"/>
      <c r="AZ22" s="43"/>
      <c r="BA22" s="2"/>
      <c r="BB22" s="43"/>
      <c r="BC22" s="2"/>
      <c r="BD22" s="43"/>
      <c r="BE22" s="2"/>
      <c r="BF22" s="43"/>
      <c r="BG22" s="2"/>
      <c r="BH22" s="43"/>
      <c r="BI22" s="2"/>
      <c r="BJ22" s="43"/>
      <c r="BK22" s="2"/>
      <c r="BL22" s="43"/>
      <c r="BM22" s="2"/>
      <c r="BN22" s="43"/>
      <c r="BO22" s="2"/>
      <c r="BP22" s="32">
        <f t="shared" si="2"/>
        <v>-423132000</v>
      </c>
    </row>
    <row r="23" spans="1:68" s="46" customFormat="1" x14ac:dyDescent="0.25">
      <c r="A23" s="70"/>
      <c r="B23" s="73"/>
      <c r="C23" s="55"/>
      <c r="D23" s="55"/>
      <c r="E23" s="55"/>
      <c r="F23" s="54"/>
      <c r="G23" s="74"/>
      <c r="H23" s="67"/>
      <c r="I23" s="68"/>
      <c r="J23" s="70"/>
      <c r="K23" s="40"/>
      <c r="L23" s="40"/>
      <c r="M23" s="9"/>
      <c r="N23" s="43"/>
      <c r="O23" s="9"/>
      <c r="P23" s="43">
        <v>44316</v>
      </c>
      <c r="Q23" s="9">
        <v>95000000</v>
      </c>
      <c r="R23" s="43"/>
      <c r="S23" s="1"/>
      <c r="T23" s="43"/>
      <c r="U23" s="2"/>
      <c r="V23" s="43"/>
      <c r="W23" s="2"/>
      <c r="X23" s="43"/>
      <c r="Y23" s="2"/>
      <c r="Z23" s="43"/>
      <c r="AA23" s="39"/>
      <c r="AB23" s="43"/>
      <c r="AC23" s="39"/>
      <c r="AD23" s="43"/>
      <c r="AE23" s="39"/>
      <c r="AF23" s="43"/>
      <c r="AG23" s="39"/>
      <c r="AH23" s="43"/>
      <c r="AI23" s="39"/>
      <c r="AJ23" s="43"/>
      <c r="AK23" s="39"/>
      <c r="AL23" s="43"/>
      <c r="AM23" s="39"/>
      <c r="AN23" s="43"/>
      <c r="AO23" s="39"/>
      <c r="AP23" s="43"/>
      <c r="AQ23" s="39"/>
      <c r="AR23" s="43"/>
      <c r="AS23" s="39"/>
      <c r="AT23" s="43"/>
      <c r="AU23" s="39"/>
      <c r="AV23" s="43"/>
      <c r="AW23" s="39"/>
      <c r="AX23" s="43"/>
      <c r="AY23" s="39"/>
      <c r="AZ23" s="43"/>
      <c r="BA23" s="2"/>
      <c r="BB23" s="43"/>
      <c r="BC23" s="2"/>
      <c r="BD23" s="43"/>
      <c r="BE23" s="2"/>
      <c r="BF23" s="43"/>
      <c r="BG23" s="2"/>
      <c r="BH23" s="43"/>
      <c r="BI23" s="2"/>
      <c r="BJ23" s="43"/>
      <c r="BK23" s="2"/>
      <c r="BL23" s="43"/>
      <c r="BM23" s="2"/>
      <c r="BN23" s="43"/>
      <c r="BO23" s="2"/>
      <c r="BP23" s="32">
        <f t="shared" si="2"/>
        <v>95000000</v>
      </c>
    </row>
    <row r="24" spans="1:68" s="46" customFormat="1" x14ac:dyDescent="0.25">
      <c r="A24" s="70"/>
      <c r="B24" s="73"/>
      <c r="C24" s="55"/>
      <c r="D24" s="55"/>
      <c r="E24" s="55"/>
      <c r="F24" s="54"/>
      <c r="G24" s="74"/>
      <c r="H24" s="67"/>
      <c r="I24" s="68"/>
      <c r="J24" s="70"/>
      <c r="K24" s="40"/>
      <c r="L24" s="40"/>
      <c r="M24" s="9"/>
      <c r="N24" s="43"/>
      <c r="O24" s="9"/>
      <c r="P24" s="43">
        <v>44347</v>
      </c>
      <c r="Q24" s="9">
        <v>108948000</v>
      </c>
      <c r="R24" s="43"/>
      <c r="S24" s="1"/>
      <c r="T24" s="43"/>
      <c r="U24" s="2"/>
      <c r="V24" s="43"/>
      <c r="W24" s="2"/>
      <c r="X24" s="43"/>
      <c r="Y24" s="2"/>
      <c r="Z24" s="43"/>
      <c r="AA24" s="39"/>
      <c r="AB24" s="43"/>
      <c r="AC24" s="39"/>
      <c r="AD24" s="43"/>
      <c r="AE24" s="39"/>
      <c r="AF24" s="43"/>
      <c r="AG24" s="39"/>
      <c r="AH24" s="43"/>
      <c r="AI24" s="39"/>
      <c r="AJ24" s="43"/>
      <c r="AK24" s="39"/>
      <c r="AL24" s="43"/>
      <c r="AM24" s="39"/>
      <c r="AN24" s="43"/>
      <c r="AO24" s="39"/>
      <c r="AP24" s="43"/>
      <c r="AQ24" s="39"/>
      <c r="AR24" s="43"/>
      <c r="AS24" s="39"/>
      <c r="AT24" s="43"/>
      <c r="AU24" s="39"/>
      <c r="AV24" s="43"/>
      <c r="AW24" s="39"/>
      <c r="AX24" s="43"/>
      <c r="AY24" s="39"/>
      <c r="AZ24" s="43"/>
      <c r="BA24" s="2"/>
      <c r="BB24" s="43"/>
      <c r="BC24" s="2"/>
      <c r="BD24" s="43"/>
      <c r="BE24" s="2"/>
      <c r="BF24" s="43"/>
      <c r="BG24" s="2"/>
      <c r="BH24" s="43"/>
      <c r="BI24" s="2"/>
      <c r="BJ24" s="43"/>
      <c r="BK24" s="2"/>
      <c r="BL24" s="43"/>
      <c r="BM24" s="2"/>
      <c r="BN24" s="43"/>
      <c r="BO24" s="2"/>
      <c r="BP24" s="32">
        <f t="shared" si="2"/>
        <v>108948000</v>
      </c>
    </row>
    <row r="25" spans="1:68" s="46" customFormat="1" x14ac:dyDescent="0.25">
      <c r="A25" s="70"/>
      <c r="B25" s="73"/>
      <c r="C25" s="55"/>
      <c r="D25" s="55"/>
      <c r="E25" s="55"/>
      <c r="F25" s="54"/>
      <c r="G25" s="74"/>
      <c r="H25" s="67"/>
      <c r="I25" s="68"/>
      <c r="J25" s="70"/>
      <c r="K25" s="40"/>
      <c r="L25" s="40"/>
      <c r="M25" s="9"/>
      <c r="N25" s="43"/>
      <c r="O25" s="9"/>
      <c r="P25" s="43">
        <v>44377</v>
      </c>
      <c r="Q25" s="9">
        <v>70000000</v>
      </c>
      <c r="R25" s="43"/>
      <c r="S25" s="1"/>
      <c r="T25" s="43"/>
      <c r="U25" s="2"/>
      <c r="V25" s="43"/>
      <c r="W25" s="2"/>
      <c r="X25" s="43"/>
      <c r="Y25" s="2"/>
      <c r="Z25" s="43"/>
      <c r="AA25" s="39"/>
      <c r="AB25" s="43"/>
      <c r="AC25" s="39"/>
      <c r="AD25" s="43"/>
      <c r="AE25" s="39"/>
      <c r="AF25" s="43"/>
      <c r="AG25" s="39"/>
      <c r="AH25" s="43"/>
      <c r="AI25" s="39"/>
      <c r="AJ25" s="43"/>
      <c r="AK25" s="39"/>
      <c r="AL25" s="43"/>
      <c r="AM25" s="39"/>
      <c r="AN25" s="43"/>
      <c r="AO25" s="39"/>
      <c r="AP25" s="43"/>
      <c r="AQ25" s="39"/>
      <c r="AR25" s="43"/>
      <c r="AS25" s="39"/>
      <c r="AT25" s="43"/>
      <c r="AU25" s="39"/>
      <c r="AV25" s="43"/>
      <c r="AW25" s="39"/>
      <c r="AX25" s="43"/>
      <c r="AY25" s="39"/>
      <c r="AZ25" s="43"/>
      <c r="BA25" s="2"/>
      <c r="BB25" s="43"/>
      <c r="BC25" s="2"/>
      <c r="BD25" s="43"/>
      <c r="BE25" s="2"/>
      <c r="BF25" s="43"/>
      <c r="BG25" s="2"/>
      <c r="BH25" s="43"/>
      <c r="BI25" s="2"/>
      <c r="BJ25" s="43"/>
      <c r="BK25" s="2"/>
      <c r="BL25" s="43"/>
      <c r="BM25" s="2"/>
      <c r="BN25" s="43"/>
      <c r="BO25" s="2"/>
      <c r="BP25" s="32">
        <f t="shared" si="2"/>
        <v>70000000</v>
      </c>
    </row>
    <row r="26" spans="1:68" s="46" customFormat="1" x14ac:dyDescent="0.25">
      <c r="A26" s="70"/>
      <c r="B26" s="73"/>
      <c r="C26" s="55"/>
      <c r="D26" s="55"/>
      <c r="E26" s="55"/>
      <c r="F26" s="54"/>
      <c r="G26" s="74"/>
      <c r="H26" s="67"/>
      <c r="I26" s="68"/>
      <c r="J26" s="70"/>
      <c r="K26" s="40"/>
      <c r="L26" s="40"/>
      <c r="M26" s="9"/>
      <c r="N26" s="43"/>
      <c r="O26" s="9"/>
      <c r="P26" s="43">
        <v>44408</v>
      </c>
      <c r="Q26" s="9">
        <v>66250000</v>
      </c>
      <c r="R26" s="43"/>
      <c r="S26" s="1"/>
      <c r="T26" s="43"/>
      <c r="U26" s="2"/>
      <c r="V26" s="43"/>
      <c r="W26" s="2"/>
      <c r="X26" s="43"/>
      <c r="Y26" s="2"/>
      <c r="Z26" s="43"/>
      <c r="AA26" s="39"/>
      <c r="AB26" s="43"/>
      <c r="AC26" s="39"/>
      <c r="AD26" s="43"/>
      <c r="AE26" s="39"/>
      <c r="AF26" s="43"/>
      <c r="AG26" s="39"/>
      <c r="AH26" s="43"/>
      <c r="AI26" s="39"/>
      <c r="AJ26" s="43"/>
      <c r="AK26" s="39"/>
      <c r="AL26" s="43"/>
      <c r="AM26" s="39"/>
      <c r="AN26" s="43"/>
      <c r="AO26" s="39"/>
      <c r="AP26" s="43"/>
      <c r="AQ26" s="39"/>
      <c r="AR26" s="43"/>
      <c r="AS26" s="39"/>
      <c r="AT26" s="43"/>
      <c r="AU26" s="39"/>
      <c r="AV26" s="43"/>
      <c r="AW26" s="39"/>
      <c r="AX26" s="43"/>
      <c r="AY26" s="39"/>
      <c r="AZ26" s="43"/>
      <c r="BA26" s="2"/>
      <c r="BB26" s="43"/>
      <c r="BC26" s="2"/>
      <c r="BD26" s="43"/>
      <c r="BE26" s="2"/>
      <c r="BF26" s="43"/>
      <c r="BG26" s="2"/>
      <c r="BH26" s="43"/>
      <c r="BI26" s="2"/>
      <c r="BJ26" s="43"/>
      <c r="BK26" s="2"/>
      <c r="BL26" s="43"/>
      <c r="BM26" s="2"/>
      <c r="BN26" s="43"/>
      <c r="BO26" s="2"/>
      <c r="BP26" s="32">
        <f t="shared" si="2"/>
        <v>66250000</v>
      </c>
    </row>
    <row r="27" spans="1:68" s="46" customFormat="1" x14ac:dyDescent="0.25">
      <c r="A27" s="70"/>
      <c r="B27" s="73"/>
      <c r="C27" s="55"/>
      <c r="D27" s="55"/>
      <c r="E27" s="55"/>
      <c r="F27" s="54"/>
      <c r="G27" s="74"/>
      <c r="H27" s="67"/>
      <c r="I27" s="68"/>
      <c r="J27" s="70"/>
      <c r="K27" s="40"/>
      <c r="L27" s="40"/>
      <c r="M27" s="9"/>
      <c r="N27" s="43"/>
      <c r="O27" s="9"/>
      <c r="P27" s="43">
        <v>44439</v>
      </c>
      <c r="Q27" s="9">
        <v>65000000</v>
      </c>
      <c r="R27" s="43"/>
      <c r="S27" s="1"/>
      <c r="T27" s="43"/>
      <c r="U27" s="2"/>
      <c r="V27" s="43"/>
      <c r="W27" s="2"/>
      <c r="X27" s="43"/>
      <c r="Y27" s="2"/>
      <c r="Z27" s="43"/>
      <c r="AA27" s="39"/>
      <c r="AB27" s="43"/>
      <c r="AC27" s="39"/>
      <c r="AD27" s="43"/>
      <c r="AE27" s="39"/>
      <c r="AF27" s="43"/>
      <c r="AG27" s="39"/>
      <c r="AH27" s="43"/>
      <c r="AI27" s="39"/>
      <c r="AJ27" s="43"/>
      <c r="AK27" s="39"/>
      <c r="AL27" s="43"/>
      <c r="AM27" s="39"/>
      <c r="AN27" s="43"/>
      <c r="AO27" s="39"/>
      <c r="AP27" s="43"/>
      <c r="AQ27" s="39"/>
      <c r="AR27" s="43"/>
      <c r="AS27" s="39"/>
      <c r="AT27" s="43"/>
      <c r="AU27" s="39"/>
      <c r="AV27" s="43"/>
      <c r="AW27" s="39"/>
      <c r="AX27" s="43"/>
      <c r="AY27" s="39"/>
      <c r="AZ27" s="43"/>
      <c r="BA27" s="2"/>
      <c r="BB27" s="43"/>
      <c r="BC27" s="2"/>
      <c r="BD27" s="43"/>
      <c r="BE27" s="2"/>
      <c r="BF27" s="43"/>
      <c r="BG27" s="2"/>
      <c r="BH27" s="43"/>
      <c r="BI27" s="2"/>
      <c r="BJ27" s="43"/>
      <c r="BK27" s="2"/>
      <c r="BL27" s="43"/>
      <c r="BM27" s="2"/>
      <c r="BN27" s="43"/>
      <c r="BO27" s="2"/>
      <c r="BP27" s="32">
        <f t="shared" si="2"/>
        <v>65000000</v>
      </c>
    </row>
    <row r="28" spans="1:68" s="46" customFormat="1" x14ac:dyDescent="0.25">
      <c r="A28" s="70"/>
      <c r="B28" s="73"/>
      <c r="C28" s="55"/>
      <c r="D28" s="55"/>
      <c r="E28" s="55"/>
      <c r="F28" s="54"/>
      <c r="G28" s="74"/>
      <c r="H28" s="67"/>
      <c r="I28" s="68"/>
      <c r="J28" s="70"/>
      <c r="K28" s="40"/>
      <c r="L28" s="40"/>
      <c r="M28" s="9"/>
      <c r="N28" s="43"/>
      <c r="O28" s="9"/>
      <c r="P28" s="43">
        <v>44469</v>
      </c>
      <c r="Q28" s="9">
        <v>17934000</v>
      </c>
      <c r="R28" s="43"/>
      <c r="S28" s="1"/>
      <c r="T28" s="43"/>
      <c r="U28" s="2"/>
      <c r="V28" s="43"/>
      <c r="W28" s="2"/>
      <c r="X28" s="43"/>
      <c r="Y28" s="2"/>
      <c r="Z28" s="43"/>
      <c r="AA28" s="39"/>
      <c r="AB28" s="43"/>
      <c r="AC28" s="39"/>
      <c r="AD28" s="43"/>
      <c r="AE28" s="39"/>
      <c r="AF28" s="43"/>
      <c r="AG28" s="39"/>
      <c r="AH28" s="43"/>
      <c r="AI28" s="39"/>
      <c r="AJ28" s="43"/>
      <c r="AK28" s="39"/>
      <c r="AL28" s="43"/>
      <c r="AM28" s="39"/>
      <c r="AN28" s="43"/>
      <c r="AO28" s="39"/>
      <c r="AP28" s="43"/>
      <c r="AQ28" s="39"/>
      <c r="AR28" s="43"/>
      <c r="AS28" s="39"/>
      <c r="AT28" s="43"/>
      <c r="AU28" s="39"/>
      <c r="AV28" s="43"/>
      <c r="AW28" s="39"/>
      <c r="AX28" s="43"/>
      <c r="AY28" s="39"/>
      <c r="AZ28" s="43"/>
      <c r="BA28" s="2"/>
      <c r="BB28" s="43"/>
      <c r="BC28" s="2"/>
      <c r="BD28" s="43"/>
      <c r="BE28" s="2"/>
      <c r="BF28" s="43"/>
      <c r="BG28" s="2"/>
      <c r="BH28" s="43"/>
      <c r="BI28" s="2"/>
      <c r="BJ28" s="43"/>
      <c r="BK28" s="2"/>
      <c r="BL28" s="43"/>
      <c r="BM28" s="2"/>
      <c r="BN28" s="43"/>
      <c r="BO28" s="2"/>
      <c r="BP28" s="32">
        <f t="shared" si="2"/>
        <v>17934000</v>
      </c>
    </row>
    <row r="29" spans="1:68" s="46" customFormat="1" x14ac:dyDescent="0.25">
      <c r="A29" s="53">
        <v>9</v>
      </c>
      <c r="B29" s="76" t="s">
        <v>40</v>
      </c>
      <c r="C29" s="57" t="s">
        <v>27</v>
      </c>
      <c r="D29" s="57" t="s">
        <v>21</v>
      </c>
      <c r="E29" s="57" t="s">
        <v>107</v>
      </c>
      <c r="F29" s="56">
        <v>41407</v>
      </c>
      <c r="G29" s="75">
        <v>9000227</v>
      </c>
      <c r="H29" s="66">
        <v>1565000000</v>
      </c>
      <c r="I29" s="72">
        <v>41628</v>
      </c>
      <c r="J29" s="71">
        <v>44550</v>
      </c>
      <c r="K29" s="41"/>
      <c r="L29" s="41"/>
      <c r="M29" s="10"/>
      <c r="N29" s="43"/>
      <c r="O29" s="10"/>
      <c r="P29" s="43">
        <v>44316</v>
      </c>
      <c r="Q29" s="10">
        <v>180000000</v>
      </c>
      <c r="R29" s="43"/>
      <c r="S29" s="1"/>
      <c r="T29" s="43"/>
      <c r="U29" s="2"/>
      <c r="V29" s="43"/>
      <c r="W29" s="2"/>
      <c r="X29" s="43"/>
      <c r="Y29" s="2"/>
      <c r="Z29" s="43"/>
      <c r="AA29" s="39"/>
      <c r="AB29" s="43"/>
      <c r="AC29" s="39"/>
      <c r="AD29" s="43"/>
      <c r="AE29" s="39"/>
      <c r="AF29" s="43"/>
      <c r="AG29" s="39"/>
      <c r="AH29" s="43"/>
      <c r="AI29" s="39"/>
      <c r="AJ29" s="43"/>
      <c r="AK29" s="39"/>
      <c r="AL29" s="43"/>
      <c r="AM29" s="39"/>
      <c r="AN29" s="43"/>
      <c r="AO29" s="39"/>
      <c r="AP29" s="43"/>
      <c r="AQ29" s="39"/>
      <c r="AR29" s="43"/>
      <c r="AS29" s="39"/>
      <c r="AT29" s="43"/>
      <c r="AU29" s="39"/>
      <c r="AV29" s="43"/>
      <c r="AW29" s="39"/>
      <c r="AX29" s="43"/>
      <c r="AY29" s="39"/>
      <c r="AZ29" s="43"/>
      <c r="BA29" s="2"/>
      <c r="BB29" s="43"/>
      <c r="BC29" s="2"/>
      <c r="BD29" s="43"/>
      <c r="BE29" s="2"/>
      <c r="BF29" s="43"/>
      <c r="BG29" s="2"/>
      <c r="BH29" s="43"/>
      <c r="BI29" s="2"/>
      <c r="BJ29" s="43"/>
      <c r="BK29" s="2"/>
      <c r="BL29" s="43"/>
      <c r="BM29" s="2"/>
      <c r="BN29" s="43"/>
      <c r="BO29" s="2"/>
      <c r="BP29" s="32">
        <f t="shared" si="2"/>
        <v>-1385000000</v>
      </c>
    </row>
    <row r="30" spans="1:68" s="46" customFormat="1" x14ac:dyDescent="0.25">
      <c r="A30" s="53"/>
      <c r="B30" s="76"/>
      <c r="C30" s="57"/>
      <c r="D30" s="57"/>
      <c r="E30" s="57"/>
      <c r="F30" s="56"/>
      <c r="G30" s="75"/>
      <c r="H30" s="66"/>
      <c r="I30" s="72"/>
      <c r="J30" s="53"/>
      <c r="K30" s="41"/>
      <c r="L30" s="41"/>
      <c r="M30" s="10"/>
      <c r="N30" s="43"/>
      <c r="O30" s="10"/>
      <c r="P30" s="43">
        <v>44347</v>
      </c>
      <c r="Q30" s="10">
        <v>345000000</v>
      </c>
      <c r="R30" s="43"/>
      <c r="S30" s="1"/>
      <c r="T30" s="43"/>
      <c r="U30" s="2"/>
      <c r="V30" s="43"/>
      <c r="W30" s="2"/>
      <c r="X30" s="43"/>
      <c r="Y30" s="2"/>
      <c r="Z30" s="43"/>
      <c r="AA30" s="39"/>
      <c r="AB30" s="43"/>
      <c r="AC30" s="39"/>
      <c r="AD30" s="43"/>
      <c r="AE30" s="39"/>
      <c r="AF30" s="43"/>
      <c r="AG30" s="39"/>
      <c r="AH30" s="43"/>
      <c r="AI30" s="39"/>
      <c r="AJ30" s="43"/>
      <c r="AK30" s="39"/>
      <c r="AL30" s="43"/>
      <c r="AM30" s="39"/>
      <c r="AN30" s="43"/>
      <c r="AO30" s="39"/>
      <c r="AP30" s="43"/>
      <c r="AQ30" s="39"/>
      <c r="AR30" s="43"/>
      <c r="AS30" s="39"/>
      <c r="AT30" s="43"/>
      <c r="AU30" s="39"/>
      <c r="AV30" s="43"/>
      <c r="AW30" s="39"/>
      <c r="AX30" s="43"/>
      <c r="AY30" s="39"/>
      <c r="AZ30" s="43"/>
      <c r="BA30" s="2"/>
      <c r="BB30" s="43"/>
      <c r="BC30" s="2"/>
      <c r="BD30" s="43"/>
      <c r="BE30" s="2"/>
      <c r="BF30" s="43"/>
      <c r="BG30" s="2"/>
      <c r="BH30" s="43"/>
      <c r="BI30" s="2"/>
      <c r="BJ30" s="43"/>
      <c r="BK30" s="2"/>
      <c r="BL30" s="43"/>
      <c r="BM30" s="2"/>
      <c r="BN30" s="43"/>
      <c r="BO30" s="2"/>
      <c r="BP30" s="32">
        <f t="shared" si="2"/>
        <v>345000000</v>
      </c>
    </row>
    <row r="31" spans="1:68" s="46" customFormat="1" x14ac:dyDescent="0.25">
      <c r="A31" s="53"/>
      <c r="B31" s="76"/>
      <c r="C31" s="57"/>
      <c r="D31" s="57"/>
      <c r="E31" s="57"/>
      <c r="F31" s="56"/>
      <c r="G31" s="75"/>
      <c r="H31" s="66"/>
      <c r="I31" s="72"/>
      <c r="J31" s="53"/>
      <c r="K31" s="41"/>
      <c r="L31" s="41"/>
      <c r="M31" s="10"/>
      <c r="N31" s="43"/>
      <c r="O31" s="10"/>
      <c r="P31" s="43">
        <v>44377</v>
      </c>
      <c r="Q31" s="10">
        <v>140000000</v>
      </c>
      <c r="R31" s="43"/>
      <c r="S31" s="1"/>
      <c r="T31" s="43"/>
      <c r="U31" s="2"/>
      <c r="V31" s="43"/>
      <c r="W31" s="2"/>
      <c r="X31" s="43"/>
      <c r="Y31" s="2"/>
      <c r="Z31" s="43"/>
      <c r="AA31" s="39"/>
      <c r="AB31" s="43"/>
      <c r="AC31" s="39"/>
      <c r="AD31" s="43"/>
      <c r="AE31" s="39"/>
      <c r="AF31" s="43"/>
      <c r="AG31" s="39"/>
      <c r="AH31" s="43"/>
      <c r="AI31" s="39"/>
      <c r="AJ31" s="43"/>
      <c r="AK31" s="39"/>
      <c r="AL31" s="43"/>
      <c r="AM31" s="39"/>
      <c r="AN31" s="43"/>
      <c r="AO31" s="39"/>
      <c r="AP31" s="43"/>
      <c r="AQ31" s="39"/>
      <c r="AR31" s="43"/>
      <c r="AS31" s="39"/>
      <c r="AT31" s="43"/>
      <c r="AU31" s="39"/>
      <c r="AV31" s="43"/>
      <c r="AW31" s="39"/>
      <c r="AX31" s="43"/>
      <c r="AY31" s="39"/>
      <c r="AZ31" s="43"/>
      <c r="BA31" s="2"/>
      <c r="BB31" s="43"/>
      <c r="BC31" s="2"/>
      <c r="BD31" s="43"/>
      <c r="BE31" s="2"/>
      <c r="BF31" s="43"/>
      <c r="BG31" s="2"/>
      <c r="BH31" s="43"/>
      <c r="BI31" s="2"/>
      <c r="BJ31" s="43"/>
      <c r="BK31" s="2"/>
      <c r="BL31" s="43"/>
      <c r="BM31" s="2"/>
      <c r="BN31" s="43"/>
      <c r="BO31" s="2"/>
      <c r="BP31" s="32">
        <f t="shared" si="2"/>
        <v>140000000</v>
      </c>
    </row>
    <row r="32" spans="1:68" s="46" customFormat="1" x14ac:dyDescent="0.25">
      <c r="A32" s="53"/>
      <c r="B32" s="76"/>
      <c r="C32" s="57"/>
      <c r="D32" s="57"/>
      <c r="E32" s="57"/>
      <c r="F32" s="56"/>
      <c r="G32" s="75"/>
      <c r="H32" s="66"/>
      <c r="I32" s="72"/>
      <c r="J32" s="53"/>
      <c r="K32" s="41"/>
      <c r="L32" s="41"/>
      <c r="M32" s="10"/>
      <c r="N32" s="43"/>
      <c r="O32" s="10"/>
      <c r="P32" s="43">
        <v>44408</v>
      </c>
      <c r="Q32" s="10">
        <v>190000000</v>
      </c>
      <c r="R32" s="43"/>
      <c r="S32" s="1"/>
      <c r="T32" s="43"/>
      <c r="U32" s="2"/>
      <c r="V32" s="43"/>
      <c r="W32" s="2"/>
      <c r="X32" s="43"/>
      <c r="Y32" s="2"/>
      <c r="Z32" s="43"/>
      <c r="AA32" s="39"/>
      <c r="AB32" s="43"/>
      <c r="AC32" s="39"/>
      <c r="AD32" s="43"/>
      <c r="AE32" s="39"/>
      <c r="AF32" s="43"/>
      <c r="AG32" s="39"/>
      <c r="AH32" s="43"/>
      <c r="AI32" s="39"/>
      <c r="AJ32" s="43"/>
      <c r="AK32" s="39"/>
      <c r="AL32" s="43"/>
      <c r="AM32" s="39"/>
      <c r="AN32" s="43"/>
      <c r="AO32" s="39"/>
      <c r="AP32" s="43"/>
      <c r="AQ32" s="39"/>
      <c r="AR32" s="43"/>
      <c r="AS32" s="39"/>
      <c r="AT32" s="43"/>
      <c r="AU32" s="39"/>
      <c r="AV32" s="43"/>
      <c r="AW32" s="39"/>
      <c r="AX32" s="43"/>
      <c r="AY32" s="39"/>
      <c r="AZ32" s="43"/>
      <c r="BA32" s="2"/>
      <c r="BB32" s="43"/>
      <c r="BC32" s="2"/>
      <c r="BD32" s="43"/>
      <c r="BE32" s="2"/>
      <c r="BF32" s="43"/>
      <c r="BG32" s="2"/>
      <c r="BH32" s="43"/>
      <c r="BI32" s="2"/>
      <c r="BJ32" s="43"/>
      <c r="BK32" s="2"/>
      <c r="BL32" s="43"/>
      <c r="BM32" s="2"/>
      <c r="BN32" s="43"/>
      <c r="BO32" s="2"/>
      <c r="BP32" s="32">
        <f t="shared" si="2"/>
        <v>190000000</v>
      </c>
    </row>
    <row r="33" spans="1:68" s="46" customFormat="1" x14ac:dyDescent="0.25">
      <c r="A33" s="53"/>
      <c r="B33" s="76"/>
      <c r="C33" s="57"/>
      <c r="D33" s="57"/>
      <c r="E33" s="57"/>
      <c r="F33" s="56"/>
      <c r="G33" s="75"/>
      <c r="H33" s="66"/>
      <c r="I33" s="72"/>
      <c r="J33" s="53"/>
      <c r="K33" s="41"/>
      <c r="L33" s="41"/>
      <c r="M33" s="10"/>
      <c r="N33" s="43"/>
      <c r="O33" s="10"/>
      <c r="P33" s="43">
        <v>44439</v>
      </c>
      <c r="Q33" s="10">
        <v>220000000</v>
      </c>
      <c r="R33" s="43"/>
      <c r="S33" s="1"/>
      <c r="T33" s="43"/>
      <c r="U33" s="2"/>
      <c r="V33" s="43"/>
      <c r="W33" s="2"/>
      <c r="X33" s="43"/>
      <c r="Y33" s="2"/>
      <c r="Z33" s="43"/>
      <c r="AA33" s="39"/>
      <c r="AB33" s="43"/>
      <c r="AC33" s="39"/>
      <c r="AD33" s="43"/>
      <c r="AE33" s="39"/>
      <c r="AF33" s="43"/>
      <c r="AG33" s="39"/>
      <c r="AH33" s="43"/>
      <c r="AI33" s="39"/>
      <c r="AJ33" s="43"/>
      <c r="AK33" s="39"/>
      <c r="AL33" s="43"/>
      <c r="AM33" s="39"/>
      <c r="AN33" s="43"/>
      <c r="AO33" s="39"/>
      <c r="AP33" s="43"/>
      <c r="AQ33" s="39"/>
      <c r="AR33" s="43"/>
      <c r="AS33" s="39"/>
      <c r="AT33" s="43"/>
      <c r="AU33" s="39"/>
      <c r="AV33" s="43"/>
      <c r="AW33" s="39"/>
      <c r="AX33" s="43"/>
      <c r="AY33" s="39"/>
      <c r="AZ33" s="43"/>
      <c r="BA33" s="2"/>
      <c r="BB33" s="43"/>
      <c r="BC33" s="2"/>
      <c r="BD33" s="43"/>
      <c r="BE33" s="2"/>
      <c r="BF33" s="43"/>
      <c r="BG33" s="2"/>
      <c r="BH33" s="43"/>
      <c r="BI33" s="2"/>
      <c r="BJ33" s="43"/>
      <c r="BK33" s="2"/>
      <c r="BL33" s="43"/>
      <c r="BM33" s="2"/>
      <c r="BN33" s="43"/>
      <c r="BO33" s="2"/>
      <c r="BP33" s="32">
        <f t="shared" si="2"/>
        <v>220000000</v>
      </c>
    </row>
    <row r="34" spans="1:68" s="46" customFormat="1" x14ac:dyDescent="0.25">
      <c r="A34" s="53"/>
      <c r="B34" s="76"/>
      <c r="C34" s="57"/>
      <c r="D34" s="57"/>
      <c r="E34" s="57"/>
      <c r="F34" s="56"/>
      <c r="G34" s="75"/>
      <c r="H34" s="66"/>
      <c r="I34" s="72"/>
      <c r="J34" s="53"/>
      <c r="K34" s="41"/>
      <c r="L34" s="41"/>
      <c r="M34" s="10"/>
      <c r="N34" s="43"/>
      <c r="O34" s="10"/>
      <c r="P34" s="43">
        <v>44469</v>
      </c>
      <c r="Q34" s="10">
        <v>220000000</v>
      </c>
      <c r="R34" s="43"/>
      <c r="S34" s="1"/>
      <c r="T34" s="43"/>
      <c r="U34" s="2"/>
      <c r="V34" s="43"/>
      <c r="W34" s="2"/>
      <c r="X34" s="43"/>
      <c r="Y34" s="2"/>
      <c r="Z34" s="43"/>
      <c r="AA34" s="39"/>
      <c r="AB34" s="43"/>
      <c r="AC34" s="39"/>
      <c r="AD34" s="43"/>
      <c r="AE34" s="39"/>
      <c r="AF34" s="43"/>
      <c r="AG34" s="39"/>
      <c r="AH34" s="43"/>
      <c r="AI34" s="39"/>
      <c r="AJ34" s="43"/>
      <c r="AK34" s="39"/>
      <c r="AL34" s="43"/>
      <c r="AM34" s="39"/>
      <c r="AN34" s="43"/>
      <c r="AO34" s="39"/>
      <c r="AP34" s="43"/>
      <c r="AQ34" s="39"/>
      <c r="AR34" s="43"/>
      <c r="AS34" s="39"/>
      <c r="AT34" s="43"/>
      <c r="AU34" s="39"/>
      <c r="AV34" s="43"/>
      <c r="AW34" s="39"/>
      <c r="AX34" s="43"/>
      <c r="AY34" s="39"/>
      <c r="AZ34" s="43"/>
      <c r="BA34" s="2"/>
      <c r="BB34" s="43"/>
      <c r="BC34" s="2"/>
      <c r="BD34" s="43"/>
      <c r="BE34" s="2"/>
      <c r="BF34" s="43"/>
      <c r="BG34" s="2"/>
      <c r="BH34" s="43"/>
      <c r="BI34" s="2"/>
      <c r="BJ34" s="43"/>
      <c r="BK34" s="2"/>
      <c r="BL34" s="43"/>
      <c r="BM34" s="2"/>
      <c r="BN34" s="43"/>
      <c r="BO34" s="2"/>
      <c r="BP34" s="32">
        <f t="shared" si="2"/>
        <v>220000000</v>
      </c>
    </row>
    <row r="35" spans="1:68" s="46" customFormat="1" x14ac:dyDescent="0.25">
      <c r="A35" s="53"/>
      <c r="B35" s="76"/>
      <c r="C35" s="57"/>
      <c r="D35" s="57"/>
      <c r="E35" s="57"/>
      <c r="F35" s="56"/>
      <c r="G35" s="75"/>
      <c r="H35" s="66"/>
      <c r="I35" s="72"/>
      <c r="J35" s="53"/>
      <c r="K35" s="41"/>
      <c r="L35" s="41"/>
      <c r="M35" s="10"/>
      <c r="N35" s="43"/>
      <c r="O35" s="10"/>
      <c r="P35" s="43">
        <v>44500</v>
      </c>
      <c r="Q35" s="10">
        <v>110000000</v>
      </c>
      <c r="R35" s="43"/>
      <c r="S35" s="1"/>
      <c r="T35" s="43"/>
      <c r="U35" s="2"/>
      <c r="V35" s="43"/>
      <c r="W35" s="2"/>
      <c r="X35" s="43"/>
      <c r="Y35" s="2"/>
      <c r="Z35" s="43"/>
      <c r="AA35" s="39"/>
      <c r="AB35" s="43"/>
      <c r="AC35" s="39"/>
      <c r="AD35" s="43"/>
      <c r="AE35" s="39"/>
      <c r="AF35" s="43"/>
      <c r="AG35" s="39"/>
      <c r="AH35" s="43"/>
      <c r="AI35" s="39"/>
      <c r="AJ35" s="43"/>
      <c r="AK35" s="39"/>
      <c r="AL35" s="43"/>
      <c r="AM35" s="39"/>
      <c r="AN35" s="43"/>
      <c r="AO35" s="39"/>
      <c r="AP35" s="43"/>
      <c r="AQ35" s="39"/>
      <c r="AR35" s="43"/>
      <c r="AS35" s="39"/>
      <c r="AT35" s="43"/>
      <c r="AU35" s="39"/>
      <c r="AV35" s="43"/>
      <c r="AW35" s="39"/>
      <c r="AX35" s="43"/>
      <c r="AY35" s="39"/>
      <c r="AZ35" s="43"/>
      <c r="BA35" s="2"/>
      <c r="BB35" s="43"/>
      <c r="BC35" s="2"/>
      <c r="BD35" s="43"/>
      <c r="BE35" s="2"/>
      <c r="BF35" s="43"/>
      <c r="BG35" s="2"/>
      <c r="BH35" s="43"/>
      <c r="BI35" s="2"/>
      <c r="BJ35" s="43"/>
      <c r="BK35" s="2"/>
      <c r="BL35" s="43"/>
      <c r="BM35" s="2"/>
      <c r="BN35" s="43"/>
      <c r="BO35" s="2"/>
      <c r="BP35" s="32">
        <f t="shared" si="2"/>
        <v>110000000</v>
      </c>
    </row>
    <row r="36" spans="1:68" s="46" customFormat="1" x14ac:dyDescent="0.25">
      <c r="A36" s="53"/>
      <c r="B36" s="76"/>
      <c r="C36" s="57"/>
      <c r="D36" s="57"/>
      <c r="E36" s="57"/>
      <c r="F36" s="56"/>
      <c r="G36" s="75"/>
      <c r="H36" s="66"/>
      <c r="I36" s="72"/>
      <c r="J36" s="53"/>
      <c r="K36" s="41"/>
      <c r="L36" s="41"/>
      <c r="M36" s="10"/>
      <c r="N36" s="43"/>
      <c r="O36" s="10"/>
      <c r="P36" s="43">
        <v>44530</v>
      </c>
      <c r="Q36" s="10">
        <v>100000000</v>
      </c>
      <c r="R36" s="43"/>
      <c r="S36" s="1"/>
      <c r="T36" s="43"/>
      <c r="U36" s="2"/>
      <c r="V36" s="43"/>
      <c r="W36" s="2"/>
      <c r="X36" s="43"/>
      <c r="Y36" s="2"/>
      <c r="Z36" s="43"/>
      <c r="AA36" s="39"/>
      <c r="AB36" s="43"/>
      <c r="AC36" s="39"/>
      <c r="AD36" s="43"/>
      <c r="AE36" s="39"/>
      <c r="AF36" s="43"/>
      <c r="AG36" s="39"/>
      <c r="AH36" s="43"/>
      <c r="AI36" s="39"/>
      <c r="AJ36" s="43"/>
      <c r="AK36" s="39"/>
      <c r="AL36" s="43"/>
      <c r="AM36" s="39"/>
      <c r="AN36" s="43"/>
      <c r="AO36" s="39"/>
      <c r="AP36" s="43"/>
      <c r="AQ36" s="39"/>
      <c r="AR36" s="43"/>
      <c r="AS36" s="39"/>
      <c r="AT36" s="43"/>
      <c r="AU36" s="39"/>
      <c r="AV36" s="43"/>
      <c r="AW36" s="39"/>
      <c r="AX36" s="43"/>
      <c r="AY36" s="39"/>
      <c r="AZ36" s="43"/>
      <c r="BA36" s="2"/>
      <c r="BB36" s="43"/>
      <c r="BC36" s="2"/>
      <c r="BD36" s="43"/>
      <c r="BE36" s="2"/>
      <c r="BF36" s="43"/>
      <c r="BG36" s="2"/>
      <c r="BH36" s="43"/>
      <c r="BI36" s="2"/>
      <c r="BJ36" s="43"/>
      <c r="BK36" s="2"/>
      <c r="BL36" s="43"/>
      <c r="BM36" s="2"/>
      <c r="BN36" s="43"/>
      <c r="BO36" s="2"/>
      <c r="BP36" s="32">
        <f t="shared" si="2"/>
        <v>100000000</v>
      </c>
    </row>
    <row r="37" spans="1:68" s="46" customFormat="1" x14ac:dyDescent="0.25">
      <c r="A37" s="53"/>
      <c r="B37" s="76"/>
      <c r="C37" s="57"/>
      <c r="D37" s="57"/>
      <c r="E37" s="57"/>
      <c r="F37" s="56"/>
      <c r="G37" s="75"/>
      <c r="H37" s="66"/>
      <c r="I37" s="72"/>
      <c r="J37" s="53"/>
      <c r="K37" s="41"/>
      <c r="L37" s="41"/>
      <c r="M37" s="10"/>
      <c r="N37" s="43"/>
      <c r="O37" s="10"/>
      <c r="P37" s="43">
        <v>44550</v>
      </c>
      <c r="Q37" s="10">
        <v>60000000</v>
      </c>
      <c r="R37" s="43"/>
      <c r="S37" s="1"/>
      <c r="T37" s="43"/>
      <c r="U37" s="2"/>
      <c r="V37" s="43"/>
      <c r="W37" s="2"/>
      <c r="X37" s="43"/>
      <c r="Y37" s="2"/>
      <c r="Z37" s="43"/>
      <c r="AA37" s="39"/>
      <c r="AB37" s="43"/>
      <c r="AC37" s="39"/>
      <c r="AD37" s="43"/>
      <c r="AE37" s="39"/>
      <c r="AF37" s="43"/>
      <c r="AG37" s="39"/>
      <c r="AH37" s="43"/>
      <c r="AI37" s="39"/>
      <c r="AJ37" s="43"/>
      <c r="AK37" s="39"/>
      <c r="AL37" s="43"/>
      <c r="AM37" s="39"/>
      <c r="AN37" s="43"/>
      <c r="AO37" s="39"/>
      <c r="AP37" s="43"/>
      <c r="AQ37" s="39"/>
      <c r="AR37" s="43"/>
      <c r="AS37" s="39"/>
      <c r="AT37" s="43"/>
      <c r="AU37" s="39"/>
      <c r="AV37" s="43"/>
      <c r="AW37" s="39"/>
      <c r="AX37" s="43"/>
      <c r="AY37" s="39"/>
      <c r="AZ37" s="43"/>
      <c r="BA37" s="2"/>
      <c r="BB37" s="43"/>
      <c r="BC37" s="2"/>
      <c r="BD37" s="43"/>
      <c r="BE37" s="2"/>
      <c r="BF37" s="43"/>
      <c r="BG37" s="2"/>
      <c r="BH37" s="43"/>
      <c r="BI37" s="2"/>
      <c r="BJ37" s="43"/>
      <c r="BK37" s="2"/>
      <c r="BL37" s="43"/>
      <c r="BM37" s="2"/>
      <c r="BN37" s="43"/>
      <c r="BO37" s="2"/>
      <c r="BP37" s="32">
        <f t="shared" si="2"/>
        <v>60000000</v>
      </c>
    </row>
  </sheetData>
  <autoFilter ref="A3:DG37"/>
  <mergeCells count="96">
    <mergeCell ref="A9:A10"/>
    <mergeCell ref="A11:A12"/>
    <mergeCell ref="A29:A37"/>
    <mergeCell ref="B29:B37"/>
    <mergeCell ref="C29:C37"/>
    <mergeCell ref="D29:D37"/>
    <mergeCell ref="E29:E37"/>
    <mergeCell ref="G29:G37"/>
    <mergeCell ref="H29:H37"/>
    <mergeCell ref="I29:I37"/>
    <mergeCell ref="J29:J37"/>
    <mergeCell ref="F29:F37"/>
    <mergeCell ref="B22:B28"/>
    <mergeCell ref="A22:A28"/>
    <mergeCell ref="C22:C28"/>
    <mergeCell ref="D22:D28"/>
    <mergeCell ref="E22:E28"/>
    <mergeCell ref="G22:G28"/>
    <mergeCell ref="H22:H28"/>
    <mergeCell ref="I22:I28"/>
    <mergeCell ref="J22:J28"/>
    <mergeCell ref="F22:F28"/>
    <mergeCell ref="B13:B21"/>
    <mergeCell ref="C13:C21"/>
    <mergeCell ref="D13:D21"/>
    <mergeCell ref="E13:E21"/>
    <mergeCell ref="G13:G21"/>
    <mergeCell ref="H13:H21"/>
    <mergeCell ref="I13:I21"/>
    <mergeCell ref="J13:J21"/>
    <mergeCell ref="A13:A21"/>
    <mergeCell ref="F13:F21"/>
    <mergeCell ref="I11:I12"/>
    <mergeCell ref="C11:C12"/>
    <mergeCell ref="D11:D12"/>
    <mergeCell ref="I9:I10"/>
    <mergeCell ref="Z2:AA2"/>
    <mergeCell ref="M2:M3"/>
    <mergeCell ref="D2:D3"/>
    <mergeCell ref="G2:G3"/>
    <mergeCell ref="X2:Y2"/>
    <mergeCell ref="I2:L2"/>
    <mergeCell ref="N2:O2"/>
    <mergeCell ref="P2:Q2"/>
    <mergeCell ref="R2:S2"/>
    <mergeCell ref="V2:W2"/>
    <mergeCell ref="T2:U2"/>
    <mergeCell ref="D7:D8"/>
    <mergeCell ref="E7:E8"/>
    <mergeCell ref="G7:G8"/>
    <mergeCell ref="H7:H8"/>
    <mergeCell ref="I7:I8"/>
    <mergeCell ref="L7:L8"/>
    <mergeCell ref="BD2:BE2"/>
    <mergeCell ref="BF2:BG2"/>
    <mergeCell ref="BQ2:BR2"/>
    <mergeCell ref="BH2:BI2"/>
    <mergeCell ref="BJ2:BK2"/>
    <mergeCell ref="BL2:BM2"/>
    <mergeCell ref="BN2:BO2"/>
    <mergeCell ref="AP2:AQ2"/>
    <mergeCell ref="BB2:BC2"/>
    <mergeCell ref="AN2:AO2"/>
    <mergeCell ref="AZ2:BA2"/>
    <mergeCell ref="AX2:AY2"/>
    <mergeCell ref="AV2:AW2"/>
    <mergeCell ref="AT2:AU2"/>
    <mergeCell ref="AR2:AS2"/>
    <mergeCell ref="A2:A3"/>
    <mergeCell ref="B2:B3"/>
    <mergeCell ref="C2:C3"/>
    <mergeCell ref="E2:E3"/>
    <mergeCell ref="H2:H3"/>
    <mergeCell ref="AB2:AC2"/>
    <mergeCell ref="AD2:AE2"/>
    <mergeCell ref="AF2:AG2"/>
    <mergeCell ref="AJ2:AK2"/>
    <mergeCell ref="AH2:AI2"/>
    <mergeCell ref="AL2:AM2"/>
    <mergeCell ref="F2:F3"/>
    <mergeCell ref="A7:A8"/>
    <mergeCell ref="B9:B10"/>
    <mergeCell ref="C9:C10"/>
    <mergeCell ref="D9:D10"/>
    <mergeCell ref="E9:E10"/>
    <mergeCell ref="G9:G10"/>
    <mergeCell ref="H9:H10"/>
    <mergeCell ref="B7:B8"/>
    <mergeCell ref="C7:C8"/>
    <mergeCell ref="B11:B12"/>
    <mergeCell ref="E11:E12"/>
    <mergeCell ref="G11:G12"/>
    <mergeCell ref="H11:H12"/>
    <mergeCell ref="F11:F12"/>
    <mergeCell ref="F7:F8"/>
    <mergeCell ref="F9:F10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sqref="A1:XFD1048576"/>
    </sheetView>
  </sheetViews>
  <sheetFormatPr defaultRowHeight="15" x14ac:dyDescent="0.25"/>
  <cols>
    <col min="2" max="2" width="48.28515625" customWidth="1"/>
    <col min="3" max="3" width="26" customWidth="1"/>
    <col min="4" max="4" width="20.28515625" customWidth="1"/>
    <col min="5" max="5" width="19.7109375" customWidth="1"/>
    <col min="6" max="6" width="12.42578125" customWidth="1"/>
    <col min="7" max="7" width="13.140625" customWidth="1"/>
    <col min="8" max="8" width="16.28515625" bestFit="1" customWidth="1"/>
    <col min="9" max="9" width="13.42578125" customWidth="1"/>
    <col min="10" max="10" width="15.28515625" customWidth="1"/>
    <col min="11" max="11" width="14.7109375" customWidth="1"/>
    <col min="12" max="12" width="18.42578125" customWidth="1"/>
  </cols>
  <sheetData>
    <row r="2" spans="1:12" s="46" customFormat="1" x14ac:dyDescent="0.2">
      <c r="A2" s="60" t="s">
        <v>0</v>
      </c>
      <c r="B2" s="60" t="s">
        <v>1</v>
      </c>
      <c r="C2" s="60" t="s">
        <v>2</v>
      </c>
      <c r="D2" s="60" t="s">
        <v>8</v>
      </c>
      <c r="E2" s="61" t="s">
        <v>53</v>
      </c>
      <c r="F2" s="60" t="s">
        <v>54</v>
      </c>
      <c r="G2" s="65" t="s">
        <v>10</v>
      </c>
      <c r="H2" s="62" t="s">
        <v>3</v>
      </c>
      <c r="I2" s="63" t="s">
        <v>4</v>
      </c>
      <c r="J2" s="63"/>
      <c r="K2" s="63"/>
      <c r="L2" s="63"/>
    </row>
    <row r="3" spans="1:12" x14ac:dyDescent="0.25">
      <c r="A3" s="60"/>
      <c r="B3" s="60"/>
      <c r="C3" s="60"/>
      <c r="D3" s="60"/>
      <c r="E3" s="61"/>
      <c r="F3" s="60"/>
      <c r="G3" s="65"/>
      <c r="H3" s="62"/>
      <c r="I3" s="26" t="s">
        <v>5</v>
      </c>
      <c r="J3" s="26" t="s">
        <v>26</v>
      </c>
      <c r="K3" s="26" t="s">
        <v>25</v>
      </c>
      <c r="L3" s="26" t="s">
        <v>29</v>
      </c>
    </row>
    <row r="4" spans="1:12" ht="75" x14ac:dyDescent="0.25">
      <c r="A4" s="39">
        <f t="shared" ref="A4:A7" si="0">A3+1</f>
        <v>1</v>
      </c>
      <c r="B4" s="33" t="s">
        <v>51</v>
      </c>
      <c r="C4" s="34" t="s">
        <v>37</v>
      </c>
      <c r="D4" s="34" t="s">
        <v>36</v>
      </c>
      <c r="E4" s="34" t="s">
        <v>109</v>
      </c>
      <c r="F4" s="35">
        <v>44224</v>
      </c>
      <c r="G4" s="36">
        <v>9000846</v>
      </c>
      <c r="H4" s="37">
        <v>10000000000</v>
      </c>
      <c r="I4" s="38">
        <v>44402</v>
      </c>
      <c r="J4" s="13">
        <v>44221</v>
      </c>
      <c r="K4" s="3"/>
      <c r="L4" s="3"/>
    </row>
    <row r="5" spans="1:12" ht="60" x14ac:dyDescent="0.25">
      <c r="A5" s="39">
        <f t="shared" si="0"/>
        <v>2</v>
      </c>
      <c r="B5" s="33" t="s">
        <v>52</v>
      </c>
      <c r="C5" s="34" t="s">
        <v>34</v>
      </c>
      <c r="D5" s="34" t="s">
        <v>39</v>
      </c>
      <c r="E5" s="34" t="s">
        <v>101</v>
      </c>
      <c r="F5" s="35">
        <v>44414</v>
      </c>
      <c r="G5" s="36">
        <v>9000913</v>
      </c>
      <c r="H5" s="25">
        <v>10000000000</v>
      </c>
      <c r="I5" s="38">
        <v>44550</v>
      </c>
      <c r="J5" s="13">
        <v>44221</v>
      </c>
    </row>
    <row r="6" spans="1:12" ht="60" x14ac:dyDescent="0.25">
      <c r="A6" s="39">
        <f t="shared" si="0"/>
        <v>3</v>
      </c>
      <c r="B6" s="48" t="s">
        <v>52</v>
      </c>
      <c r="C6" s="34" t="s">
        <v>34</v>
      </c>
      <c r="D6" s="34" t="s">
        <v>39</v>
      </c>
      <c r="E6" s="34" t="s">
        <v>112</v>
      </c>
      <c r="F6" s="35">
        <v>44414</v>
      </c>
      <c r="G6" s="36">
        <v>9000914</v>
      </c>
      <c r="H6" s="4">
        <v>22000000000</v>
      </c>
      <c r="I6" s="38">
        <v>44550</v>
      </c>
      <c r="J6" s="13">
        <v>44221</v>
      </c>
    </row>
    <row r="7" spans="1:12" ht="60" x14ac:dyDescent="0.25">
      <c r="A7" s="39">
        <f t="shared" si="0"/>
        <v>4</v>
      </c>
      <c r="B7" s="33" t="s">
        <v>52</v>
      </c>
      <c r="C7" s="34" t="s">
        <v>38</v>
      </c>
      <c r="D7" s="34" t="s">
        <v>39</v>
      </c>
      <c r="E7" s="34" t="s">
        <v>102</v>
      </c>
      <c r="F7" s="35">
        <v>44414</v>
      </c>
      <c r="G7" s="36">
        <v>9000916</v>
      </c>
      <c r="H7" s="4">
        <v>16000000000</v>
      </c>
      <c r="I7" s="38">
        <v>44550</v>
      </c>
      <c r="J7" s="13">
        <v>44221</v>
      </c>
    </row>
  </sheetData>
  <mergeCells count="9">
    <mergeCell ref="G2:G3"/>
    <mergeCell ref="H2:H3"/>
    <mergeCell ref="I2:L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2:G18"/>
  <sheetViews>
    <sheetView zoomScale="55" zoomScaleNormal="55" workbookViewId="0">
      <selection activeCell="C2" sqref="C2"/>
    </sheetView>
  </sheetViews>
  <sheetFormatPr defaultRowHeight="15" x14ac:dyDescent="0.25"/>
  <cols>
    <col min="1" max="1" width="9.140625" style="19"/>
    <col min="2" max="2" width="10.140625" style="20" customWidth="1"/>
    <col min="3" max="3" width="43.85546875" style="18" customWidth="1"/>
    <col min="4" max="4" width="13.7109375" style="20" customWidth="1"/>
    <col min="5" max="5" width="18.28515625" style="20" customWidth="1"/>
    <col min="6" max="6" width="100.5703125" style="19" customWidth="1"/>
    <col min="7" max="7" width="94.5703125" style="19" customWidth="1"/>
    <col min="8" max="16384" width="9.140625" style="19"/>
  </cols>
  <sheetData>
    <row r="2" spans="2:7" ht="26.25" x14ac:dyDescent="0.25">
      <c r="B2" s="16">
        <v>1</v>
      </c>
      <c r="C2" s="15" t="s">
        <v>12</v>
      </c>
      <c r="D2" s="17" t="s">
        <v>74</v>
      </c>
      <c r="E2" s="16">
        <v>2570259</v>
      </c>
      <c r="F2" s="15" t="s">
        <v>58</v>
      </c>
      <c r="G2" s="15" t="s">
        <v>88</v>
      </c>
    </row>
    <row r="3" spans="2:7" ht="26.25" x14ac:dyDescent="0.25">
      <c r="B3" s="16">
        <v>2</v>
      </c>
      <c r="C3" s="15" t="s">
        <v>13</v>
      </c>
      <c r="D3" s="17" t="s">
        <v>75</v>
      </c>
      <c r="E3" s="16">
        <v>2570766</v>
      </c>
      <c r="F3" s="15" t="s">
        <v>59</v>
      </c>
      <c r="G3" s="15" t="s">
        <v>90</v>
      </c>
    </row>
    <row r="4" spans="2:7" ht="27.75" customHeight="1" x14ac:dyDescent="0.25">
      <c r="B4" s="16">
        <v>3</v>
      </c>
      <c r="C4" s="15" t="s">
        <v>11</v>
      </c>
      <c r="D4" s="17" t="s">
        <v>76</v>
      </c>
      <c r="E4" s="16">
        <v>2571021</v>
      </c>
      <c r="F4" s="15" t="s">
        <v>60</v>
      </c>
      <c r="G4" s="15" t="s">
        <v>78</v>
      </c>
    </row>
    <row r="5" spans="2:7" ht="26.25" x14ac:dyDescent="0.25">
      <c r="B5" s="16">
        <v>4</v>
      </c>
      <c r="C5" s="15" t="s">
        <v>15</v>
      </c>
      <c r="D5" s="16">
        <v>150101</v>
      </c>
      <c r="E5" s="16">
        <v>2571259</v>
      </c>
      <c r="F5" s="15" t="s">
        <v>61</v>
      </c>
      <c r="G5" s="15" t="s">
        <v>89</v>
      </c>
    </row>
    <row r="6" spans="2:7" ht="29.25" customHeight="1" x14ac:dyDescent="0.25">
      <c r="B6" s="16">
        <v>5</v>
      </c>
      <c r="C6" s="15" t="s">
        <v>16</v>
      </c>
      <c r="D6" s="16">
        <v>180101</v>
      </c>
      <c r="E6" s="16">
        <v>2571527</v>
      </c>
      <c r="F6" s="15" t="s">
        <v>62</v>
      </c>
      <c r="G6" s="15" t="s">
        <v>92</v>
      </c>
    </row>
    <row r="7" spans="2:7" ht="27.75" customHeight="1" x14ac:dyDescent="0.25">
      <c r="B7" s="16">
        <v>6</v>
      </c>
      <c r="C7" s="15" t="s">
        <v>17</v>
      </c>
      <c r="D7" s="16">
        <v>210101</v>
      </c>
      <c r="E7" s="16">
        <v>2576501</v>
      </c>
      <c r="F7" s="15" t="s">
        <v>69</v>
      </c>
      <c r="G7" s="15" t="s">
        <v>77</v>
      </c>
    </row>
    <row r="8" spans="2:7" ht="30" customHeight="1" x14ac:dyDescent="0.25">
      <c r="B8" s="16">
        <v>7</v>
      </c>
      <c r="C8" s="15" t="s">
        <v>18</v>
      </c>
      <c r="D8" s="16">
        <v>270101</v>
      </c>
      <c r="E8" s="16">
        <v>2572016</v>
      </c>
      <c r="F8" s="15" t="s">
        <v>63</v>
      </c>
      <c r="G8" s="15" t="s">
        <v>80</v>
      </c>
    </row>
    <row r="9" spans="2:7" ht="26.25" x14ac:dyDescent="0.25">
      <c r="B9" s="16">
        <v>8</v>
      </c>
      <c r="C9" s="15" t="s">
        <v>19</v>
      </c>
      <c r="D9" s="16">
        <v>300401</v>
      </c>
      <c r="E9" s="16">
        <v>2572276</v>
      </c>
      <c r="F9" s="15" t="s">
        <v>64</v>
      </c>
      <c r="G9" s="15" t="s">
        <v>81</v>
      </c>
    </row>
    <row r="10" spans="2:7" ht="26.25" x14ac:dyDescent="0.25">
      <c r="B10" s="16">
        <v>9</v>
      </c>
      <c r="C10" s="15" t="s">
        <v>20</v>
      </c>
      <c r="D10" s="16">
        <v>390101</v>
      </c>
      <c r="E10" s="16">
        <v>2570551</v>
      </c>
      <c r="F10" s="15" t="s">
        <v>65</v>
      </c>
      <c r="G10" s="15" t="s">
        <v>82</v>
      </c>
    </row>
    <row r="11" spans="2:7" ht="27.75" customHeight="1" x14ac:dyDescent="0.25">
      <c r="B11" s="16">
        <v>10</v>
      </c>
      <c r="C11" s="15" t="s">
        <v>21</v>
      </c>
      <c r="D11" s="16">
        <v>330101</v>
      </c>
      <c r="E11" s="16">
        <v>2572511</v>
      </c>
      <c r="F11" s="15" t="s">
        <v>66</v>
      </c>
      <c r="G11" s="15" t="s">
        <v>79</v>
      </c>
    </row>
    <row r="12" spans="2:7" ht="26.25" x14ac:dyDescent="0.25">
      <c r="B12" s="16">
        <v>11</v>
      </c>
      <c r="C12" s="15" t="s">
        <v>22</v>
      </c>
      <c r="D12" s="16">
        <v>430101</v>
      </c>
      <c r="E12" s="16">
        <v>2572752</v>
      </c>
      <c r="F12" s="15" t="s">
        <v>67</v>
      </c>
      <c r="G12" s="15" t="s">
        <v>83</v>
      </c>
    </row>
    <row r="13" spans="2:7" ht="26.25" x14ac:dyDescent="0.25">
      <c r="B13" s="16">
        <v>12</v>
      </c>
      <c r="C13" s="15" t="s">
        <v>23</v>
      </c>
      <c r="D13" s="16">
        <v>450101</v>
      </c>
      <c r="E13" s="16">
        <v>2573025</v>
      </c>
      <c r="F13" s="15" t="s">
        <v>68</v>
      </c>
      <c r="G13" s="15" t="s">
        <v>84</v>
      </c>
    </row>
    <row r="14" spans="2:7" ht="55.5" customHeight="1" x14ac:dyDescent="0.25">
      <c r="B14" s="16">
        <v>13</v>
      </c>
      <c r="C14" s="15" t="s">
        <v>24</v>
      </c>
      <c r="D14" s="16">
        <v>480101</v>
      </c>
      <c r="E14" s="16">
        <v>2573276</v>
      </c>
      <c r="F14" s="15" t="s">
        <v>70</v>
      </c>
      <c r="G14" s="15" t="s">
        <v>85</v>
      </c>
    </row>
    <row r="15" spans="2:7" ht="54" customHeight="1" x14ac:dyDescent="0.25">
      <c r="B15" s="16">
        <v>14</v>
      </c>
      <c r="C15" s="15" t="s">
        <v>28</v>
      </c>
      <c r="D15" s="16">
        <v>580101</v>
      </c>
      <c r="E15" s="16">
        <v>7513501</v>
      </c>
      <c r="F15" s="15" t="s">
        <v>71</v>
      </c>
      <c r="G15" s="15" t="s">
        <v>91</v>
      </c>
    </row>
    <row r="16" spans="2:7" ht="57" customHeight="1" x14ac:dyDescent="0.25">
      <c r="B16" s="16">
        <v>15</v>
      </c>
      <c r="C16" s="15" t="s">
        <v>30</v>
      </c>
      <c r="D16" s="16">
        <v>600101</v>
      </c>
      <c r="E16" s="16">
        <v>3203751</v>
      </c>
      <c r="F16" s="15" t="s">
        <v>103</v>
      </c>
      <c r="G16" s="15" t="s">
        <v>104</v>
      </c>
    </row>
    <row r="17" spans="2:7" ht="32.25" customHeight="1" x14ac:dyDescent="0.25">
      <c r="B17" s="16">
        <v>16</v>
      </c>
      <c r="C17" s="15" t="s">
        <v>32</v>
      </c>
      <c r="D17" s="16">
        <v>620101</v>
      </c>
      <c r="E17" s="16">
        <v>3560001</v>
      </c>
      <c r="F17" s="15" t="s">
        <v>72</v>
      </c>
      <c r="G17" s="15" t="s">
        <v>86</v>
      </c>
    </row>
    <row r="18" spans="2:7" ht="30.75" customHeight="1" x14ac:dyDescent="0.25">
      <c r="B18" s="16">
        <v>17</v>
      </c>
      <c r="C18" s="15" t="s">
        <v>31</v>
      </c>
      <c r="D18" s="16">
        <v>590101</v>
      </c>
      <c r="E18" s="16">
        <v>3569851</v>
      </c>
      <c r="F18" s="15" t="s">
        <v>73</v>
      </c>
      <c r="G18" s="15" t="s">
        <v>87</v>
      </c>
    </row>
  </sheetData>
  <pageMargins left="0.31496062992125984" right="0.11811023622047245" top="1.7322834645669292" bottom="0.74803149606299213" header="0.31496062992125984" footer="0.31496062992125984"/>
  <pageSetup paperSize="9" scale="49" fitToHeight="0" orientation="landscape" r:id="rId1"/>
  <ignoredErrors>
    <ignoredError sqref="D2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M1" sqref="A1:XFD2"/>
    </sheetView>
  </sheetViews>
  <sheetFormatPr defaultRowHeight="15" x14ac:dyDescent="0.25"/>
  <cols>
    <col min="1" max="1" width="9.140625" style="11"/>
    <col min="2" max="2" width="48.28515625" style="11" customWidth="1"/>
    <col min="3" max="3" width="26" style="11" customWidth="1"/>
    <col min="4" max="4" width="20.28515625" style="11" customWidth="1"/>
    <col min="5" max="5" width="19.7109375" style="11" customWidth="1"/>
    <col min="6" max="6" width="12.42578125" style="11" customWidth="1"/>
    <col min="7" max="7" width="13.140625" style="11" customWidth="1"/>
    <col min="8" max="8" width="16.28515625" style="11" bestFit="1" customWidth="1"/>
    <col min="9" max="9" width="13.42578125" style="11" customWidth="1"/>
    <col min="10" max="10" width="15.28515625" style="11" customWidth="1"/>
    <col min="11" max="11" width="14.7109375" style="11" customWidth="1"/>
    <col min="12" max="12" width="18.42578125" style="11" customWidth="1"/>
    <col min="13" max="16384" width="9.140625" style="11"/>
  </cols>
  <sheetData>
    <row r="1" spans="1:12" s="46" customFormat="1" x14ac:dyDescent="0.2">
      <c r="A1" s="60" t="s">
        <v>0</v>
      </c>
      <c r="B1" s="60" t="s">
        <v>1</v>
      </c>
      <c r="C1" s="60" t="s">
        <v>2</v>
      </c>
      <c r="D1" s="60" t="s">
        <v>8</v>
      </c>
      <c r="E1" s="61" t="s">
        <v>53</v>
      </c>
      <c r="F1" s="60" t="s">
        <v>54</v>
      </c>
      <c r="G1" s="65" t="s">
        <v>10</v>
      </c>
      <c r="H1" s="62" t="s">
        <v>3</v>
      </c>
      <c r="I1" s="63" t="s">
        <v>4</v>
      </c>
      <c r="J1" s="63"/>
      <c r="K1" s="63"/>
      <c r="L1" s="63"/>
    </row>
    <row r="2" spans="1:12" x14ac:dyDescent="0.25">
      <c r="A2" s="60"/>
      <c r="B2" s="60"/>
      <c r="C2" s="60"/>
      <c r="D2" s="60"/>
      <c r="E2" s="61"/>
      <c r="F2" s="60"/>
      <c r="G2" s="65"/>
      <c r="H2" s="62"/>
      <c r="I2" s="26" t="s">
        <v>5</v>
      </c>
      <c r="J2" s="26" t="s">
        <v>26</v>
      </c>
      <c r="K2" s="26" t="s">
        <v>25</v>
      </c>
      <c r="L2" s="26" t="s">
        <v>29</v>
      </c>
    </row>
    <row r="3" spans="1:12" ht="75" x14ac:dyDescent="0.25">
      <c r="A3" s="39">
        <f t="shared" ref="A3:A6" si="0">A2+1</f>
        <v>1</v>
      </c>
      <c r="B3" s="33" t="s">
        <v>51</v>
      </c>
      <c r="C3" s="34" t="s">
        <v>37</v>
      </c>
      <c r="D3" s="34" t="s">
        <v>36</v>
      </c>
      <c r="E3" s="34" t="s">
        <v>109</v>
      </c>
      <c r="F3" s="35">
        <v>44224</v>
      </c>
      <c r="G3" s="36">
        <v>9000846</v>
      </c>
      <c r="H3" s="37">
        <v>10000000000</v>
      </c>
      <c r="I3" s="38">
        <v>44402</v>
      </c>
      <c r="J3" s="13">
        <v>44221</v>
      </c>
      <c r="K3" s="3"/>
      <c r="L3" s="3"/>
    </row>
    <row r="4" spans="1:12" ht="60" x14ac:dyDescent="0.25">
      <c r="A4" s="39">
        <f t="shared" si="0"/>
        <v>2</v>
      </c>
      <c r="B4" s="33" t="s">
        <v>52</v>
      </c>
      <c r="C4" s="34" t="s">
        <v>34</v>
      </c>
      <c r="D4" s="34" t="s">
        <v>39</v>
      </c>
      <c r="E4" s="34" t="s">
        <v>101</v>
      </c>
      <c r="F4" s="35">
        <v>44414</v>
      </c>
      <c r="G4" s="36">
        <v>9000913</v>
      </c>
      <c r="H4" s="25">
        <v>10000000000</v>
      </c>
      <c r="I4" s="38">
        <v>44550</v>
      </c>
      <c r="J4" s="13">
        <v>44221</v>
      </c>
    </row>
    <row r="5" spans="1:12" ht="60" x14ac:dyDescent="0.25">
      <c r="A5" s="39">
        <f t="shared" si="0"/>
        <v>3</v>
      </c>
      <c r="B5" s="48" t="s">
        <v>52</v>
      </c>
      <c r="C5" s="34" t="s">
        <v>34</v>
      </c>
      <c r="D5" s="34" t="s">
        <v>39</v>
      </c>
      <c r="E5" s="34" t="s">
        <v>112</v>
      </c>
      <c r="F5" s="35">
        <v>44414</v>
      </c>
      <c r="G5" s="36">
        <v>9000914</v>
      </c>
      <c r="H5" s="4">
        <v>22000000000</v>
      </c>
      <c r="I5" s="38">
        <v>44550</v>
      </c>
      <c r="J5" s="13">
        <v>44221</v>
      </c>
    </row>
    <row r="6" spans="1:12" ht="60" x14ac:dyDescent="0.25">
      <c r="A6" s="39">
        <f t="shared" si="0"/>
        <v>4</v>
      </c>
      <c r="B6" s="33" t="s">
        <v>52</v>
      </c>
      <c r="C6" s="34" t="s">
        <v>38</v>
      </c>
      <c r="D6" s="34" t="s">
        <v>39</v>
      </c>
      <c r="E6" s="34" t="s">
        <v>102</v>
      </c>
      <c r="F6" s="35">
        <v>44414</v>
      </c>
      <c r="G6" s="36">
        <v>9000916</v>
      </c>
      <c r="H6" s="4">
        <v>16000000000</v>
      </c>
      <c r="I6" s="38">
        <v>44550</v>
      </c>
      <c r="J6" s="13">
        <v>44221</v>
      </c>
    </row>
  </sheetData>
  <mergeCells count="9">
    <mergeCell ref="G1:G2"/>
    <mergeCell ref="H1:H2"/>
    <mergeCell ref="I1:L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C7" sqref="C7"/>
    </sheetView>
  </sheetViews>
  <sheetFormatPr defaultRowHeight="15" x14ac:dyDescent="0.25"/>
  <cols>
    <col min="1" max="1" width="6.85546875" bestFit="1" customWidth="1"/>
    <col min="2" max="2" width="45.7109375" customWidth="1"/>
    <col min="3" max="3" width="25.5703125" customWidth="1"/>
    <col min="4" max="4" width="19.28515625" customWidth="1"/>
    <col min="5" max="5" width="17.28515625" customWidth="1"/>
    <col min="6" max="6" width="13.85546875" customWidth="1"/>
    <col min="8" max="8" width="16.28515625" bestFit="1" customWidth="1"/>
    <col min="9" max="9" width="13.28515625" customWidth="1"/>
    <col min="10" max="10" width="13.85546875" customWidth="1"/>
  </cols>
  <sheetData>
    <row r="1" spans="1:12" s="46" customFormat="1" x14ac:dyDescent="0.2">
      <c r="A1" s="60" t="s">
        <v>0</v>
      </c>
      <c r="B1" s="60" t="s">
        <v>1</v>
      </c>
      <c r="C1" s="60" t="s">
        <v>2</v>
      </c>
      <c r="D1" s="60" t="s">
        <v>8</v>
      </c>
      <c r="E1" s="61" t="s">
        <v>53</v>
      </c>
      <c r="F1" s="60" t="s">
        <v>54</v>
      </c>
      <c r="G1" s="65" t="s">
        <v>10</v>
      </c>
      <c r="H1" s="62" t="s">
        <v>3</v>
      </c>
      <c r="I1" s="63" t="s">
        <v>4</v>
      </c>
      <c r="J1" s="63"/>
      <c r="K1" s="63"/>
      <c r="L1" s="63"/>
    </row>
    <row r="2" spans="1:12" s="11" customFormat="1" x14ac:dyDescent="0.25">
      <c r="A2" s="60"/>
      <c r="B2" s="60"/>
      <c r="C2" s="60"/>
      <c r="D2" s="60"/>
      <c r="E2" s="61"/>
      <c r="F2" s="60"/>
      <c r="G2" s="65"/>
      <c r="H2" s="62"/>
      <c r="I2" s="26" t="s">
        <v>5</v>
      </c>
      <c r="J2" s="26" t="s">
        <v>26</v>
      </c>
      <c r="K2" s="26" t="s">
        <v>25</v>
      </c>
      <c r="L2" s="26" t="s">
        <v>29</v>
      </c>
    </row>
    <row r="3" spans="1:12" ht="60" x14ac:dyDescent="0.25">
      <c r="A3" s="39">
        <v>514</v>
      </c>
      <c r="B3" s="21" t="s">
        <v>46</v>
      </c>
      <c r="C3" s="22" t="s">
        <v>9</v>
      </c>
      <c r="D3" s="22" t="s">
        <v>43</v>
      </c>
      <c r="E3" s="22" t="s">
        <v>100</v>
      </c>
      <c r="F3" s="14">
        <v>43812</v>
      </c>
      <c r="G3" s="23">
        <v>9000741</v>
      </c>
      <c r="H3" s="24">
        <v>450000000</v>
      </c>
      <c r="I3" s="42">
        <v>43819</v>
      </c>
      <c r="J3" s="12">
        <v>44247</v>
      </c>
    </row>
    <row r="4" spans="1:12" ht="60" x14ac:dyDescent="0.25">
      <c r="A4" s="39">
        <v>515</v>
      </c>
      <c r="B4" s="21" t="s">
        <v>46</v>
      </c>
      <c r="C4" s="22" t="s">
        <v>9</v>
      </c>
      <c r="D4" s="22" t="s">
        <v>42</v>
      </c>
      <c r="E4" s="22" t="s">
        <v>99</v>
      </c>
      <c r="F4" s="14">
        <v>43805</v>
      </c>
      <c r="G4" s="23">
        <v>9000740</v>
      </c>
      <c r="H4" s="24">
        <v>450000000</v>
      </c>
      <c r="I4" s="42">
        <v>43819</v>
      </c>
      <c r="J4" s="12">
        <v>44247</v>
      </c>
    </row>
    <row r="5" spans="1:12" ht="60" x14ac:dyDescent="0.25">
      <c r="A5" s="39">
        <v>516</v>
      </c>
      <c r="B5" s="21" t="s">
        <v>46</v>
      </c>
      <c r="C5" s="22" t="s">
        <v>9</v>
      </c>
      <c r="D5" s="22" t="s">
        <v>44</v>
      </c>
      <c r="E5" s="22" t="s">
        <v>98</v>
      </c>
      <c r="F5" s="14">
        <v>43809</v>
      </c>
      <c r="G5" s="23">
        <v>9000738</v>
      </c>
      <c r="H5" s="24">
        <v>450000000</v>
      </c>
      <c r="I5" s="42">
        <v>43819</v>
      </c>
      <c r="J5" s="12">
        <v>44247</v>
      </c>
    </row>
    <row r="6" spans="1:12" ht="60" x14ac:dyDescent="0.25">
      <c r="A6" s="39">
        <v>532</v>
      </c>
      <c r="B6" s="21" t="s">
        <v>47</v>
      </c>
      <c r="C6" s="22" t="s">
        <v>9</v>
      </c>
      <c r="D6" s="22" t="s">
        <v>41</v>
      </c>
      <c r="E6" s="22" t="s">
        <v>97</v>
      </c>
      <c r="F6" s="14">
        <v>44242</v>
      </c>
      <c r="G6" s="23">
        <v>9000850</v>
      </c>
      <c r="H6" s="24">
        <v>2821000000</v>
      </c>
      <c r="I6" s="42">
        <v>44545</v>
      </c>
      <c r="J6" s="43">
        <v>44242</v>
      </c>
    </row>
    <row r="7" spans="1:12" ht="60" x14ac:dyDescent="0.25">
      <c r="A7" s="39">
        <v>533</v>
      </c>
      <c r="B7" s="21" t="s">
        <v>47</v>
      </c>
      <c r="C7" s="22" t="s">
        <v>9</v>
      </c>
      <c r="D7" s="22" t="s">
        <v>17</v>
      </c>
      <c r="E7" s="22" t="s">
        <v>96</v>
      </c>
      <c r="F7" s="14">
        <v>44242</v>
      </c>
      <c r="G7" s="23">
        <v>9000849</v>
      </c>
      <c r="H7" s="24">
        <v>4508434000</v>
      </c>
      <c r="I7" s="42">
        <v>44545</v>
      </c>
      <c r="J7" s="43">
        <v>44242</v>
      </c>
    </row>
    <row r="8" spans="1:12" ht="60" x14ac:dyDescent="0.25">
      <c r="A8" s="39">
        <v>534</v>
      </c>
      <c r="B8" s="21" t="s">
        <v>47</v>
      </c>
      <c r="C8" s="22" t="s">
        <v>9</v>
      </c>
      <c r="D8" s="34" t="s">
        <v>18</v>
      </c>
      <c r="E8" s="22" t="s">
        <v>95</v>
      </c>
      <c r="F8" s="14">
        <v>44242</v>
      </c>
      <c r="G8" s="23">
        <v>9000848</v>
      </c>
      <c r="H8" s="24">
        <v>2105540000</v>
      </c>
      <c r="I8" s="42">
        <v>44545</v>
      </c>
      <c r="J8" s="43">
        <v>44242</v>
      </c>
    </row>
    <row r="9" spans="1:12" ht="60" x14ac:dyDescent="0.25">
      <c r="A9" s="39">
        <v>535</v>
      </c>
      <c r="B9" s="21" t="s">
        <v>47</v>
      </c>
      <c r="C9" s="22" t="s">
        <v>9</v>
      </c>
      <c r="D9" s="22" t="s">
        <v>21</v>
      </c>
      <c r="E9" s="22" t="s">
        <v>94</v>
      </c>
      <c r="F9" s="14">
        <v>44242</v>
      </c>
      <c r="G9" s="23">
        <v>9000847</v>
      </c>
      <c r="H9" s="24">
        <v>2731537000</v>
      </c>
      <c r="I9" s="42">
        <v>44545</v>
      </c>
      <c r="J9" s="43">
        <v>44242</v>
      </c>
    </row>
    <row r="10" spans="1:12" ht="60" x14ac:dyDescent="0.25">
      <c r="A10" s="39">
        <v>536</v>
      </c>
      <c r="B10" s="21" t="s">
        <v>47</v>
      </c>
      <c r="C10" s="22" t="s">
        <v>9</v>
      </c>
      <c r="D10" s="22" t="s">
        <v>22</v>
      </c>
      <c r="E10" s="22" t="s">
        <v>93</v>
      </c>
      <c r="F10" s="14">
        <v>44249</v>
      </c>
      <c r="G10" s="23">
        <v>9000853</v>
      </c>
      <c r="H10" s="24">
        <v>911609000</v>
      </c>
      <c r="I10" s="42">
        <v>44545</v>
      </c>
      <c r="J10" s="43">
        <v>44242</v>
      </c>
    </row>
  </sheetData>
  <mergeCells count="9">
    <mergeCell ref="G1:G2"/>
    <mergeCell ref="H1:H2"/>
    <mergeCell ref="I1:L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Реестр договоров</vt:lpstr>
      <vt:lpstr>График на 2022 год</vt:lpstr>
      <vt:lpstr>Коды УФО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Сарсембенова</dc:creator>
  <cp:lastModifiedBy>Сарсембенова Айгуль Калиахметовна</cp:lastModifiedBy>
  <cp:lastPrinted>2022-01-27T04:39:13Z</cp:lastPrinted>
  <dcterms:created xsi:type="dcterms:W3CDTF">2021-03-30T07:58:39Z</dcterms:created>
  <dcterms:modified xsi:type="dcterms:W3CDTF">2022-01-28T09:38:41Z</dcterms:modified>
</cp:coreProperties>
</file>