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045"/>
  </bookViews>
  <sheets>
    <sheet name="Задача" sheetId="9" r:id="rId1"/>
    <sheet name="По артикулам" sheetId="10" r:id="rId2"/>
    <sheet name="Планируемые поступления" sheetId="11" r:id="rId3"/>
    <sheet name="Динамика категорий" sheetId="8" r:id="rId4"/>
  </sheets>
  <definedNames>
    <definedName name="_xlnm._FilterDatabase" localSheetId="0" hidden="1">Задача!$A$2:$B$108</definedName>
    <definedName name="_xlnm._FilterDatabase" localSheetId="2" hidden="1">'Планируемые поступления'!$A$1:$B$1</definedName>
    <definedName name="_xlnm._FilterDatabase" localSheetId="1" hidden="1">'По артикулам'!$A$2:$G$2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" i="10" l="1"/>
  <c r="K6" i="10"/>
  <c r="K7" i="10"/>
  <c r="K8" i="10"/>
  <c r="L8" i="10" s="1"/>
  <c r="M8" i="10" s="1"/>
  <c r="K9" i="10"/>
  <c r="K10" i="10"/>
  <c r="K11" i="10"/>
  <c r="K12" i="10"/>
  <c r="L12" i="10" s="1"/>
  <c r="M12" i="10" s="1"/>
  <c r="B96" i="9" s="1"/>
  <c r="K13" i="10"/>
  <c r="K14" i="10"/>
  <c r="K15" i="10"/>
  <c r="K16" i="10"/>
  <c r="L16" i="10" s="1"/>
  <c r="M16" i="10" s="1"/>
  <c r="K17" i="10"/>
  <c r="K18" i="10"/>
  <c r="K19" i="10"/>
  <c r="K20" i="10"/>
  <c r="L20" i="10" s="1"/>
  <c r="M20" i="10" s="1"/>
  <c r="K21" i="10"/>
  <c r="K22" i="10"/>
  <c r="K23" i="10"/>
  <c r="K24" i="10"/>
  <c r="L24" i="10" s="1"/>
  <c r="M24" i="10" s="1"/>
  <c r="K25" i="10"/>
  <c r="K26" i="10"/>
  <c r="K27" i="10"/>
  <c r="K28" i="10"/>
  <c r="L28" i="10" s="1"/>
  <c r="M28" i="10" s="1"/>
  <c r="K29" i="10"/>
  <c r="K30" i="10"/>
  <c r="K31" i="10"/>
  <c r="K32" i="10"/>
  <c r="L32" i="10" s="1"/>
  <c r="M32" i="10" s="1"/>
  <c r="K33" i="10"/>
  <c r="K34" i="10"/>
  <c r="K35" i="10"/>
  <c r="K36" i="10"/>
  <c r="L36" i="10" s="1"/>
  <c r="M36" i="10" s="1"/>
  <c r="K37" i="10"/>
  <c r="K38" i="10"/>
  <c r="K39" i="10"/>
  <c r="K40" i="10"/>
  <c r="L40" i="10" s="1"/>
  <c r="M40" i="10" s="1"/>
  <c r="K41" i="10"/>
  <c r="K42" i="10"/>
  <c r="K43" i="10"/>
  <c r="K44" i="10"/>
  <c r="L44" i="10" s="1"/>
  <c r="M44" i="10" s="1"/>
  <c r="K45" i="10"/>
  <c r="K46" i="10"/>
  <c r="K47" i="10"/>
  <c r="K48" i="10"/>
  <c r="L48" i="10" s="1"/>
  <c r="M48" i="10" s="1"/>
  <c r="K49" i="10"/>
  <c r="K50" i="10"/>
  <c r="K51" i="10"/>
  <c r="K52" i="10"/>
  <c r="L52" i="10" s="1"/>
  <c r="M52" i="10" s="1"/>
  <c r="K53" i="10"/>
  <c r="K54" i="10"/>
  <c r="K55" i="10"/>
  <c r="K56" i="10"/>
  <c r="L56" i="10" s="1"/>
  <c r="M56" i="10" s="1"/>
  <c r="B90" i="9" s="1"/>
  <c r="K57" i="10"/>
  <c r="K58" i="10"/>
  <c r="K59" i="10"/>
  <c r="K60" i="10"/>
  <c r="L60" i="10" s="1"/>
  <c r="M60" i="10" s="1"/>
  <c r="K61" i="10"/>
  <c r="K62" i="10"/>
  <c r="K63" i="10"/>
  <c r="K64" i="10"/>
  <c r="L64" i="10" s="1"/>
  <c r="M64" i="10" s="1"/>
  <c r="B42" i="9" s="1"/>
  <c r="K65" i="10"/>
  <c r="K66" i="10"/>
  <c r="K67" i="10"/>
  <c r="K68" i="10"/>
  <c r="L68" i="10" s="1"/>
  <c r="M68" i="10" s="1"/>
  <c r="B27" i="9" s="1"/>
  <c r="K69" i="10"/>
  <c r="K70" i="10"/>
  <c r="K71" i="10"/>
  <c r="K72" i="10"/>
  <c r="L72" i="10" s="1"/>
  <c r="M72" i="10" s="1"/>
  <c r="B60" i="9" s="1"/>
  <c r="K73" i="10"/>
  <c r="K74" i="10"/>
  <c r="K75" i="10"/>
  <c r="K76" i="10"/>
  <c r="L76" i="10" s="1"/>
  <c r="M76" i="10" s="1"/>
  <c r="K77" i="10"/>
  <c r="K78" i="10"/>
  <c r="K79" i="10"/>
  <c r="K80" i="10"/>
  <c r="L80" i="10" s="1"/>
  <c r="M80" i="10" s="1"/>
  <c r="K81" i="10"/>
  <c r="K82" i="10"/>
  <c r="K83" i="10"/>
  <c r="K84" i="10"/>
  <c r="L84" i="10" s="1"/>
  <c r="M84" i="10" s="1"/>
  <c r="K85" i="10"/>
  <c r="K86" i="10"/>
  <c r="K87" i="10"/>
  <c r="K88" i="10"/>
  <c r="L88" i="10" s="1"/>
  <c r="M88" i="10" s="1"/>
  <c r="K89" i="10"/>
  <c r="K90" i="10"/>
  <c r="K91" i="10"/>
  <c r="K92" i="10"/>
  <c r="L92" i="10" s="1"/>
  <c r="M92" i="10" s="1"/>
  <c r="K93" i="10"/>
  <c r="K94" i="10"/>
  <c r="K95" i="10"/>
  <c r="K96" i="10"/>
  <c r="L96" i="10" s="1"/>
  <c r="M96" i="10" s="1"/>
  <c r="K97" i="10"/>
  <c r="K98" i="10"/>
  <c r="K99" i="10"/>
  <c r="K100" i="10"/>
  <c r="L100" i="10" s="1"/>
  <c r="M100" i="10" s="1"/>
  <c r="K101" i="10"/>
  <c r="K102" i="10"/>
  <c r="K103" i="10"/>
  <c r="K104" i="10"/>
  <c r="L104" i="10" s="1"/>
  <c r="M104" i="10" s="1"/>
  <c r="B29" i="9" s="1"/>
  <c r="K105" i="10"/>
  <c r="K106" i="10"/>
  <c r="K107" i="10"/>
  <c r="K108" i="10"/>
  <c r="L108" i="10" s="1"/>
  <c r="M108" i="10" s="1"/>
  <c r="B23" i="9" s="1"/>
  <c r="K109" i="10"/>
  <c r="K110" i="10"/>
  <c r="K111" i="10"/>
  <c r="K112" i="10"/>
  <c r="L112" i="10" s="1"/>
  <c r="M112" i="10" s="1"/>
  <c r="K113" i="10"/>
  <c r="K114" i="10"/>
  <c r="K115" i="10"/>
  <c r="K116" i="10"/>
  <c r="L116" i="10" s="1"/>
  <c r="M116" i="10" s="1"/>
  <c r="K117" i="10"/>
  <c r="K118" i="10"/>
  <c r="K119" i="10"/>
  <c r="K120" i="10"/>
  <c r="L120" i="10" s="1"/>
  <c r="M120" i="10" s="1"/>
  <c r="K121" i="10"/>
  <c r="K122" i="10"/>
  <c r="K123" i="10"/>
  <c r="K124" i="10"/>
  <c r="L124" i="10" s="1"/>
  <c r="M124" i="10" s="1"/>
  <c r="K125" i="10"/>
  <c r="K126" i="10"/>
  <c r="K127" i="10"/>
  <c r="K128" i="10"/>
  <c r="L128" i="10" s="1"/>
  <c r="M128" i="10" s="1"/>
  <c r="K129" i="10"/>
  <c r="K130" i="10"/>
  <c r="K131" i="10"/>
  <c r="K132" i="10"/>
  <c r="L132" i="10" s="1"/>
  <c r="M132" i="10" s="1"/>
  <c r="K133" i="10"/>
  <c r="K134" i="10"/>
  <c r="K135" i="10"/>
  <c r="K136" i="10"/>
  <c r="L136" i="10" s="1"/>
  <c r="M136" i="10" s="1"/>
  <c r="K137" i="10"/>
  <c r="K138" i="10"/>
  <c r="K139" i="10"/>
  <c r="K140" i="10"/>
  <c r="L140" i="10" s="1"/>
  <c r="M140" i="10" s="1"/>
  <c r="K141" i="10"/>
  <c r="K142" i="10"/>
  <c r="K143" i="10"/>
  <c r="K144" i="10"/>
  <c r="L144" i="10" s="1"/>
  <c r="M144" i="10" s="1"/>
  <c r="K145" i="10"/>
  <c r="K146" i="10"/>
  <c r="K147" i="10"/>
  <c r="K148" i="10"/>
  <c r="L148" i="10" s="1"/>
  <c r="M148" i="10" s="1"/>
  <c r="K149" i="10"/>
  <c r="K150" i="10"/>
  <c r="K151" i="10"/>
  <c r="K152" i="10"/>
  <c r="L152" i="10" s="1"/>
  <c r="M152" i="10" s="1"/>
  <c r="B63" i="9" s="1"/>
  <c r="K153" i="10"/>
  <c r="K154" i="10"/>
  <c r="K155" i="10"/>
  <c r="K156" i="10"/>
  <c r="L156" i="10" s="1"/>
  <c r="M156" i="10" s="1"/>
  <c r="K157" i="10"/>
  <c r="K158" i="10"/>
  <c r="K159" i="10"/>
  <c r="K160" i="10"/>
  <c r="L160" i="10" s="1"/>
  <c r="M160" i="10" s="1"/>
  <c r="K161" i="10"/>
  <c r="K162" i="10"/>
  <c r="K163" i="10"/>
  <c r="K164" i="10"/>
  <c r="L164" i="10" s="1"/>
  <c r="M164" i="10" s="1"/>
  <c r="B91" i="9" s="1"/>
  <c r="K165" i="10"/>
  <c r="K166" i="10"/>
  <c r="K167" i="10"/>
  <c r="K168" i="10"/>
  <c r="L168" i="10" s="1"/>
  <c r="M168" i="10" s="1"/>
  <c r="K169" i="10"/>
  <c r="K170" i="10"/>
  <c r="K171" i="10"/>
  <c r="K172" i="10"/>
  <c r="L172" i="10" s="1"/>
  <c r="M172" i="10" s="1"/>
  <c r="K173" i="10"/>
  <c r="K174" i="10"/>
  <c r="K175" i="10"/>
  <c r="K176" i="10"/>
  <c r="L176" i="10" s="1"/>
  <c r="M176" i="10" s="1"/>
  <c r="K177" i="10"/>
  <c r="K178" i="10"/>
  <c r="K179" i="10"/>
  <c r="K180" i="10"/>
  <c r="L180" i="10" s="1"/>
  <c r="M180" i="10" s="1"/>
  <c r="K181" i="10"/>
  <c r="K182" i="10"/>
  <c r="K183" i="10"/>
  <c r="K184" i="10"/>
  <c r="L184" i="10" s="1"/>
  <c r="M184" i="10" s="1"/>
  <c r="K185" i="10"/>
  <c r="K186" i="10"/>
  <c r="K187" i="10"/>
  <c r="K188" i="10"/>
  <c r="L188" i="10" s="1"/>
  <c r="M188" i="10" s="1"/>
  <c r="K189" i="10"/>
  <c r="K190" i="10"/>
  <c r="K191" i="10"/>
  <c r="K192" i="10"/>
  <c r="L192" i="10" s="1"/>
  <c r="M192" i="10" s="1"/>
  <c r="K193" i="10"/>
  <c r="K194" i="10"/>
  <c r="K195" i="10"/>
  <c r="K196" i="10"/>
  <c r="L196" i="10" s="1"/>
  <c r="M196" i="10" s="1"/>
  <c r="K197" i="10"/>
  <c r="K198" i="10"/>
  <c r="K199" i="10"/>
  <c r="K200" i="10"/>
  <c r="L200" i="10" s="1"/>
  <c r="M200" i="10" s="1"/>
  <c r="K201" i="10"/>
  <c r="K202" i="10"/>
  <c r="K203" i="10"/>
  <c r="K204" i="10"/>
  <c r="L204" i="10" s="1"/>
  <c r="M204" i="10" s="1"/>
  <c r="K205" i="10"/>
  <c r="K206" i="10"/>
  <c r="K207" i="10"/>
  <c r="K208" i="10"/>
  <c r="L208" i="10" s="1"/>
  <c r="M208" i="10" s="1"/>
  <c r="K209" i="10"/>
  <c r="K210" i="10"/>
  <c r="K211" i="10"/>
  <c r="K212" i="10"/>
  <c r="L212" i="10" s="1"/>
  <c r="M212" i="10" s="1"/>
  <c r="K213" i="10"/>
  <c r="K214" i="10"/>
  <c r="K215" i="10"/>
  <c r="K216" i="10"/>
  <c r="L216" i="10" s="1"/>
  <c r="M216" i="10" s="1"/>
  <c r="K217" i="10"/>
  <c r="K218" i="10"/>
  <c r="K219" i="10"/>
  <c r="K220" i="10"/>
  <c r="L220" i="10" s="1"/>
  <c r="M220" i="10" s="1"/>
  <c r="K221" i="10"/>
  <c r="K222" i="10"/>
  <c r="K223" i="10"/>
  <c r="K224" i="10"/>
  <c r="L224" i="10" s="1"/>
  <c r="M224" i="10" s="1"/>
  <c r="K225" i="10"/>
  <c r="K226" i="10"/>
  <c r="K227" i="10"/>
  <c r="K228" i="10"/>
  <c r="L228" i="10" s="1"/>
  <c r="M228" i="10" s="1"/>
  <c r="K229" i="10"/>
  <c r="K230" i="10"/>
  <c r="K231" i="10"/>
  <c r="K232" i="10"/>
  <c r="L232" i="10" s="1"/>
  <c r="M232" i="10" s="1"/>
  <c r="B62" i="9" s="1"/>
  <c r="K233" i="10"/>
  <c r="K234" i="10"/>
  <c r="K235" i="10"/>
  <c r="K236" i="10"/>
  <c r="L236" i="10" s="1"/>
  <c r="M236" i="10" s="1"/>
  <c r="K237" i="10"/>
  <c r="K238" i="10"/>
  <c r="K239" i="10"/>
  <c r="K240" i="10"/>
  <c r="L240" i="10" s="1"/>
  <c r="M240" i="10" s="1"/>
  <c r="K241" i="10"/>
  <c r="K242" i="10"/>
  <c r="K243" i="10"/>
  <c r="K244" i="10"/>
  <c r="L244" i="10" s="1"/>
  <c r="M244" i="10" s="1"/>
  <c r="K245" i="10"/>
  <c r="K246" i="10"/>
  <c r="K247" i="10"/>
  <c r="K248" i="10"/>
  <c r="L248" i="10" s="1"/>
  <c r="M248" i="10" s="1"/>
  <c r="K249" i="10"/>
  <c r="K250" i="10"/>
  <c r="K251" i="10"/>
  <c r="K252" i="10"/>
  <c r="L252" i="10" s="1"/>
  <c r="M252" i="10" s="1"/>
  <c r="K253" i="10"/>
  <c r="K254" i="10"/>
  <c r="K255" i="10"/>
  <c r="K256" i="10"/>
  <c r="L256" i="10" s="1"/>
  <c r="M256" i="10" s="1"/>
  <c r="K257" i="10"/>
  <c r="K258" i="10"/>
  <c r="K259" i="10"/>
  <c r="K260" i="10"/>
  <c r="L260" i="10" s="1"/>
  <c r="M260" i="10" s="1"/>
  <c r="K261" i="10"/>
  <c r="K262" i="10"/>
  <c r="K263" i="10"/>
  <c r="K264" i="10"/>
  <c r="L264" i="10" s="1"/>
  <c r="M264" i="10" s="1"/>
  <c r="K265" i="10"/>
  <c r="K266" i="10"/>
  <c r="K267" i="10"/>
  <c r="K268" i="10"/>
  <c r="L268" i="10" s="1"/>
  <c r="M268" i="10" s="1"/>
  <c r="K269" i="10"/>
  <c r="K270" i="10"/>
  <c r="K271" i="10"/>
  <c r="K272" i="10"/>
  <c r="L272" i="10" s="1"/>
  <c r="M272" i="10" s="1"/>
  <c r="K273" i="10"/>
  <c r="K274" i="10"/>
  <c r="K275" i="10"/>
  <c r="K276" i="10"/>
  <c r="L276" i="10" s="1"/>
  <c r="M276" i="10" s="1"/>
  <c r="B79" i="9" s="1"/>
  <c r="K277" i="10"/>
  <c r="K278" i="10"/>
  <c r="K279" i="10"/>
  <c r="K280" i="10"/>
  <c r="L280" i="10" s="1"/>
  <c r="M280" i="10" s="1"/>
  <c r="K281" i="10"/>
  <c r="K282" i="10"/>
  <c r="K283" i="10"/>
  <c r="K284" i="10"/>
  <c r="L284" i="10" s="1"/>
  <c r="M284" i="10" s="1"/>
  <c r="K285" i="10"/>
  <c r="K286" i="10"/>
  <c r="K287" i="10"/>
  <c r="K288" i="10"/>
  <c r="L288" i="10" s="1"/>
  <c r="M288" i="10" s="1"/>
  <c r="K289" i="10"/>
  <c r="K290" i="10"/>
  <c r="K291" i="10"/>
  <c r="K292" i="10"/>
  <c r="L292" i="10" s="1"/>
  <c r="M292" i="10" s="1"/>
  <c r="K293" i="10"/>
  <c r="K294" i="10"/>
  <c r="K295" i="10"/>
  <c r="K296" i="10"/>
  <c r="L296" i="10" s="1"/>
  <c r="M296" i="10" s="1"/>
  <c r="B18" i="9" s="1"/>
  <c r="K297" i="10"/>
  <c r="K298" i="10"/>
  <c r="K299" i="10"/>
  <c r="K300" i="10"/>
  <c r="L300" i="10" s="1"/>
  <c r="M300" i="10" s="1"/>
  <c r="K301" i="10"/>
  <c r="K302" i="10"/>
  <c r="K303" i="10"/>
  <c r="K304" i="10"/>
  <c r="L304" i="10" s="1"/>
  <c r="M304" i="10" s="1"/>
  <c r="K305" i="10"/>
  <c r="K306" i="10"/>
  <c r="K307" i="10"/>
  <c r="K308" i="10"/>
  <c r="L308" i="10" s="1"/>
  <c r="M308" i="10" s="1"/>
  <c r="K309" i="10"/>
  <c r="K310" i="10"/>
  <c r="K311" i="10"/>
  <c r="K312" i="10"/>
  <c r="L312" i="10" s="1"/>
  <c r="M312" i="10" s="1"/>
  <c r="K313" i="10"/>
  <c r="K314" i="10"/>
  <c r="K315" i="10"/>
  <c r="K316" i="10"/>
  <c r="L316" i="10" s="1"/>
  <c r="M316" i="10" s="1"/>
  <c r="B10" i="9" s="1"/>
  <c r="K317" i="10"/>
  <c r="K318" i="10"/>
  <c r="K319" i="10"/>
  <c r="K320" i="10"/>
  <c r="L320" i="10" s="1"/>
  <c r="M320" i="10" s="1"/>
  <c r="K321" i="10"/>
  <c r="K322" i="10"/>
  <c r="K323" i="10"/>
  <c r="K324" i="10"/>
  <c r="L324" i="10" s="1"/>
  <c r="M324" i="10" s="1"/>
  <c r="K325" i="10"/>
  <c r="K326" i="10"/>
  <c r="K327" i="10"/>
  <c r="K328" i="10"/>
  <c r="L328" i="10" s="1"/>
  <c r="M328" i="10" s="1"/>
  <c r="K329" i="10"/>
  <c r="K330" i="10"/>
  <c r="K331" i="10"/>
  <c r="K332" i="10"/>
  <c r="L332" i="10" s="1"/>
  <c r="M332" i="10" s="1"/>
  <c r="K333" i="10"/>
  <c r="K334" i="10"/>
  <c r="K335" i="10"/>
  <c r="K336" i="10"/>
  <c r="L336" i="10" s="1"/>
  <c r="M336" i="10" s="1"/>
  <c r="K337" i="10"/>
  <c r="K338" i="10"/>
  <c r="K339" i="10"/>
  <c r="K340" i="10"/>
  <c r="L340" i="10" s="1"/>
  <c r="M340" i="10" s="1"/>
  <c r="K341" i="10"/>
  <c r="K342" i="10"/>
  <c r="K343" i="10"/>
  <c r="K344" i="10"/>
  <c r="L344" i="10" s="1"/>
  <c r="M344" i="10" s="1"/>
  <c r="B40" i="9" s="1"/>
  <c r="K345" i="10"/>
  <c r="K346" i="10"/>
  <c r="K347" i="10"/>
  <c r="K348" i="10"/>
  <c r="L348" i="10" s="1"/>
  <c r="M348" i="10" s="1"/>
  <c r="K349" i="10"/>
  <c r="K350" i="10"/>
  <c r="K351" i="10"/>
  <c r="K352" i="10"/>
  <c r="L352" i="10" s="1"/>
  <c r="M352" i="10" s="1"/>
  <c r="K353" i="10"/>
  <c r="K354" i="10"/>
  <c r="K355" i="10"/>
  <c r="K356" i="10"/>
  <c r="L356" i="10" s="1"/>
  <c r="M356" i="10" s="1"/>
  <c r="K357" i="10"/>
  <c r="K358" i="10"/>
  <c r="K359" i="10"/>
  <c r="K360" i="10"/>
  <c r="L360" i="10" s="1"/>
  <c r="M360" i="10" s="1"/>
  <c r="K361" i="10"/>
  <c r="K362" i="10"/>
  <c r="K363" i="10"/>
  <c r="K364" i="10"/>
  <c r="L364" i="10" s="1"/>
  <c r="M364" i="10" s="1"/>
  <c r="K365" i="10"/>
  <c r="K366" i="10"/>
  <c r="K367" i="10"/>
  <c r="K368" i="10"/>
  <c r="L368" i="10" s="1"/>
  <c r="M368" i="10" s="1"/>
  <c r="B83" i="9" s="1"/>
  <c r="K369" i="10"/>
  <c r="K370" i="10"/>
  <c r="K371" i="10"/>
  <c r="K372" i="10"/>
  <c r="L372" i="10" s="1"/>
  <c r="M372" i="10" s="1"/>
  <c r="K373" i="10"/>
  <c r="K374" i="10"/>
  <c r="K375" i="10"/>
  <c r="K376" i="10"/>
  <c r="L376" i="10" s="1"/>
  <c r="M376" i="10" s="1"/>
  <c r="K377" i="10"/>
  <c r="K378" i="10"/>
  <c r="K379" i="10"/>
  <c r="K380" i="10"/>
  <c r="L380" i="10" s="1"/>
  <c r="M380" i="10" s="1"/>
  <c r="K381" i="10"/>
  <c r="K382" i="10"/>
  <c r="K383" i="10"/>
  <c r="K384" i="10"/>
  <c r="L384" i="10" s="1"/>
  <c r="M384" i="10" s="1"/>
  <c r="K385" i="10"/>
  <c r="K386" i="10"/>
  <c r="K387" i="10"/>
  <c r="K388" i="10"/>
  <c r="L388" i="10" s="1"/>
  <c r="M388" i="10" s="1"/>
  <c r="K389" i="10"/>
  <c r="K390" i="10"/>
  <c r="K391" i="10"/>
  <c r="K392" i="10"/>
  <c r="L392" i="10" s="1"/>
  <c r="M392" i="10" s="1"/>
  <c r="K393" i="10"/>
  <c r="K394" i="10"/>
  <c r="K395" i="10"/>
  <c r="K396" i="10"/>
  <c r="L396" i="10" s="1"/>
  <c r="M396" i="10" s="1"/>
  <c r="K397" i="10"/>
  <c r="K398" i="10"/>
  <c r="K399" i="10"/>
  <c r="K400" i="10"/>
  <c r="L400" i="10" s="1"/>
  <c r="M400" i="10" s="1"/>
  <c r="K401" i="10"/>
  <c r="K402" i="10"/>
  <c r="K403" i="10"/>
  <c r="K404" i="10"/>
  <c r="L404" i="10" s="1"/>
  <c r="M404" i="10" s="1"/>
  <c r="K405" i="10"/>
  <c r="K406" i="10"/>
  <c r="K407" i="10"/>
  <c r="K408" i="10"/>
  <c r="L408" i="10" s="1"/>
  <c r="M408" i="10" s="1"/>
  <c r="K409" i="10"/>
  <c r="K410" i="10"/>
  <c r="K411" i="10"/>
  <c r="K412" i="10"/>
  <c r="L412" i="10" s="1"/>
  <c r="M412" i="10" s="1"/>
  <c r="K413" i="10"/>
  <c r="K414" i="10"/>
  <c r="K415" i="10"/>
  <c r="K416" i="10"/>
  <c r="L416" i="10" s="1"/>
  <c r="M416" i="10" s="1"/>
  <c r="K417" i="10"/>
  <c r="K418" i="10"/>
  <c r="K419" i="10"/>
  <c r="K420" i="10"/>
  <c r="L420" i="10" s="1"/>
  <c r="M420" i="10" s="1"/>
  <c r="K421" i="10"/>
  <c r="K422" i="10"/>
  <c r="K423" i="10"/>
  <c r="K424" i="10"/>
  <c r="L424" i="10" s="1"/>
  <c r="M424" i="10" s="1"/>
  <c r="B87" i="9" s="1"/>
  <c r="K425" i="10"/>
  <c r="K426" i="10"/>
  <c r="K427" i="10"/>
  <c r="K428" i="10"/>
  <c r="L428" i="10" s="1"/>
  <c r="M428" i="10" s="1"/>
  <c r="K429" i="10"/>
  <c r="K430" i="10"/>
  <c r="K431" i="10"/>
  <c r="K432" i="10"/>
  <c r="L432" i="10" s="1"/>
  <c r="M432" i="10" s="1"/>
  <c r="K433" i="10"/>
  <c r="K434" i="10"/>
  <c r="K435" i="10"/>
  <c r="K436" i="10"/>
  <c r="L436" i="10" s="1"/>
  <c r="M436" i="10" s="1"/>
  <c r="K437" i="10"/>
  <c r="K438" i="10"/>
  <c r="K439" i="10"/>
  <c r="K440" i="10"/>
  <c r="L440" i="10" s="1"/>
  <c r="M440" i="10" s="1"/>
  <c r="K441" i="10"/>
  <c r="K442" i="10"/>
  <c r="K443" i="10"/>
  <c r="K444" i="10"/>
  <c r="L444" i="10" s="1"/>
  <c r="M444" i="10" s="1"/>
  <c r="K445" i="10"/>
  <c r="K446" i="10"/>
  <c r="K447" i="10"/>
  <c r="K448" i="10"/>
  <c r="L448" i="10" s="1"/>
  <c r="M448" i="10" s="1"/>
  <c r="B88" i="9" s="1"/>
  <c r="K449" i="10"/>
  <c r="K450" i="10"/>
  <c r="K451" i="10"/>
  <c r="K452" i="10"/>
  <c r="L452" i="10" s="1"/>
  <c r="M452" i="10" s="1"/>
  <c r="B95" i="9" s="1"/>
  <c r="K453" i="10"/>
  <c r="K454" i="10"/>
  <c r="K455" i="10"/>
  <c r="K456" i="10"/>
  <c r="L456" i="10" s="1"/>
  <c r="M456" i="10" s="1"/>
  <c r="K457" i="10"/>
  <c r="K458" i="10"/>
  <c r="K459" i="10"/>
  <c r="K460" i="10"/>
  <c r="L460" i="10" s="1"/>
  <c r="M460" i="10" s="1"/>
  <c r="K461" i="10"/>
  <c r="K462" i="10"/>
  <c r="K463" i="10"/>
  <c r="K464" i="10"/>
  <c r="L464" i="10" s="1"/>
  <c r="M464" i="10" s="1"/>
  <c r="K465" i="10"/>
  <c r="K466" i="10"/>
  <c r="K467" i="10"/>
  <c r="K468" i="10"/>
  <c r="L468" i="10" s="1"/>
  <c r="M468" i="10" s="1"/>
  <c r="K469" i="10"/>
  <c r="K470" i="10"/>
  <c r="K471" i="10"/>
  <c r="K472" i="10"/>
  <c r="L472" i="10" s="1"/>
  <c r="M472" i="10" s="1"/>
  <c r="K473" i="10"/>
  <c r="K474" i="10"/>
  <c r="K475" i="10"/>
  <c r="K476" i="10"/>
  <c r="L476" i="10" s="1"/>
  <c r="M476" i="10" s="1"/>
  <c r="K477" i="10"/>
  <c r="K478" i="10"/>
  <c r="K479" i="10"/>
  <c r="K480" i="10"/>
  <c r="L480" i="10" s="1"/>
  <c r="M480" i="10" s="1"/>
  <c r="K481" i="10"/>
  <c r="K482" i="10"/>
  <c r="K483" i="10"/>
  <c r="K484" i="10"/>
  <c r="L484" i="10" s="1"/>
  <c r="M484" i="10" s="1"/>
  <c r="K485" i="10"/>
  <c r="K486" i="10"/>
  <c r="K487" i="10"/>
  <c r="K488" i="10"/>
  <c r="L488" i="10" s="1"/>
  <c r="M488" i="10" s="1"/>
  <c r="B20" i="9" s="1"/>
  <c r="K489" i="10"/>
  <c r="K490" i="10"/>
  <c r="K491" i="10"/>
  <c r="K492" i="10"/>
  <c r="L492" i="10" s="1"/>
  <c r="M492" i="10" s="1"/>
  <c r="B66" i="9" s="1"/>
  <c r="K493" i="10"/>
  <c r="K494" i="10"/>
  <c r="K495" i="10"/>
  <c r="K496" i="10"/>
  <c r="L496" i="10" s="1"/>
  <c r="M496" i="10" s="1"/>
  <c r="K497" i="10"/>
  <c r="K498" i="10"/>
  <c r="K499" i="10"/>
  <c r="K500" i="10"/>
  <c r="L500" i="10" s="1"/>
  <c r="M500" i="10" s="1"/>
  <c r="B5" i="9" s="1"/>
  <c r="K501" i="10"/>
  <c r="K502" i="10"/>
  <c r="K503" i="10"/>
  <c r="K504" i="10"/>
  <c r="L504" i="10" s="1"/>
  <c r="M504" i="10" s="1"/>
  <c r="K505" i="10"/>
  <c r="K506" i="10"/>
  <c r="K507" i="10"/>
  <c r="K508" i="10"/>
  <c r="L508" i="10" s="1"/>
  <c r="M508" i="10" s="1"/>
  <c r="K509" i="10"/>
  <c r="K510" i="10"/>
  <c r="K511" i="10"/>
  <c r="K512" i="10"/>
  <c r="L512" i="10" s="1"/>
  <c r="M512" i="10" s="1"/>
  <c r="B33" i="9" s="1"/>
  <c r="K513" i="10"/>
  <c r="K514" i="10"/>
  <c r="K515" i="10"/>
  <c r="K516" i="10"/>
  <c r="L516" i="10" s="1"/>
  <c r="M516" i="10" s="1"/>
  <c r="K517" i="10"/>
  <c r="K518" i="10"/>
  <c r="K519" i="10"/>
  <c r="K520" i="10"/>
  <c r="L520" i="10" s="1"/>
  <c r="M520" i="10" s="1"/>
  <c r="K521" i="10"/>
  <c r="K522" i="10"/>
  <c r="K523" i="10"/>
  <c r="K524" i="10"/>
  <c r="L524" i="10" s="1"/>
  <c r="M524" i="10" s="1"/>
  <c r="K525" i="10"/>
  <c r="K526" i="10"/>
  <c r="K527" i="10"/>
  <c r="K528" i="10"/>
  <c r="L528" i="10" s="1"/>
  <c r="M528" i="10" s="1"/>
  <c r="K529" i="10"/>
  <c r="K530" i="10"/>
  <c r="K531" i="10"/>
  <c r="K532" i="10"/>
  <c r="L532" i="10" s="1"/>
  <c r="M532" i="10" s="1"/>
  <c r="K533" i="10"/>
  <c r="K534" i="10"/>
  <c r="K535" i="10"/>
  <c r="K536" i="10"/>
  <c r="L536" i="10" s="1"/>
  <c r="M536" i="10" s="1"/>
  <c r="B97" i="9" s="1"/>
  <c r="K537" i="10"/>
  <c r="K538" i="10"/>
  <c r="K539" i="10"/>
  <c r="K540" i="10"/>
  <c r="L540" i="10" s="1"/>
  <c r="M540" i="10" s="1"/>
  <c r="K541" i="10"/>
  <c r="K542" i="10"/>
  <c r="K543" i="10"/>
  <c r="K544" i="10"/>
  <c r="L544" i="10" s="1"/>
  <c r="M544" i="10" s="1"/>
  <c r="K545" i="10"/>
  <c r="K546" i="10"/>
  <c r="K547" i="10"/>
  <c r="K548" i="10"/>
  <c r="L548" i="10" s="1"/>
  <c r="M548" i="10" s="1"/>
  <c r="K549" i="10"/>
  <c r="K550" i="10"/>
  <c r="K551" i="10"/>
  <c r="K552" i="10"/>
  <c r="L552" i="10" s="1"/>
  <c r="M552" i="10" s="1"/>
  <c r="B48" i="9" s="1"/>
  <c r="K553" i="10"/>
  <c r="K554" i="10"/>
  <c r="K555" i="10"/>
  <c r="K556" i="10"/>
  <c r="L556" i="10" s="1"/>
  <c r="M556" i="10" s="1"/>
  <c r="K557" i="10"/>
  <c r="K558" i="10"/>
  <c r="K559" i="10"/>
  <c r="K560" i="10"/>
  <c r="L560" i="10" s="1"/>
  <c r="M560" i="10" s="1"/>
  <c r="K561" i="10"/>
  <c r="K562" i="10"/>
  <c r="K563" i="10"/>
  <c r="K564" i="10"/>
  <c r="L564" i="10" s="1"/>
  <c r="M564" i="10" s="1"/>
  <c r="K565" i="10"/>
  <c r="K566" i="10"/>
  <c r="K567" i="10"/>
  <c r="K568" i="10"/>
  <c r="L568" i="10" s="1"/>
  <c r="M568" i="10" s="1"/>
  <c r="K569" i="10"/>
  <c r="K570" i="10"/>
  <c r="K571" i="10"/>
  <c r="K572" i="10"/>
  <c r="L572" i="10" s="1"/>
  <c r="M572" i="10" s="1"/>
  <c r="K573" i="10"/>
  <c r="K574" i="10"/>
  <c r="K575" i="10"/>
  <c r="K576" i="10"/>
  <c r="L576" i="10" s="1"/>
  <c r="M576" i="10" s="1"/>
  <c r="B49" i="9" s="1"/>
  <c r="K577" i="10"/>
  <c r="K578" i="10"/>
  <c r="K579" i="10"/>
  <c r="K580" i="10"/>
  <c r="L580" i="10" s="1"/>
  <c r="M580" i="10" s="1"/>
  <c r="B11" i="9" s="1"/>
  <c r="K581" i="10"/>
  <c r="K582" i="10"/>
  <c r="K583" i="10"/>
  <c r="K584" i="10"/>
  <c r="L584" i="10" s="1"/>
  <c r="M584" i="10" s="1"/>
  <c r="K585" i="10"/>
  <c r="K586" i="10"/>
  <c r="K587" i="10"/>
  <c r="K588" i="10"/>
  <c r="L588" i="10" s="1"/>
  <c r="M588" i="10" s="1"/>
  <c r="K589" i="10"/>
  <c r="K590" i="10"/>
  <c r="K591" i="10"/>
  <c r="K592" i="10"/>
  <c r="L592" i="10" s="1"/>
  <c r="M592" i="10" s="1"/>
  <c r="B24" i="9" s="1"/>
  <c r="K593" i="10"/>
  <c r="K594" i="10"/>
  <c r="K595" i="10"/>
  <c r="K596" i="10"/>
  <c r="L596" i="10" s="1"/>
  <c r="M596" i="10" s="1"/>
  <c r="K597" i="10"/>
  <c r="K598" i="10"/>
  <c r="K599" i="10"/>
  <c r="K600" i="10"/>
  <c r="L600" i="10" s="1"/>
  <c r="M600" i="10" s="1"/>
  <c r="K601" i="10"/>
  <c r="K602" i="10"/>
  <c r="K603" i="10"/>
  <c r="K604" i="10"/>
  <c r="L604" i="10" s="1"/>
  <c r="M604" i="10" s="1"/>
  <c r="K605" i="10"/>
  <c r="K606" i="10"/>
  <c r="K607" i="10"/>
  <c r="K608" i="10"/>
  <c r="L608" i="10" s="1"/>
  <c r="M608" i="10" s="1"/>
  <c r="K609" i="10"/>
  <c r="K610" i="10"/>
  <c r="K611" i="10"/>
  <c r="K612" i="10"/>
  <c r="L612" i="10" s="1"/>
  <c r="M612" i="10" s="1"/>
  <c r="K613" i="10"/>
  <c r="K614" i="10"/>
  <c r="K615" i="10"/>
  <c r="K616" i="10"/>
  <c r="L616" i="10" s="1"/>
  <c r="M616" i="10" s="1"/>
  <c r="K617" i="10"/>
  <c r="K618" i="10"/>
  <c r="K619" i="10"/>
  <c r="K620" i="10"/>
  <c r="L620" i="10" s="1"/>
  <c r="M620" i="10" s="1"/>
  <c r="K621" i="10"/>
  <c r="K622" i="10"/>
  <c r="K623" i="10"/>
  <c r="K624" i="10"/>
  <c r="L624" i="10" s="1"/>
  <c r="M624" i="10" s="1"/>
  <c r="K625" i="10"/>
  <c r="K626" i="10"/>
  <c r="K627" i="10"/>
  <c r="K628" i="10"/>
  <c r="L628" i="10" s="1"/>
  <c r="M628" i="10" s="1"/>
  <c r="K629" i="10"/>
  <c r="K630" i="10"/>
  <c r="K631" i="10"/>
  <c r="K632" i="10"/>
  <c r="L632" i="10" s="1"/>
  <c r="M632" i="10" s="1"/>
  <c r="K633" i="10"/>
  <c r="K634" i="10"/>
  <c r="K635" i="10"/>
  <c r="K636" i="10"/>
  <c r="L636" i="10" s="1"/>
  <c r="M636" i="10" s="1"/>
  <c r="K637" i="10"/>
  <c r="K638" i="10"/>
  <c r="K639" i="10"/>
  <c r="K640" i="10"/>
  <c r="L640" i="10" s="1"/>
  <c r="M640" i="10" s="1"/>
  <c r="B45" i="9" s="1"/>
  <c r="K641" i="10"/>
  <c r="K642" i="10"/>
  <c r="K643" i="10"/>
  <c r="K644" i="10"/>
  <c r="L644" i="10" s="1"/>
  <c r="M644" i="10" s="1"/>
  <c r="K645" i="10"/>
  <c r="K646" i="10"/>
  <c r="K647" i="10"/>
  <c r="K648" i="10"/>
  <c r="L648" i="10" s="1"/>
  <c r="M648" i="10" s="1"/>
  <c r="K649" i="10"/>
  <c r="K650" i="10"/>
  <c r="K651" i="10"/>
  <c r="K652" i="10"/>
  <c r="L652" i="10" s="1"/>
  <c r="M652" i="10" s="1"/>
  <c r="K653" i="10"/>
  <c r="K654" i="10"/>
  <c r="K655" i="10"/>
  <c r="K656" i="10"/>
  <c r="L656" i="10" s="1"/>
  <c r="M656" i="10" s="1"/>
  <c r="K657" i="10"/>
  <c r="K658" i="10"/>
  <c r="K659" i="10"/>
  <c r="K4" i="10"/>
  <c r="M259" i="10"/>
  <c r="M382" i="10"/>
  <c r="M446" i="10"/>
  <c r="M510" i="10"/>
  <c r="B12" i="9"/>
  <c r="B26" i="9"/>
  <c r="B32" i="9"/>
  <c r="B37" i="9"/>
  <c r="B41" i="9"/>
  <c r="L7" i="10"/>
  <c r="M7" i="10" s="1"/>
  <c r="L9" i="10"/>
  <c r="M9" i="10" s="1"/>
  <c r="L10" i="10"/>
  <c r="M10" i="10" s="1"/>
  <c r="L11" i="10"/>
  <c r="M11" i="10" s="1"/>
  <c r="B75" i="9" s="1"/>
  <c r="L13" i="10"/>
  <c r="M13" i="10" s="1"/>
  <c r="L14" i="10"/>
  <c r="M14" i="10" s="1"/>
  <c r="L15" i="10"/>
  <c r="M15" i="10" s="1"/>
  <c r="L17" i="10"/>
  <c r="M17" i="10" s="1"/>
  <c r="B19" i="9" s="1"/>
  <c r="L18" i="10"/>
  <c r="M18" i="10" s="1"/>
  <c r="L19" i="10"/>
  <c r="M19" i="10" s="1"/>
  <c r="L21" i="10"/>
  <c r="M21" i="10" s="1"/>
  <c r="L22" i="10"/>
  <c r="M22" i="10" s="1"/>
  <c r="L23" i="10"/>
  <c r="M23" i="10" s="1"/>
  <c r="L25" i="10"/>
  <c r="M25" i="10" s="1"/>
  <c r="L26" i="10"/>
  <c r="M26" i="10" s="1"/>
  <c r="L27" i="10"/>
  <c r="M27" i="10" s="1"/>
  <c r="L29" i="10"/>
  <c r="M29" i="10" s="1"/>
  <c r="L30" i="10"/>
  <c r="M30" i="10" s="1"/>
  <c r="L31" i="10"/>
  <c r="M31" i="10" s="1"/>
  <c r="B53" i="9" s="1"/>
  <c r="L33" i="10"/>
  <c r="M33" i="10" s="1"/>
  <c r="L34" i="10"/>
  <c r="M34" i="10" s="1"/>
  <c r="L35" i="10"/>
  <c r="M35" i="10" s="1"/>
  <c r="L37" i="10"/>
  <c r="M37" i="10" s="1"/>
  <c r="L38" i="10"/>
  <c r="M38" i="10" s="1"/>
  <c r="B31" i="9" s="1"/>
  <c r="L39" i="10"/>
  <c r="M39" i="10" s="1"/>
  <c r="L41" i="10"/>
  <c r="M41" i="10" s="1"/>
  <c r="L42" i="10"/>
  <c r="M42" i="10" s="1"/>
  <c r="L43" i="10"/>
  <c r="M43" i="10" s="1"/>
  <c r="L45" i="10"/>
  <c r="M45" i="10" s="1"/>
  <c r="B101" i="9" s="1"/>
  <c r="L46" i="10"/>
  <c r="M46" i="10" s="1"/>
  <c r="L47" i="10"/>
  <c r="M47" i="10" s="1"/>
  <c r="L49" i="10"/>
  <c r="M49" i="10" s="1"/>
  <c r="L50" i="10"/>
  <c r="M50" i="10" s="1"/>
  <c r="L51" i="10"/>
  <c r="M51" i="10" s="1"/>
  <c r="L53" i="10"/>
  <c r="M53" i="10" s="1"/>
  <c r="L54" i="10"/>
  <c r="M54" i="10" s="1"/>
  <c r="L55" i="10"/>
  <c r="M55" i="10" s="1"/>
  <c r="L57" i="10"/>
  <c r="M57" i="10" s="1"/>
  <c r="B107" i="9" s="1"/>
  <c r="L58" i="10"/>
  <c r="M58" i="10" s="1"/>
  <c r="L59" i="10"/>
  <c r="M59" i="10" s="1"/>
  <c r="B38" i="9" s="1"/>
  <c r="L61" i="10"/>
  <c r="M61" i="10" s="1"/>
  <c r="L62" i="10"/>
  <c r="M62" i="10" s="1"/>
  <c r="L63" i="10"/>
  <c r="M63" i="10" s="1"/>
  <c r="L65" i="10"/>
  <c r="M65" i="10" s="1"/>
  <c r="L66" i="10"/>
  <c r="M66" i="10" s="1"/>
  <c r="B74" i="9" s="1"/>
  <c r="L67" i="10"/>
  <c r="M67" i="10" s="1"/>
  <c r="L69" i="10"/>
  <c r="M69" i="10" s="1"/>
  <c r="L70" i="10"/>
  <c r="M70" i="10" s="1"/>
  <c r="B73" i="9" s="1"/>
  <c r="L71" i="10"/>
  <c r="M71" i="10" s="1"/>
  <c r="L73" i="10"/>
  <c r="M73" i="10" s="1"/>
  <c r="L74" i="10"/>
  <c r="M74" i="10" s="1"/>
  <c r="L75" i="10"/>
  <c r="M75" i="10" s="1"/>
  <c r="L77" i="10"/>
  <c r="M77" i="10" s="1"/>
  <c r="L78" i="10"/>
  <c r="M78" i="10" s="1"/>
  <c r="L79" i="10"/>
  <c r="M79" i="10" s="1"/>
  <c r="B50" i="9" s="1"/>
  <c r="L81" i="10"/>
  <c r="M81" i="10" s="1"/>
  <c r="L82" i="10"/>
  <c r="M82" i="10" s="1"/>
  <c r="L83" i="10"/>
  <c r="M83" i="10" s="1"/>
  <c r="L85" i="10"/>
  <c r="M85" i="10" s="1"/>
  <c r="L86" i="10"/>
  <c r="M86" i="10" s="1"/>
  <c r="L87" i="10"/>
  <c r="M87" i="10" s="1"/>
  <c r="L89" i="10"/>
  <c r="M89" i="10" s="1"/>
  <c r="L90" i="10"/>
  <c r="M90" i="10" s="1"/>
  <c r="B93" i="9" s="1"/>
  <c r="L91" i="10"/>
  <c r="M91" i="10" s="1"/>
  <c r="B34" i="9" s="1"/>
  <c r="L93" i="10"/>
  <c r="M93" i="10" s="1"/>
  <c r="L94" i="10"/>
  <c r="M94" i="10" s="1"/>
  <c r="B13" i="9" s="1"/>
  <c r="L95" i="10"/>
  <c r="M95" i="10" s="1"/>
  <c r="L97" i="10"/>
  <c r="M97" i="10" s="1"/>
  <c r="B108" i="9" s="1"/>
  <c r="L98" i="10"/>
  <c r="M98" i="10" s="1"/>
  <c r="L99" i="10"/>
  <c r="M99" i="10" s="1"/>
  <c r="L101" i="10"/>
  <c r="M101" i="10" s="1"/>
  <c r="B82" i="9" s="1"/>
  <c r="L102" i="10"/>
  <c r="M102" i="10" s="1"/>
  <c r="L103" i="10"/>
  <c r="M103" i="10" s="1"/>
  <c r="B65" i="9" s="1"/>
  <c r="L105" i="10"/>
  <c r="M105" i="10" s="1"/>
  <c r="L106" i="10"/>
  <c r="M106" i="10" s="1"/>
  <c r="L107" i="10"/>
  <c r="M107" i="10" s="1"/>
  <c r="L109" i="10"/>
  <c r="M109" i="10" s="1"/>
  <c r="L110" i="10"/>
  <c r="M110" i="10" s="1"/>
  <c r="L111" i="10"/>
  <c r="M111" i="10" s="1"/>
  <c r="L113" i="10"/>
  <c r="M113" i="10" s="1"/>
  <c r="L114" i="10"/>
  <c r="M114" i="10" s="1"/>
  <c r="B46" i="9" s="1"/>
  <c r="L115" i="10"/>
  <c r="M115" i="10" s="1"/>
  <c r="B100" i="9" s="1"/>
  <c r="L117" i="10"/>
  <c r="M117" i="10" s="1"/>
  <c r="L118" i="10"/>
  <c r="M118" i="10" s="1"/>
  <c r="L119" i="10"/>
  <c r="M119" i="10" s="1"/>
  <c r="L121" i="10"/>
  <c r="M121" i="10" s="1"/>
  <c r="B8" i="9" s="1"/>
  <c r="L122" i="10"/>
  <c r="M122" i="10" s="1"/>
  <c r="L123" i="10"/>
  <c r="M123" i="10" s="1"/>
  <c r="L125" i="10"/>
  <c r="M125" i="10" s="1"/>
  <c r="B57" i="9" s="1"/>
  <c r="L126" i="10"/>
  <c r="M126" i="10" s="1"/>
  <c r="L127" i="10"/>
  <c r="M127" i="10" s="1"/>
  <c r="L129" i="10"/>
  <c r="M129" i="10" s="1"/>
  <c r="L130" i="10"/>
  <c r="M130" i="10" s="1"/>
  <c r="L131" i="10"/>
  <c r="M131" i="10" s="1"/>
  <c r="L133" i="10"/>
  <c r="M133" i="10" s="1"/>
  <c r="L134" i="10"/>
  <c r="M134" i="10" s="1"/>
  <c r="L135" i="10"/>
  <c r="M135" i="10" s="1"/>
  <c r="L137" i="10"/>
  <c r="M137" i="10" s="1"/>
  <c r="L138" i="10"/>
  <c r="M138" i="10" s="1"/>
  <c r="L139" i="10"/>
  <c r="M139" i="10" s="1"/>
  <c r="L141" i="10"/>
  <c r="M141" i="10" s="1"/>
  <c r="L142" i="10"/>
  <c r="M142" i="10" s="1"/>
  <c r="L143" i="10"/>
  <c r="M143" i="10" s="1"/>
  <c r="L145" i="10"/>
  <c r="M145" i="10" s="1"/>
  <c r="L146" i="10"/>
  <c r="M146" i="10" s="1"/>
  <c r="L147" i="10"/>
  <c r="M147" i="10" s="1"/>
  <c r="L149" i="10"/>
  <c r="M149" i="10" s="1"/>
  <c r="L150" i="10"/>
  <c r="M150" i="10" s="1"/>
  <c r="L151" i="10"/>
  <c r="M151" i="10" s="1"/>
  <c r="L153" i="10"/>
  <c r="M153" i="10" s="1"/>
  <c r="L154" i="10"/>
  <c r="M154" i="10" s="1"/>
  <c r="L155" i="10"/>
  <c r="M155" i="10" s="1"/>
  <c r="L157" i="10"/>
  <c r="M157" i="10" s="1"/>
  <c r="L158" i="10"/>
  <c r="M158" i="10" s="1"/>
  <c r="L159" i="10"/>
  <c r="M159" i="10" s="1"/>
  <c r="L161" i="10"/>
  <c r="M161" i="10" s="1"/>
  <c r="L162" i="10"/>
  <c r="M162" i="10" s="1"/>
  <c r="L163" i="10"/>
  <c r="M163" i="10" s="1"/>
  <c r="B4" i="9" s="1"/>
  <c r="L165" i="10"/>
  <c r="M165" i="10" s="1"/>
  <c r="L166" i="10"/>
  <c r="M166" i="10" s="1"/>
  <c r="L167" i="10"/>
  <c r="M167" i="10" s="1"/>
  <c r="L169" i="10"/>
  <c r="M169" i="10" s="1"/>
  <c r="B67" i="9" s="1"/>
  <c r="L170" i="10"/>
  <c r="M170" i="10" s="1"/>
  <c r="B30" i="9" s="1"/>
  <c r="L171" i="10"/>
  <c r="M171" i="10" s="1"/>
  <c r="L173" i="10"/>
  <c r="M173" i="10" s="1"/>
  <c r="L174" i="10"/>
  <c r="M174" i="10" s="1"/>
  <c r="L175" i="10"/>
  <c r="M175" i="10" s="1"/>
  <c r="L177" i="10"/>
  <c r="M177" i="10" s="1"/>
  <c r="B94" i="9" s="1"/>
  <c r="L178" i="10"/>
  <c r="M178" i="10" s="1"/>
  <c r="L179" i="10"/>
  <c r="M179" i="10" s="1"/>
  <c r="L181" i="10"/>
  <c r="M181" i="10" s="1"/>
  <c r="B84" i="9" s="1"/>
  <c r="L182" i="10"/>
  <c r="M182" i="10" s="1"/>
  <c r="L183" i="10"/>
  <c r="M183" i="10" s="1"/>
  <c r="L185" i="10"/>
  <c r="M185" i="10" s="1"/>
  <c r="L186" i="10"/>
  <c r="M186" i="10" s="1"/>
  <c r="B55" i="9" s="1"/>
  <c r="L187" i="10"/>
  <c r="M187" i="10" s="1"/>
  <c r="L189" i="10"/>
  <c r="M189" i="10" s="1"/>
  <c r="L190" i="10"/>
  <c r="M190" i="10" s="1"/>
  <c r="L191" i="10"/>
  <c r="M191" i="10" s="1"/>
  <c r="L193" i="10"/>
  <c r="M193" i="10" s="1"/>
  <c r="L194" i="10"/>
  <c r="M194" i="10" s="1"/>
  <c r="L195" i="10"/>
  <c r="M195" i="10" s="1"/>
  <c r="L197" i="10"/>
  <c r="M197" i="10" s="1"/>
  <c r="L198" i="10"/>
  <c r="M198" i="10" s="1"/>
  <c r="L199" i="10"/>
  <c r="M199" i="10" s="1"/>
  <c r="B68" i="9" s="1"/>
  <c r="L201" i="10"/>
  <c r="M201" i="10" s="1"/>
  <c r="L202" i="10"/>
  <c r="M202" i="10" s="1"/>
  <c r="L203" i="10"/>
  <c r="M203" i="10" s="1"/>
  <c r="L205" i="10"/>
  <c r="M205" i="10" s="1"/>
  <c r="B43" i="9" s="1"/>
  <c r="L206" i="10"/>
  <c r="M206" i="10" s="1"/>
  <c r="L207" i="10"/>
  <c r="M207" i="10" s="1"/>
  <c r="L209" i="10"/>
  <c r="M209" i="10" s="1"/>
  <c r="L210" i="10"/>
  <c r="M210" i="10" s="1"/>
  <c r="L211" i="10"/>
  <c r="M211" i="10" s="1"/>
  <c r="L213" i="10"/>
  <c r="M213" i="10" s="1"/>
  <c r="L214" i="10"/>
  <c r="M214" i="10" s="1"/>
  <c r="L215" i="10"/>
  <c r="M215" i="10" s="1"/>
  <c r="L217" i="10"/>
  <c r="M217" i="10" s="1"/>
  <c r="L218" i="10"/>
  <c r="M218" i="10" s="1"/>
  <c r="L219" i="10"/>
  <c r="M219" i="10" s="1"/>
  <c r="L221" i="10"/>
  <c r="M221" i="10" s="1"/>
  <c r="L222" i="10"/>
  <c r="M222" i="10" s="1"/>
  <c r="L223" i="10"/>
  <c r="M223" i="10" s="1"/>
  <c r="L225" i="10"/>
  <c r="M225" i="10" s="1"/>
  <c r="L226" i="10"/>
  <c r="M226" i="10" s="1"/>
  <c r="L227" i="10"/>
  <c r="M227" i="10" s="1"/>
  <c r="L229" i="10"/>
  <c r="M229" i="10" s="1"/>
  <c r="L230" i="10"/>
  <c r="M230" i="10" s="1"/>
  <c r="L231" i="10"/>
  <c r="M231" i="10" s="1"/>
  <c r="L233" i="10"/>
  <c r="M233" i="10" s="1"/>
  <c r="L234" i="10"/>
  <c r="M234" i="10" s="1"/>
  <c r="L235" i="10"/>
  <c r="M235" i="10" s="1"/>
  <c r="L237" i="10"/>
  <c r="M237" i="10" s="1"/>
  <c r="L238" i="10"/>
  <c r="M238" i="10" s="1"/>
  <c r="L239" i="10"/>
  <c r="M239" i="10" s="1"/>
  <c r="L241" i="10"/>
  <c r="M241" i="10" s="1"/>
  <c r="L242" i="10"/>
  <c r="M242" i="10" s="1"/>
  <c r="L243" i="10"/>
  <c r="M243" i="10" s="1"/>
  <c r="L245" i="10"/>
  <c r="M245" i="10" s="1"/>
  <c r="L246" i="10"/>
  <c r="M246" i="10" s="1"/>
  <c r="L247" i="10"/>
  <c r="M247" i="10" s="1"/>
  <c r="L249" i="10"/>
  <c r="M249" i="10" s="1"/>
  <c r="L250" i="10"/>
  <c r="M250" i="10" s="1"/>
  <c r="L251" i="10"/>
  <c r="M251" i="10" s="1"/>
  <c r="L253" i="10"/>
  <c r="M253" i="10" s="1"/>
  <c r="L254" i="10"/>
  <c r="M254" i="10" s="1"/>
  <c r="L255" i="10"/>
  <c r="M255" i="10" s="1"/>
  <c r="L257" i="10"/>
  <c r="M257" i="10" s="1"/>
  <c r="L258" i="10"/>
  <c r="M258" i="10" s="1"/>
  <c r="L259" i="10"/>
  <c r="L261" i="10"/>
  <c r="M261" i="10" s="1"/>
  <c r="B36" i="9" s="1"/>
  <c r="L262" i="10"/>
  <c r="M262" i="10" s="1"/>
  <c r="L263" i="10"/>
  <c r="M263" i="10" s="1"/>
  <c r="L265" i="10"/>
  <c r="M265" i="10" s="1"/>
  <c r="B16" i="9" s="1"/>
  <c r="L266" i="10"/>
  <c r="M266" i="10" s="1"/>
  <c r="B61" i="9" s="1"/>
  <c r="L267" i="10"/>
  <c r="M267" i="10" s="1"/>
  <c r="L269" i="10"/>
  <c r="M269" i="10" s="1"/>
  <c r="L270" i="10"/>
  <c r="M270" i="10" s="1"/>
  <c r="B76" i="9" s="1"/>
  <c r="L271" i="10"/>
  <c r="M271" i="10" s="1"/>
  <c r="L273" i="10"/>
  <c r="M273" i="10" s="1"/>
  <c r="L274" i="10"/>
  <c r="M274" i="10" s="1"/>
  <c r="L275" i="10"/>
  <c r="M275" i="10" s="1"/>
  <c r="L277" i="10"/>
  <c r="M277" i="10" s="1"/>
  <c r="L278" i="10"/>
  <c r="M278" i="10" s="1"/>
  <c r="L279" i="10"/>
  <c r="M279" i="10" s="1"/>
  <c r="L281" i="10"/>
  <c r="M281" i="10" s="1"/>
  <c r="L282" i="10"/>
  <c r="M282" i="10" s="1"/>
  <c r="B72" i="9" s="1"/>
  <c r="L283" i="10"/>
  <c r="M283" i="10" s="1"/>
  <c r="L285" i="10"/>
  <c r="M285" i="10" s="1"/>
  <c r="L286" i="10"/>
  <c r="M286" i="10" s="1"/>
  <c r="L287" i="10"/>
  <c r="M287" i="10" s="1"/>
  <c r="L289" i="10"/>
  <c r="M289" i="10" s="1"/>
  <c r="L290" i="10"/>
  <c r="M290" i="10" s="1"/>
  <c r="L291" i="10"/>
  <c r="M291" i="10" s="1"/>
  <c r="L293" i="10"/>
  <c r="M293" i="10" s="1"/>
  <c r="L294" i="10"/>
  <c r="M294" i="10" s="1"/>
  <c r="L295" i="10"/>
  <c r="M295" i="10" s="1"/>
  <c r="L297" i="10"/>
  <c r="M297" i="10" s="1"/>
  <c r="L298" i="10"/>
  <c r="M298" i="10" s="1"/>
  <c r="L299" i="10"/>
  <c r="M299" i="10" s="1"/>
  <c r="L301" i="10"/>
  <c r="M301" i="10" s="1"/>
  <c r="L302" i="10"/>
  <c r="M302" i="10" s="1"/>
  <c r="L303" i="10"/>
  <c r="M303" i="10" s="1"/>
  <c r="L305" i="10"/>
  <c r="M305" i="10" s="1"/>
  <c r="L306" i="10"/>
  <c r="M306" i="10" s="1"/>
  <c r="B54" i="9" s="1"/>
  <c r="L307" i="10"/>
  <c r="M307" i="10" s="1"/>
  <c r="L309" i="10"/>
  <c r="M309" i="10" s="1"/>
  <c r="B105" i="9" s="1"/>
  <c r="L310" i="10"/>
  <c r="M310" i="10" s="1"/>
  <c r="L311" i="10"/>
  <c r="M311" i="10" s="1"/>
  <c r="B15" i="9" s="1"/>
  <c r="L313" i="10"/>
  <c r="M313" i="10" s="1"/>
  <c r="L314" i="10"/>
  <c r="M314" i="10" s="1"/>
  <c r="L315" i="10"/>
  <c r="M315" i="10" s="1"/>
  <c r="L317" i="10"/>
  <c r="M317" i="10" s="1"/>
  <c r="L318" i="10"/>
  <c r="M318" i="10" s="1"/>
  <c r="L319" i="10"/>
  <c r="M319" i="10" s="1"/>
  <c r="L321" i="10"/>
  <c r="M321" i="10" s="1"/>
  <c r="L322" i="10"/>
  <c r="M322" i="10" s="1"/>
  <c r="L323" i="10"/>
  <c r="M323" i="10" s="1"/>
  <c r="B47" i="9" s="1"/>
  <c r="L325" i="10"/>
  <c r="M325" i="10" s="1"/>
  <c r="B51" i="9" s="1"/>
  <c r="L326" i="10"/>
  <c r="M326" i="10" s="1"/>
  <c r="L327" i="10"/>
  <c r="M327" i="10" s="1"/>
  <c r="B71" i="9" s="1"/>
  <c r="L329" i="10"/>
  <c r="M329" i="10" s="1"/>
  <c r="L330" i="10"/>
  <c r="M330" i="10" s="1"/>
  <c r="L331" i="10"/>
  <c r="M331" i="10" s="1"/>
  <c r="L333" i="10"/>
  <c r="M333" i="10" s="1"/>
  <c r="L334" i="10"/>
  <c r="M334" i="10" s="1"/>
  <c r="L335" i="10"/>
  <c r="M335" i="10" s="1"/>
  <c r="L337" i="10"/>
  <c r="M337" i="10" s="1"/>
  <c r="L338" i="10"/>
  <c r="M338" i="10" s="1"/>
  <c r="L339" i="10"/>
  <c r="M339" i="10" s="1"/>
  <c r="B58" i="9" s="1"/>
  <c r="L341" i="10"/>
  <c r="M341" i="10" s="1"/>
  <c r="L342" i="10"/>
  <c r="M342" i="10" s="1"/>
  <c r="L343" i="10"/>
  <c r="M343" i="10" s="1"/>
  <c r="L345" i="10"/>
  <c r="M345" i="10" s="1"/>
  <c r="L346" i="10"/>
  <c r="M346" i="10" s="1"/>
  <c r="L347" i="10"/>
  <c r="M347" i="10" s="1"/>
  <c r="L349" i="10"/>
  <c r="M349" i="10" s="1"/>
  <c r="B44" i="9" s="1"/>
  <c r="L350" i="10"/>
  <c r="M350" i="10" s="1"/>
  <c r="L351" i="10"/>
  <c r="M351" i="10" s="1"/>
  <c r="L353" i="10"/>
  <c r="M353" i="10" s="1"/>
  <c r="L354" i="10"/>
  <c r="M354" i="10" s="1"/>
  <c r="B78" i="9" s="1"/>
  <c r="L355" i="10"/>
  <c r="M355" i="10" s="1"/>
  <c r="L357" i="10"/>
  <c r="M357" i="10" s="1"/>
  <c r="L358" i="10"/>
  <c r="M358" i="10" s="1"/>
  <c r="B77" i="9" s="1"/>
  <c r="L359" i="10"/>
  <c r="M359" i="10" s="1"/>
  <c r="B103" i="9" s="1"/>
  <c r="L361" i="10"/>
  <c r="M361" i="10" s="1"/>
  <c r="L362" i="10"/>
  <c r="M362" i="10" s="1"/>
  <c r="L363" i="10"/>
  <c r="M363" i="10" s="1"/>
  <c r="L365" i="10"/>
  <c r="M365" i="10" s="1"/>
  <c r="B70" i="9" s="1"/>
  <c r="L366" i="10"/>
  <c r="M366" i="10" s="1"/>
  <c r="L367" i="10"/>
  <c r="M367" i="10" s="1"/>
  <c r="L369" i="10"/>
  <c r="M369" i="10" s="1"/>
  <c r="L370" i="10"/>
  <c r="M370" i="10" s="1"/>
  <c r="L371" i="10"/>
  <c r="M371" i="10" s="1"/>
  <c r="L373" i="10"/>
  <c r="M373" i="10" s="1"/>
  <c r="L374" i="10"/>
  <c r="M374" i="10" s="1"/>
  <c r="B81" i="9" s="1"/>
  <c r="L375" i="10"/>
  <c r="M375" i="10" s="1"/>
  <c r="L377" i="10"/>
  <c r="M377" i="10" s="1"/>
  <c r="L378" i="10"/>
  <c r="M378" i="10" s="1"/>
  <c r="L379" i="10"/>
  <c r="M379" i="10" s="1"/>
  <c r="L381" i="10"/>
  <c r="M381" i="10" s="1"/>
  <c r="L382" i="10"/>
  <c r="L383" i="10"/>
  <c r="M383" i="10" s="1"/>
  <c r="B59" i="9" s="1"/>
  <c r="L385" i="10"/>
  <c r="M385" i="10" s="1"/>
  <c r="B17" i="9" s="1"/>
  <c r="L386" i="10"/>
  <c r="M386" i="10" s="1"/>
  <c r="L387" i="10"/>
  <c r="M387" i="10" s="1"/>
  <c r="L389" i="10"/>
  <c r="M389" i="10" s="1"/>
  <c r="L390" i="10"/>
  <c r="M390" i="10" s="1"/>
  <c r="B89" i="9" s="1"/>
  <c r="L391" i="10"/>
  <c r="M391" i="10" s="1"/>
  <c r="L393" i="10"/>
  <c r="M393" i="10" s="1"/>
  <c r="L394" i="10"/>
  <c r="M394" i="10" s="1"/>
  <c r="B98" i="9" s="1"/>
  <c r="L395" i="10"/>
  <c r="M395" i="10" s="1"/>
  <c r="L397" i="10"/>
  <c r="M397" i="10" s="1"/>
  <c r="L398" i="10"/>
  <c r="M398" i="10" s="1"/>
  <c r="L399" i="10"/>
  <c r="M399" i="10" s="1"/>
  <c r="L401" i="10"/>
  <c r="M401" i="10" s="1"/>
  <c r="L402" i="10"/>
  <c r="M402" i="10" s="1"/>
  <c r="L403" i="10"/>
  <c r="M403" i="10" s="1"/>
  <c r="L405" i="10"/>
  <c r="M405" i="10" s="1"/>
  <c r="L406" i="10"/>
  <c r="M406" i="10" s="1"/>
  <c r="L407" i="10"/>
  <c r="M407" i="10" s="1"/>
  <c r="L409" i="10"/>
  <c r="M409" i="10" s="1"/>
  <c r="L410" i="10"/>
  <c r="M410" i="10" s="1"/>
  <c r="L411" i="10"/>
  <c r="M411" i="10" s="1"/>
  <c r="L413" i="10"/>
  <c r="M413" i="10" s="1"/>
  <c r="L414" i="10"/>
  <c r="M414" i="10" s="1"/>
  <c r="B7" i="9" s="1"/>
  <c r="L415" i="10"/>
  <c r="M415" i="10" s="1"/>
  <c r="B104" i="9" s="1"/>
  <c r="L417" i="10"/>
  <c r="M417" i="10" s="1"/>
  <c r="L418" i="10"/>
  <c r="M418" i="10" s="1"/>
  <c r="B21" i="9" s="1"/>
  <c r="L419" i="10"/>
  <c r="M419" i="10" s="1"/>
  <c r="L421" i="10"/>
  <c r="M421" i="10" s="1"/>
  <c r="L422" i="10"/>
  <c r="M422" i="10" s="1"/>
  <c r="B35" i="9" s="1"/>
  <c r="L423" i="10"/>
  <c r="M423" i="10" s="1"/>
  <c r="L425" i="10"/>
  <c r="M425" i="10" s="1"/>
  <c r="B64" i="9" s="1"/>
  <c r="L426" i="10"/>
  <c r="M426" i="10" s="1"/>
  <c r="L427" i="10"/>
  <c r="M427" i="10" s="1"/>
  <c r="L429" i="10"/>
  <c r="M429" i="10" s="1"/>
  <c r="L430" i="10"/>
  <c r="M430" i="10" s="1"/>
  <c r="L431" i="10"/>
  <c r="M431" i="10" s="1"/>
  <c r="L433" i="10"/>
  <c r="M433" i="10" s="1"/>
  <c r="L434" i="10"/>
  <c r="M434" i="10" s="1"/>
  <c r="L435" i="10"/>
  <c r="M435" i="10" s="1"/>
  <c r="L437" i="10"/>
  <c r="M437" i="10" s="1"/>
  <c r="L438" i="10"/>
  <c r="M438" i="10" s="1"/>
  <c r="L439" i="10"/>
  <c r="M439" i="10" s="1"/>
  <c r="L441" i="10"/>
  <c r="M441" i="10" s="1"/>
  <c r="L442" i="10"/>
  <c r="M442" i="10" s="1"/>
  <c r="L443" i="10"/>
  <c r="M443" i="10" s="1"/>
  <c r="L445" i="10"/>
  <c r="M445" i="10" s="1"/>
  <c r="L446" i="10"/>
  <c r="L447" i="10"/>
  <c r="M447" i="10" s="1"/>
  <c r="L449" i="10"/>
  <c r="M449" i="10" s="1"/>
  <c r="L450" i="10"/>
  <c r="M450" i="10" s="1"/>
  <c r="L451" i="10"/>
  <c r="M451" i="10" s="1"/>
  <c r="B14" i="9" s="1"/>
  <c r="L453" i="10"/>
  <c r="M453" i="10" s="1"/>
  <c r="B92" i="9" s="1"/>
  <c r="L454" i="10"/>
  <c r="M454" i="10" s="1"/>
  <c r="B28" i="9" s="1"/>
  <c r="L455" i="10"/>
  <c r="M455" i="10" s="1"/>
  <c r="L457" i="10"/>
  <c r="M457" i="10" s="1"/>
  <c r="L458" i="10"/>
  <c r="M458" i="10" s="1"/>
  <c r="B39" i="9" s="1"/>
  <c r="L459" i="10"/>
  <c r="M459" i="10" s="1"/>
  <c r="L461" i="10"/>
  <c r="M461" i="10" s="1"/>
  <c r="L462" i="10"/>
  <c r="M462" i="10" s="1"/>
  <c r="L463" i="10"/>
  <c r="M463" i="10" s="1"/>
  <c r="L465" i="10"/>
  <c r="M465" i="10" s="1"/>
  <c r="L466" i="10"/>
  <c r="M466" i="10" s="1"/>
  <c r="L467" i="10"/>
  <c r="M467" i="10" s="1"/>
  <c r="L469" i="10"/>
  <c r="M469" i="10" s="1"/>
  <c r="L470" i="10"/>
  <c r="M470" i="10" s="1"/>
  <c r="L471" i="10"/>
  <c r="M471" i="10" s="1"/>
  <c r="L473" i="10"/>
  <c r="M473" i="10" s="1"/>
  <c r="L474" i="10"/>
  <c r="M474" i="10" s="1"/>
  <c r="B22" i="9" s="1"/>
  <c r="L475" i="10"/>
  <c r="M475" i="10" s="1"/>
  <c r="L477" i="10"/>
  <c r="M477" i="10" s="1"/>
  <c r="B85" i="9" s="1"/>
  <c r="L478" i="10"/>
  <c r="M478" i="10" s="1"/>
  <c r="L479" i="10"/>
  <c r="M479" i="10" s="1"/>
  <c r="L481" i="10"/>
  <c r="M481" i="10" s="1"/>
  <c r="L482" i="10"/>
  <c r="M482" i="10" s="1"/>
  <c r="L483" i="10"/>
  <c r="M483" i="10" s="1"/>
  <c r="L485" i="10"/>
  <c r="M485" i="10" s="1"/>
  <c r="L486" i="10"/>
  <c r="M486" i="10" s="1"/>
  <c r="L487" i="10"/>
  <c r="M487" i="10" s="1"/>
  <c r="L489" i="10"/>
  <c r="M489" i="10" s="1"/>
  <c r="L490" i="10"/>
  <c r="M490" i="10" s="1"/>
  <c r="L491" i="10"/>
  <c r="M491" i="10" s="1"/>
  <c r="L493" i="10"/>
  <c r="M493" i="10" s="1"/>
  <c r="L494" i="10"/>
  <c r="M494" i="10" s="1"/>
  <c r="L495" i="10"/>
  <c r="M495" i="10" s="1"/>
  <c r="L497" i="10"/>
  <c r="M497" i="10" s="1"/>
  <c r="L498" i="10"/>
  <c r="M498" i="10" s="1"/>
  <c r="L499" i="10"/>
  <c r="M499" i="10" s="1"/>
  <c r="L501" i="10"/>
  <c r="M501" i="10" s="1"/>
  <c r="L502" i="10"/>
  <c r="M502" i="10" s="1"/>
  <c r="B106" i="9" s="1"/>
  <c r="L503" i="10"/>
  <c r="M503" i="10" s="1"/>
  <c r="L505" i="10"/>
  <c r="M505" i="10" s="1"/>
  <c r="L506" i="10"/>
  <c r="M506" i="10" s="1"/>
  <c r="L507" i="10"/>
  <c r="M507" i="10" s="1"/>
  <c r="B69" i="9" s="1"/>
  <c r="L509" i="10"/>
  <c r="M509" i="10" s="1"/>
  <c r="B9" i="9" s="1"/>
  <c r="L510" i="10"/>
  <c r="L511" i="10"/>
  <c r="M511" i="10" s="1"/>
  <c r="L513" i="10"/>
  <c r="M513" i="10" s="1"/>
  <c r="L514" i="10"/>
  <c r="M514" i="10" s="1"/>
  <c r="L515" i="10"/>
  <c r="M515" i="10" s="1"/>
  <c r="L517" i="10"/>
  <c r="M517" i="10" s="1"/>
  <c r="L518" i="10"/>
  <c r="M518" i="10" s="1"/>
  <c r="L519" i="10"/>
  <c r="M519" i="10" s="1"/>
  <c r="L521" i="10"/>
  <c r="M521" i="10" s="1"/>
  <c r="L522" i="10"/>
  <c r="M522" i="10" s="1"/>
  <c r="L523" i="10"/>
  <c r="M523" i="10" s="1"/>
  <c r="L525" i="10"/>
  <c r="M525" i="10" s="1"/>
  <c r="L526" i="10"/>
  <c r="M526" i="10" s="1"/>
  <c r="B25" i="9" s="1"/>
  <c r="L527" i="10"/>
  <c r="M527" i="10" s="1"/>
  <c r="B86" i="9" s="1"/>
  <c r="L529" i="10"/>
  <c r="M529" i="10" s="1"/>
  <c r="L530" i="10"/>
  <c r="M530" i="10" s="1"/>
  <c r="L531" i="10"/>
  <c r="M531" i="10" s="1"/>
  <c r="L533" i="10"/>
  <c r="M533" i="10" s="1"/>
  <c r="L534" i="10"/>
  <c r="M534" i="10" s="1"/>
  <c r="L535" i="10"/>
  <c r="M535" i="10" s="1"/>
  <c r="L537" i="10"/>
  <c r="M537" i="10" s="1"/>
  <c r="L538" i="10"/>
  <c r="M538" i="10" s="1"/>
  <c r="L539" i="10"/>
  <c r="M539" i="10" s="1"/>
  <c r="L541" i="10"/>
  <c r="M541" i="10" s="1"/>
  <c r="L542" i="10"/>
  <c r="M542" i="10" s="1"/>
  <c r="L543" i="10"/>
  <c r="M543" i="10" s="1"/>
  <c r="L545" i="10"/>
  <c r="M545" i="10" s="1"/>
  <c r="L546" i="10"/>
  <c r="M546" i="10" s="1"/>
  <c r="B6" i="9" s="1"/>
  <c r="L547" i="10"/>
  <c r="M547" i="10" s="1"/>
  <c r="L549" i="10"/>
  <c r="M549" i="10" s="1"/>
  <c r="L550" i="10"/>
  <c r="M550" i="10" s="1"/>
  <c r="L551" i="10"/>
  <c r="M551" i="10" s="1"/>
  <c r="L553" i="10"/>
  <c r="M553" i="10" s="1"/>
  <c r="L554" i="10"/>
  <c r="M554" i="10" s="1"/>
  <c r="L555" i="10"/>
  <c r="M555" i="10" s="1"/>
  <c r="L557" i="10"/>
  <c r="M557" i="10" s="1"/>
  <c r="B56" i="9" s="1"/>
  <c r="L558" i="10"/>
  <c r="M558" i="10" s="1"/>
  <c r="L559" i="10"/>
  <c r="M559" i="10" s="1"/>
  <c r="L561" i="10"/>
  <c r="M561" i="10" s="1"/>
  <c r="B3" i="9" s="1"/>
  <c r="L562" i="10"/>
  <c r="M562" i="10" s="1"/>
  <c r="L563" i="10"/>
  <c r="M563" i="10" s="1"/>
  <c r="L565" i="10"/>
  <c r="M565" i="10" s="1"/>
  <c r="L566" i="10"/>
  <c r="M566" i="10" s="1"/>
  <c r="L567" i="10"/>
  <c r="M567" i="10" s="1"/>
  <c r="L569" i="10"/>
  <c r="M569" i="10" s="1"/>
  <c r="B102" i="9" s="1"/>
  <c r="L570" i="10"/>
  <c r="M570" i="10" s="1"/>
  <c r="L571" i="10"/>
  <c r="M571" i="10" s="1"/>
  <c r="L573" i="10"/>
  <c r="M573" i="10" s="1"/>
  <c r="L574" i="10"/>
  <c r="M574" i="10" s="1"/>
  <c r="L575" i="10"/>
  <c r="M575" i="10" s="1"/>
  <c r="L577" i="10"/>
  <c r="M577" i="10" s="1"/>
  <c r="L578" i="10"/>
  <c r="M578" i="10" s="1"/>
  <c r="L579" i="10"/>
  <c r="M579" i="10" s="1"/>
  <c r="L581" i="10"/>
  <c r="M581" i="10" s="1"/>
  <c r="L582" i="10"/>
  <c r="M582" i="10" s="1"/>
  <c r="L583" i="10"/>
  <c r="M583" i="10" s="1"/>
  <c r="L585" i="10"/>
  <c r="M585" i="10" s="1"/>
  <c r="L586" i="10"/>
  <c r="M586" i="10" s="1"/>
  <c r="L587" i="10"/>
  <c r="M587" i="10" s="1"/>
  <c r="L589" i="10"/>
  <c r="M589" i="10" s="1"/>
  <c r="L590" i="10"/>
  <c r="M590" i="10" s="1"/>
  <c r="L591" i="10"/>
  <c r="M591" i="10" s="1"/>
  <c r="L593" i="10"/>
  <c r="M593" i="10" s="1"/>
  <c r="L594" i="10"/>
  <c r="M594" i="10" s="1"/>
  <c r="L595" i="10"/>
  <c r="M595" i="10" s="1"/>
  <c r="L597" i="10"/>
  <c r="M597" i="10" s="1"/>
  <c r="L598" i="10"/>
  <c r="M598" i="10" s="1"/>
  <c r="L599" i="10"/>
  <c r="M599" i="10" s="1"/>
  <c r="L601" i="10"/>
  <c r="M601" i="10" s="1"/>
  <c r="L602" i="10"/>
  <c r="M602" i="10" s="1"/>
  <c r="L603" i="10"/>
  <c r="M603" i="10" s="1"/>
  <c r="L605" i="10"/>
  <c r="M605" i="10" s="1"/>
  <c r="L606" i="10"/>
  <c r="M606" i="10" s="1"/>
  <c r="L607" i="10"/>
  <c r="M607" i="10" s="1"/>
  <c r="L609" i="10"/>
  <c r="M609" i="10" s="1"/>
  <c r="L610" i="10"/>
  <c r="M610" i="10" s="1"/>
  <c r="B80" i="9" s="1"/>
  <c r="L611" i="10"/>
  <c r="M611" i="10" s="1"/>
  <c r="L613" i="10"/>
  <c r="M613" i="10" s="1"/>
  <c r="L614" i="10"/>
  <c r="M614" i="10" s="1"/>
  <c r="L615" i="10"/>
  <c r="M615" i="10" s="1"/>
  <c r="L617" i="10"/>
  <c r="M617" i="10" s="1"/>
  <c r="L618" i="10"/>
  <c r="M618" i="10" s="1"/>
  <c r="L619" i="10"/>
  <c r="M619" i="10" s="1"/>
  <c r="L621" i="10"/>
  <c r="M621" i="10" s="1"/>
  <c r="L622" i="10"/>
  <c r="M622" i="10" s="1"/>
  <c r="L623" i="10"/>
  <c r="M623" i="10" s="1"/>
  <c r="L625" i="10"/>
  <c r="M625" i="10" s="1"/>
  <c r="L626" i="10"/>
  <c r="M626" i="10" s="1"/>
  <c r="B99" i="9" s="1"/>
  <c r="L627" i="10"/>
  <c r="M627" i="10" s="1"/>
  <c r="L629" i="10"/>
  <c r="M629" i="10" s="1"/>
  <c r="L630" i="10"/>
  <c r="M630" i="10" s="1"/>
  <c r="L631" i="10"/>
  <c r="M631" i="10" s="1"/>
  <c r="L633" i="10"/>
  <c r="M633" i="10" s="1"/>
  <c r="L634" i="10"/>
  <c r="M634" i="10" s="1"/>
  <c r="L635" i="10"/>
  <c r="M635" i="10" s="1"/>
  <c r="L637" i="10"/>
  <c r="M637" i="10" s="1"/>
  <c r="L638" i="10"/>
  <c r="M638" i="10" s="1"/>
  <c r="L639" i="10"/>
  <c r="M639" i="10" s="1"/>
  <c r="L641" i="10"/>
  <c r="M641" i="10" s="1"/>
  <c r="L642" i="10"/>
  <c r="M642" i="10" s="1"/>
  <c r="L643" i="10"/>
  <c r="M643" i="10" s="1"/>
  <c r="L645" i="10"/>
  <c r="M645" i="10" s="1"/>
  <c r="L646" i="10"/>
  <c r="M646" i="10" s="1"/>
  <c r="L647" i="10"/>
  <c r="M647" i="10" s="1"/>
  <c r="L649" i="10"/>
  <c r="M649" i="10" s="1"/>
  <c r="L650" i="10"/>
  <c r="M650" i="10" s="1"/>
  <c r="L651" i="10"/>
  <c r="M651" i="10" s="1"/>
  <c r="L653" i="10"/>
  <c r="M653" i="10" s="1"/>
  <c r="L654" i="10"/>
  <c r="M654" i="10" s="1"/>
  <c r="L655" i="10"/>
  <c r="M655" i="10" s="1"/>
  <c r="L657" i="10"/>
  <c r="M657" i="10" s="1"/>
  <c r="L658" i="10"/>
  <c r="M658" i="10" s="1"/>
  <c r="L659" i="10"/>
  <c r="M659" i="10" s="1"/>
  <c r="L5" i="10"/>
  <c r="M5" i="10" s="1"/>
  <c r="L6" i="10"/>
  <c r="M6" i="10" s="1"/>
  <c r="B52" i="9" s="1"/>
  <c r="L4" i="10"/>
  <c r="M4" i="10" s="1"/>
  <c r="H5" i="10"/>
  <c r="H6" i="10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H59" i="10"/>
  <c r="H60" i="10"/>
  <c r="H61" i="10"/>
  <c r="H62" i="10"/>
  <c r="H63" i="10"/>
  <c r="H64" i="10"/>
  <c r="H65" i="10"/>
  <c r="H66" i="10"/>
  <c r="H67" i="10"/>
  <c r="H68" i="10"/>
  <c r="H69" i="10"/>
  <c r="H70" i="10"/>
  <c r="H71" i="10"/>
  <c r="H72" i="10"/>
  <c r="H73" i="10"/>
  <c r="H74" i="10"/>
  <c r="H75" i="10"/>
  <c r="H76" i="10"/>
  <c r="H77" i="10"/>
  <c r="H78" i="10"/>
  <c r="H79" i="10"/>
  <c r="H80" i="10"/>
  <c r="H81" i="10"/>
  <c r="H82" i="10"/>
  <c r="H83" i="10"/>
  <c r="H84" i="10"/>
  <c r="H85" i="10"/>
  <c r="H86" i="10"/>
  <c r="H87" i="10"/>
  <c r="H88" i="10"/>
  <c r="H89" i="10"/>
  <c r="H90" i="10"/>
  <c r="H91" i="10"/>
  <c r="H92" i="10"/>
  <c r="H93" i="10"/>
  <c r="H94" i="10"/>
  <c r="H95" i="10"/>
  <c r="H96" i="10"/>
  <c r="H97" i="10"/>
  <c r="H98" i="10"/>
  <c r="H99" i="10"/>
  <c r="H100" i="10"/>
  <c r="H101" i="10"/>
  <c r="H102" i="10"/>
  <c r="H103" i="10"/>
  <c r="H104" i="10"/>
  <c r="H105" i="10"/>
  <c r="H106" i="10"/>
  <c r="H107" i="10"/>
  <c r="H108" i="10"/>
  <c r="H109" i="10"/>
  <c r="H110" i="10"/>
  <c r="H111" i="10"/>
  <c r="H112" i="10"/>
  <c r="H113" i="10"/>
  <c r="H114" i="10"/>
  <c r="H115" i="10"/>
  <c r="H116" i="10"/>
  <c r="H117" i="10"/>
  <c r="H118" i="10"/>
  <c r="H119" i="10"/>
  <c r="H120" i="10"/>
  <c r="H121" i="10"/>
  <c r="H122" i="10"/>
  <c r="H123" i="10"/>
  <c r="H124" i="10"/>
  <c r="H125" i="10"/>
  <c r="H126" i="10"/>
  <c r="H127" i="10"/>
  <c r="H128" i="10"/>
  <c r="H129" i="10"/>
  <c r="H130" i="10"/>
  <c r="H131" i="10"/>
  <c r="H132" i="10"/>
  <c r="H133" i="10"/>
  <c r="H134" i="10"/>
  <c r="H135" i="10"/>
  <c r="H136" i="10"/>
  <c r="H137" i="10"/>
  <c r="H138" i="10"/>
  <c r="H139" i="10"/>
  <c r="H140" i="10"/>
  <c r="H141" i="10"/>
  <c r="H142" i="10"/>
  <c r="H143" i="10"/>
  <c r="H144" i="10"/>
  <c r="H145" i="10"/>
  <c r="H146" i="10"/>
  <c r="H147" i="10"/>
  <c r="H148" i="10"/>
  <c r="H149" i="10"/>
  <c r="H150" i="10"/>
  <c r="H151" i="10"/>
  <c r="H152" i="10"/>
  <c r="H153" i="10"/>
  <c r="H154" i="10"/>
  <c r="H155" i="10"/>
  <c r="H156" i="10"/>
  <c r="H157" i="10"/>
  <c r="H158" i="10"/>
  <c r="H159" i="10"/>
  <c r="H160" i="10"/>
  <c r="H161" i="10"/>
  <c r="H162" i="10"/>
  <c r="H163" i="10"/>
  <c r="H164" i="10"/>
  <c r="H165" i="10"/>
  <c r="H166" i="10"/>
  <c r="H167" i="10"/>
  <c r="H168" i="10"/>
  <c r="H169" i="10"/>
  <c r="H170" i="10"/>
  <c r="H171" i="10"/>
  <c r="H172" i="10"/>
  <c r="H173" i="10"/>
  <c r="H174" i="10"/>
  <c r="H175" i="10"/>
  <c r="H176" i="10"/>
  <c r="H177" i="10"/>
  <c r="H178" i="10"/>
  <c r="H179" i="10"/>
  <c r="H180" i="10"/>
  <c r="H181" i="10"/>
  <c r="H182" i="10"/>
  <c r="H183" i="10"/>
  <c r="H184" i="10"/>
  <c r="H185" i="10"/>
  <c r="H186" i="10"/>
  <c r="H187" i="10"/>
  <c r="H188" i="10"/>
  <c r="H189" i="10"/>
  <c r="H190" i="10"/>
  <c r="H191" i="10"/>
  <c r="H192" i="10"/>
  <c r="H193" i="10"/>
  <c r="H194" i="10"/>
  <c r="H195" i="10"/>
  <c r="H196" i="10"/>
  <c r="H197" i="10"/>
  <c r="H198" i="10"/>
  <c r="H199" i="10"/>
  <c r="H200" i="10"/>
  <c r="H201" i="10"/>
  <c r="H202" i="10"/>
  <c r="H203" i="10"/>
  <c r="H204" i="10"/>
  <c r="H205" i="10"/>
  <c r="H206" i="10"/>
  <c r="H207" i="10"/>
  <c r="H208" i="10"/>
  <c r="H209" i="10"/>
  <c r="H210" i="10"/>
  <c r="H211" i="10"/>
  <c r="H212" i="10"/>
  <c r="H213" i="10"/>
  <c r="H214" i="10"/>
  <c r="H215" i="10"/>
  <c r="H216" i="10"/>
  <c r="H217" i="10"/>
  <c r="H218" i="10"/>
  <c r="H219" i="10"/>
  <c r="H220" i="10"/>
  <c r="H221" i="10"/>
  <c r="H222" i="10"/>
  <c r="H223" i="10"/>
  <c r="H224" i="10"/>
  <c r="H225" i="10"/>
  <c r="H226" i="10"/>
  <c r="H227" i="10"/>
  <c r="H228" i="10"/>
  <c r="H229" i="10"/>
  <c r="H230" i="10"/>
  <c r="H231" i="10"/>
  <c r="H232" i="10"/>
  <c r="H233" i="10"/>
  <c r="H234" i="10"/>
  <c r="H235" i="10"/>
  <c r="H236" i="10"/>
  <c r="H237" i="10"/>
  <c r="H238" i="10"/>
  <c r="H239" i="10"/>
  <c r="H240" i="10"/>
  <c r="H241" i="10"/>
  <c r="H242" i="10"/>
  <c r="H243" i="10"/>
  <c r="H244" i="10"/>
  <c r="H245" i="10"/>
  <c r="H246" i="10"/>
  <c r="H247" i="10"/>
  <c r="H248" i="10"/>
  <c r="H249" i="10"/>
  <c r="H250" i="10"/>
  <c r="H251" i="10"/>
  <c r="H252" i="10"/>
  <c r="H253" i="10"/>
  <c r="H254" i="10"/>
  <c r="H255" i="10"/>
  <c r="H256" i="10"/>
  <c r="H257" i="10"/>
  <c r="H258" i="10"/>
  <c r="H259" i="10"/>
  <c r="H260" i="10"/>
  <c r="H261" i="10"/>
  <c r="H262" i="10"/>
  <c r="H263" i="10"/>
  <c r="H264" i="10"/>
  <c r="H265" i="10"/>
  <c r="H266" i="10"/>
  <c r="H267" i="10"/>
  <c r="H268" i="10"/>
  <c r="H269" i="10"/>
  <c r="H270" i="10"/>
  <c r="H271" i="10"/>
  <c r="H272" i="10"/>
  <c r="H273" i="10"/>
  <c r="H274" i="10"/>
  <c r="H275" i="10"/>
  <c r="H276" i="10"/>
  <c r="H277" i="10"/>
  <c r="H278" i="10"/>
  <c r="H279" i="10"/>
  <c r="H280" i="10"/>
  <c r="H281" i="10"/>
  <c r="H282" i="10"/>
  <c r="H283" i="10"/>
  <c r="H284" i="10"/>
  <c r="H285" i="10"/>
  <c r="H286" i="10"/>
  <c r="H287" i="10"/>
  <c r="H288" i="10"/>
  <c r="H289" i="10"/>
  <c r="H290" i="10"/>
  <c r="H291" i="10"/>
  <c r="H292" i="10"/>
  <c r="H293" i="10"/>
  <c r="H294" i="10"/>
  <c r="H295" i="10"/>
  <c r="H296" i="10"/>
  <c r="H297" i="10"/>
  <c r="H298" i="10"/>
  <c r="H299" i="10"/>
  <c r="H300" i="10"/>
  <c r="H301" i="10"/>
  <c r="H302" i="10"/>
  <c r="H303" i="10"/>
  <c r="H304" i="10"/>
  <c r="H305" i="10"/>
  <c r="H306" i="10"/>
  <c r="H307" i="10"/>
  <c r="H308" i="10"/>
  <c r="H309" i="10"/>
  <c r="H310" i="10"/>
  <c r="H311" i="10"/>
  <c r="H312" i="10"/>
  <c r="H313" i="10"/>
  <c r="H314" i="10"/>
  <c r="H315" i="10"/>
  <c r="H316" i="10"/>
  <c r="H317" i="10"/>
  <c r="H318" i="10"/>
  <c r="H319" i="10"/>
  <c r="H320" i="10"/>
  <c r="H321" i="10"/>
  <c r="H322" i="10"/>
  <c r="H323" i="10"/>
  <c r="H324" i="10"/>
  <c r="H325" i="10"/>
  <c r="H326" i="10"/>
  <c r="H327" i="10"/>
  <c r="H328" i="10"/>
  <c r="H329" i="10"/>
  <c r="H330" i="10"/>
  <c r="H331" i="10"/>
  <c r="H332" i="10"/>
  <c r="H333" i="10"/>
  <c r="H334" i="10"/>
  <c r="H335" i="10"/>
  <c r="H336" i="10"/>
  <c r="H337" i="10"/>
  <c r="H338" i="10"/>
  <c r="H339" i="10"/>
  <c r="H340" i="10"/>
  <c r="H341" i="10"/>
  <c r="H342" i="10"/>
  <c r="H343" i="10"/>
  <c r="H344" i="10"/>
  <c r="H345" i="10"/>
  <c r="H346" i="10"/>
  <c r="H347" i="10"/>
  <c r="H348" i="10"/>
  <c r="H349" i="10"/>
  <c r="H350" i="10"/>
  <c r="H351" i="10"/>
  <c r="H352" i="10"/>
  <c r="H353" i="10"/>
  <c r="H354" i="10"/>
  <c r="H355" i="10"/>
  <c r="H356" i="10"/>
  <c r="H357" i="10"/>
  <c r="H358" i="10"/>
  <c r="H359" i="10"/>
  <c r="H360" i="10"/>
  <c r="H361" i="10"/>
  <c r="H362" i="10"/>
  <c r="H363" i="10"/>
  <c r="H364" i="10"/>
  <c r="H365" i="10"/>
  <c r="H366" i="10"/>
  <c r="H367" i="10"/>
  <c r="H368" i="10"/>
  <c r="H369" i="10"/>
  <c r="H370" i="10"/>
  <c r="H371" i="10"/>
  <c r="H372" i="10"/>
  <c r="H373" i="10"/>
  <c r="H374" i="10"/>
  <c r="H375" i="10"/>
  <c r="H376" i="10"/>
  <c r="H377" i="10"/>
  <c r="H378" i="10"/>
  <c r="H379" i="10"/>
  <c r="H380" i="10"/>
  <c r="H381" i="10"/>
  <c r="H382" i="10"/>
  <c r="H383" i="10"/>
  <c r="H384" i="10"/>
  <c r="H385" i="10"/>
  <c r="H386" i="10"/>
  <c r="H387" i="10"/>
  <c r="H388" i="10"/>
  <c r="H389" i="10"/>
  <c r="H390" i="10"/>
  <c r="H391" i="10"/>
  <c r="H392" i="10"/>
  <c r="H393" i="10"/>
  <c r="H394" i="10"/>
  <c r="H395" i="10"/>
  <c r="H396" i="10"/>
  <c r="H397" i="10"/>
  <c r="H398" i="10"/>
  <c r="H399" i="10"/>
  <c r="H400" i="10"/>
  <c r="H401" i="10"/>
  <c r="H402" i="10"/>
  <c r="H403" i="10"/>
  <c r="H404" i="10"/>
  <c r="H405" i="10"/>
  <c r="H406" i="10"/>
  <c r="H407" i="10"/>
  <c r="H408" i="10"/>
  <c r="H409" i="10"/>
  <c r="H410" i="10"/>
  <c r="H411" i="10"/>
  <c r="H412" i="10"/>
  <c r="H413" i="10"/>
  <c r="H414" i="10"/>
  <c r="H415" i="10"/>
  <c r="H416" i="10"/>
  <c r="H417" i="10"/>
  <c r="H418" i="10"/>
  <c r="H419" i="10"/>
  <c r="H420" i="10"/>
  <c r="H421" i="10"/>
  <c r="H422" i="10"/>
  <c r="H423" i="10"/>
  <c r="H424" i="10"/>
  <c r="H425" i="10"/>
  <c r="H426" i="10"/>
  <c r="H427" i="10"/>
  <c r="H428" i="10"/>
  <c r="H429" i="10"/>
  <c r="H430" i="10"/>
  <c r="H431" i="10"/>
  <c r="H432" i="10"/>
  <c r="H433" i="10"/>
  <c r="H434" i="10"/>
  <c r="H435" i="10"/>
  <c r="H436" i="10"/>
  <c r="H437" i="10"/>
  <c r="H438" i="10"/>
  <c r="H439" i="10"/>
  <c r="H440" i="10"/>
  <c r="H441" i="10"/>
  <c r="H442" i="10"/>
  <c r="H443" i="10"/>
  <c r="H444" i="10"/>
  <c r="H445" i="10"/>
  <c r="H446" i="10"/>
  <c r="H447" i="10"/>
  <c r="H448" i="10"/>
  <c r="H449" i="10"/>
  <c r="H450" i="10"/>
  <c r="H451" i="10"/>
  <c r="H452" i="10"/>
  <c r="H453" i="10"/>
  <c r="H454" i="10"/>
  <c r="H455" i="10"/>
  <c r="H456" i="10"/>
  <c r="H457" i="10"/>
  <c r="H458" i="10"/>
  <c r="H459" i="10"/>
  <c r="H460" i="10"/>
  <c r="H461" i="10"/>
  <c r="H462" i="10"/>
  <c r="H463" i="10"/>
  <c r="H464" i="10"/>
  <c r="H465" i="10"/>
  <c r="H466" i="10"/>
  <c r="H467" i="10"/>
  <c r="H468" i="10"/>
  <c r="H469" i="10"/>
  <c r="H470" i="10"/>
  <c r="H471" i="10"/>
  <c r="H472" i="10"/>
  <c r="H473" i="10"/>
  <c r="H474" i="10"/>
  <c r="H475" i="10"/>
  <c r="H476" i="10"/>
  <c r="H477" i="10"/>
  <c r="H478" i="10"/>
  <c r="H479" i="10"/>
  <c r="H480" i="10"/>
  <c r="H481" i="10"/>
  <c r="H482" i="10"/>
  <c r="H483" i="10"/>
  <c r="H484" i="10"/>
  <c r="H485" i="10"/>
  <c r="H486" i="10"/>
  <c r="H487" i="10"/>
  <c r="H488" i="10"/>
  <c r="H489" i="10"/>
  <c r="H490" i="10"/>
  <c r="H491" i="10"/>
  <c r="H492" i="10"/>
  <c r="H493" i="10"/>
  <c r="H494" i="10"/>
  <c r="H495" i="10"/>
  <c r="H496" i="10"/>
  <c r="H497" i="10"/>
  <c r="H498" i="10"/>
  <c r="H499" i="10"/>
  <c r="H500" i="10"/>
  <c r="H501" i="10"/>
  <c r="H502" i="10"/>
  <c r="H503" i="10"/>
  <c r="H504" i="10"/>
  <c r="H505" i="10"/>
  <c r="H506" i="10"/>
  <c r="H507" i="10"/>
  <c r="H508" i="10"/>
  <c r="H509" i="10"/>
  <c r="H510" i="10"/>
  <c r="H511" i="10"/>
  <c r="H512" i="10"/>
  <c r="H513" i="10"/>
  <c r="H514" i="10"/>
  <c r="H515" i="10"/>
  <c r="H516" i="10"/>
  <c r="H517" i="10"/>
  <c r="H518" i="10"/>
  <c r="H519" i="10"/>
  <c r="H520" i="10"/>
  <c r="H521" i="10"/>
  <c r="H522" i="10"/>
  <c r="H523" i="10"/>
  <c r="H524" i="10"/>
  <c r="H525" i="10"/>
  <c r="H526" i="10"/>
  <c r="H527" i="10"/>
  <c r="H528" i="10"/>
  <c r="H529" i="10"/>
  <c r="H530" i="10"/>
  <c r="H531" i="10"/>
  <c r="H532" i="10"/>
  <c r="H533" i="10"/>
  <c r="H534" i="10"/>
  <c r="H535" i="10"/>
  <c r="H536" i="10"/>
  <c r="H537" i="10"/>
  <c r="H538" i="10"/>
  <c r="H539" i="10"/>
  <c r="H540" i="10"/>
  <c r="H541" i="10"/>
  <c r="H542" i="10"/>
  <c r="H543" i="10"/>
  <c r="H544" i="10"/>
  <c r="H545" i="10"/>
  <c r="H546" i="10"/>
  <c r="H547" i="10"/>
  <c r="H548" i="10"/>
  <c r="H549" i="10"/>
  <c r="H550" i="10"/>
  <c r="H551" i="10"/>
  <c r="H552" i="10"/>
  <c r="H553" i="10"/>
  <c r="H554" i="10"/>
  <c r="H555" i="10"/>
  <c r="H556" i="10"/>
  <c r="H557" i="10"/>
  <c r="H558" i="10"/>
  <c r="H559" i="10"/>
  <c r="H560" i="10"/>
  <c r="H561" i="10"/>
  <c r="H562" i="10"/>
  <c r="H563" i="10"/>
  <c r="H564" i="10"/>
  <c r="H565" i="10"/>
  <c r="H566" i="10"/>
  <c r="H567" i="10"/>
  <c r="H568" i="10"/>
  <c r="H569" i="10"/>
  <c r="H570" i="10"/>
  <c r="H571" i="10"/>
  <c r="H572" i="10"/>
  <c r="H573" i="10"/>
  <c r="H574" i="10"/>
  <c r="H575" i="10"/>
  <c r="H576" i="10"/>
  <c r="H577" i="10"/>
  <c r="H578" i="10"/>
  <c r="H579" i="10"/>
  <c r="H580" i="10"/>
  <c r="H581" i="10"/>
  <c r="H582" i="10"/>
  <c r="H583" i="10"/>
  <c r="H584" i="10"/>
  <c r="H585" i="10"/>
  <c r="H586" i="10"/>
  <c r="H587" i="10"/>
  <c r="H588" i="10"/>
  <c r="H589" i="10"/>
  <c r="H590" i="10"/>
  <c r="H591" i="10"/>
  <c r="H592" i="10"/>
  <c r="H593" i="10"/>
  <c r="H594" i="10"/>
  <c r="H595" i="10"/>
  <c r="H596" i="10"/>
  <c r="H597" i="10"/>
  <c r="H598" i="10"/>
  <c r="H599" i="10"/>
  <c r="H600" i="10"/>
  <c r="H601" i="10"/>
  <c r="H602" i="10"/>
  <c r="H603" i="10"/>
  <c r="H604" i="10"/>
  <c r="H605" i="10"/>
  <c r="H606" i="10"/>
  <c r="H607" i="10"/>
  <c r="H608" i="10"/>
  <c r="H609" i="10"/>
  <c r="H610" i="10"/>
  <c r="H611" i="10"/>
  <c r="H612" i="10"/>
  <c r="H613" i="10"/>
  <c r="H614" i="10"/>
  <c r="H615" i="10"/>
  <c r="H616" i="10"/>
  <c r="H617" i="10"/>
  <c r="H618" i="10"/>
  <c r="H619" i="10"/>
  <c r="H620" i="10"/>
  <c r="H621" i="10"/>
  <c r="H622" i="10"/>
  <c r="H623" i="10"/>
  <c r="H624" i="10"/>
  <c r="H625" i="10"/>
  <c r="H626" i="10"/>
  <c r="H627" i="10"/>
  <c r="H628" i="10"/>
  <c r="H629" i="10"/>
  <c r="H630" i="10"/>
  <c r="H631" i="10"/>
  <c r="H632" i="10"/>
  <c r="H633" i="10"/>
  <c r="H634" i="10"/>
  <c r="H635" i="10"/>
  <c r="H636" i="10"/>
  <c r="H637" i="10"/>
  <c r="H638" i="10"/>
  <c r="H639" i="10"/>
  <c r="H640" i="10"/>
  <c r="H641" i="10"/>
  <c r="H642" i="10"/>
  <c r="H643" i="10"/>
  <c r="H644" i="10"/>
  <c r="H645" i="10"/>
  <c r="H646" i="10"/>
  <c r="H647" i="10"/>
  <c r="H648" i="10"/>
  <c r="H649" i="10"/>
  <c r="H650" i="10"/>
  <c r="H651" i="10"/>
  <c r="H652" i="10"/>
  <c r="H653" i="10"/>
  <c r="H654" i="10"/>
  <c r="H655" i="10"/>
  <c r="H656" i="10"/>
  <c r="H657" i="10"/>
  <c r="H658" i="10"/>
  <c r="H659" i="10"/>
  <c r="H4" i="10"/>
  <c r="J5" i="10"/>
  <c r="J6" i="10"/>
  <c r="J7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49" i="10"/>
  <c r="J50" i="10"/>
  <c r="J51" i="10"/>
  <c r="J52" i="10"/>
  <c r="J53" i="10"/>
  <c r="J54" i="10"/>
  <c r="J55" i="10"/>
  <c r="J56" i="10"/>
  <c r="J57" i="10"/>
  <c r="J58" i="10"/>
  <c r="J59" i="10"/>
  <c r="J60" i="10"/>
  <c r="J61" i="10"/>
  <c r="J62" i="10"/>
  <c r="J63" i="10"/>
  <c r="J64" i="10"/>
  <c r="J65" i="10"/>
  <c r="J66" i="10"/>
  <c r="J67" i="10"/>
  <c r="J68" i="10"/>
  <c r="J69" i="10"/>
  <c r="J70" i="10"/>
  <c r="J71" i="10"/>
  <c r="J72" i="10"/>
  <c r="J73" i="10"/>
  <c r="J74" i="10"/>
  <c r="J75" i="10"/>
  <c r="J76" i="10"/>
  <c r="J77" i="10"/>
  <c r="J78" i="10"/>
  <c r="J79" i="10"/>
  <c r="J80" i="10"/>
  <c r="J81" i="10"/>
  <c r="J82" i="10"/>
  <c r="J83" i="10"/>
  <c r="J84" i="10"/>
  <c r="J85" i="10"/>
  <c r="J86" i="10"/>
  <c r="J87" i="10"/>
  <c r="J88" i="10"/>
  <c r="J89" i="10"/>
  <c r="J90" i="10"/>
  <c r="J91" i="10"/>
  <c r="J92" i="10"/>
  <c r="J93" i="10"/>
  <c r="J94" i="10"/>
  <c r="J95" i="10"/>
  <c r="J96" i="10"/>
  <c r="J97" i="10"/>
  <c r="J98" i="10"/>
  <c r="J99" i="10"/>
  <c r="J100" i="10"/>
  <c r="J101" i="10"/>
  <c r="J102" i="10"/>
  <c r="J103" i="10"/>
  <c r="J104" i="10"/>
  <c r="J105" i="10"/>
  <c r="J106" i="10"/>
  <c r="J107" i="10"/>
  <c r="J108" i="10"/>
  <c r="J109" i="10"/>
  <c r="J110" i="10"/>
  <c r="J111" i="10"/>
  <c r="J112" i="10"/>
  <c r="J113" i="10"/>
  <c r="J114" i="10"/>
  <c r="J115" i="10"/>
  <c r="J116" i="10"/>
  <c r="J117" i="10"/>
  <c r="J118" i="10"/>
  <c r="J119" i="10"/>
  <c r="J120" i="10"/>
  <c r="J121" i="10"/>
  <c r="J122" i="10"/>
  <c r="J123" i="10"/>
  <c r="J124" i="10"/>
  <c r="J125" i="10"/>
  <c r="J126" i="10"/>
  <c r="J127" i="10"/>
  <c r="J128" i="10"/>
  <c r="J129" i="10"/>
  <c r="J130" i="10"/>
  <c r="J131" i="10"/>
  <c r="J132" i="10"/>
  <c r="J133" i="10"/>
  <c r="J134" i="10"/>
  <c r="J135" i="10"/>
  <c r="J136" i="10"/>
  <c r="J137" i="10"/>
  <c r="J138" i="10"/>
  <c r="J139" i="10"/>
  <c r="J140" i="10"/>
  <c r="J141" i="10"/>
  <c r="J142" i="10"/>
  <c r="J143" i="10"/>
  <c r="J144" i="10"/>
  <c r="J145" i="10"/>
  <c r="J146" i="10"/>
  <c r="J147" i="10"/>
  <c r="J148" i="10"/>
  <c r="J149" i="10"/>
  <c r="J150" i="10"/>
  <c r="J151" i="10"/>
  <c r="J152" i="10"/>
  <c r="J153" i="10"/>
  <c r="J154" i="10"/>
  <c r="J155" i="10"/>
  <c r="J156" i="10"/>
  <c r="J157" i="10"/>
  <c r="J158" i="10"/>
  <c r="J159" i="10"/>
  <c r="J160" i="10"/>
  <c r="J161" i="10"/>
  <c r="J162" i="10"/>
  <c r="J163" i="10"/>
  <c r="J164" i="10"/>
  <c r="J165" i="10"/>
  <c r="J166" i="10"/>
  <c r="J167" i="10"/>
  <c r="J168" i="10"/>
  <c r="J169" i="10"/>
  <c r="J170" i="10"/>
  <c r="J171" i="10"/>
  <c r="J172" i="10"/>
  <c r="J173" i="10"/>
  <c r="J174" i="10"/>
  <c r="J175" i="10"/>
  <c r="J176" i="10"/>
  <c r="J177" i="10"/>
  <c r="J178" i="10"/>
  <c r="J179" i="10"/>
  <c r="J180" i="10"/>
  <c r="J181" i="10"/>
  <c r="J182" i="10"/>
  <c r="J183" i="10"/>
  <c r="J184" i="10"/>
  <c r="J185" i="10"/>
  <c r="J186" i="10"/>
  <c r="J187" i="10"/>
  <c r="J188" i="10"/>
  <c r="J189" i="10"/>
  <c r="J190" i="10"/>
  <c r="J191" i="10"/>
  <c r="J192" i="10"/>
  <c r="J193" i="10"/>
  <c r="J194" i="10"/>
  <c r="J195" i="10"/>
  <c r="J196" i="10"/>
  <c r="J197" i="10"/>
  <c r="J198" i="10"/>
  <c r="J199" i="10"/>
  <c r="J200" i="10"/>
  <c r="J201" i="10"/>
  <c r="J202" i="10"/>
  <c r="J203" i="10"/>
  <c r="J204" i="10"/>
  <c r="J205" i="10"/>
  <c r="J206" i="10"/>
  <c r="J207" i="10"/>
  <c r="J208" i="10"/>
  <c r="J209" i="10"/>
  <c r="J210" i="10"/>
  <c r="J211" i="10"/>
  <c r="J212" i="10"/>
  <c r="J213" i="10"/>
  <c r="J214" i="10"/>
  <c r="J215" i="10"/>
  <c r="J216" i="10"/>
  <c r="J217" i="10"/>
  <c r="J218" i="10"/>
  <c r="J219" i="10"/>
  <c r="J220" i="10"/>
  <c r="J221" i="10"/>
  <c r="J222" i="10"/>
  <c r="J223" i="10"/>
  <c r="J224" i="10"/>
  <c r="J225" i="10"/>
  <c r="J226" i="10"/>
  <c r="J227" i="10"/>
  <c r="J228" i="10"/>
  <c r="J229" i="10"/>
  <c r="J230" i="10"/>
  <c r="J231" i="10"/>
  <c r="J232" i="10"/>
  <c r="J233" i="10"/>
  <c r="J234" i="10"/>
  <c r="J235" i="10"/>
  <c r="J236" i="10"/>
  <c r="J237" i="10"/>
  <c r="J238" i="10"/>
  <c r="J239" i="10"/>
  <c r="J240" i="10"/>
  <c r="J241" i="10"/>
  <c r="J242" i="10"/>
  <c r="J243" i="10"/>
  <c r="J244" i="10"/>
  <c r="J245" i="10"/>
  <c r="J246" i="10"/>
  <c r="J247" i="10"/>
  <c r="J248" i="10"/>
  <c r="J249" i="10"/>
  <c r="J250" i="10"/>
  <c r="J251" i="10"/>
  <c r="J252" i="10"/>
  <c r="J253" i="10"/>
  <c r="J254" i="10"/>
  <c r="J255" i="10"/>
  <c r="J256" i="10"/>
  <c r="J257" i="10"/>
  <c r="J258" i="10"/>
  <c r="J259" i="10"/>
  <c r="J260" i="10"/>
  <c r="J261" i="10"/>
  <c r="J262" i="10"/>
  <c r="J263" i="10"/>
  <c r="J264" i="10"/>
  <c r="J265" i="10"/>
  <c r="J266" i="10"/>
  <c r="J267" i="10"/>
  <c r="J268" i="10"/>
  <c r="J269" i="10"/>
  <c r="J270" i="10"/>
  <c r="J271" i="10"/>
  <c r="J272" i="10"/>
  <c r="J273" i="10"/>
  <c r="J274" i="10"/>
  <c r="J275" i="10"/>
  <c r="J276" i="10"/>
  <c r="J277" i="10"/>
  <c r="J278" i="10"/>
  <c r="J279" i="10"/>
  <c r="J280" i="10"/>
  <c r="J281" i="10"/>
  <c r="J282" i="10"/>
  <c r="J283" i="10"/>
  <c r="J284" i="10"/>
  <c r="J285" i="10"/>
  <c r="J286" i="10"/>
  <c r="J287" i="10"/>
  <c r="J288" i="10"/>
  <c r="J289" i="10"/>
  <c r="J290" i="10"/>
  <c r="J291" i="10"/>
  <c r="J292" i="10"/>
  <c r="J293" i="10"/>
  <c r="J294" i="10"/>
  <c r="J295" i="10"/>
  <c r="J296" i="10"/>
  <c r="J297" i="10"/>
  <c r="J298" i="10"/>
  <c r="J299" i="10"/>
  <c r="J300" i="10"/>
  <c r="J301" i="10"/>
  <c r="J302" i="10"/>
  <c r="J303" i="10"/>
  <c r="J304" i="10"/>
  <c r="J305" i="10"/>
  <c r="J306" i="10"/>
  <c r="J307" i="10"/>
  <c r="J308" i="10"/>
  <c r="J309" i="10"/>
  <c r="J310" i="10"/>
  <c r="J311" i="10"/>
  <c r="J312" i="10"/>
  <c r="J313" i="10"/>
  <c r="J314" i="10"/>
  <c r="J315" i="10"/>
  <c r="J316" i="10"/>
  <c r="J317" i="10"/>
  <c r="J318" i="10"/>
  <c r="J319" i="10"/>
  <c r="J320" i="10"/>
  <c r="J321" i="10"/>
  <c r="J322" i="10"/>
  <c r="J323" i="10"/>
  <c r="J324" i="10"/>
  <c r="J325" i="10"/>
  <c r="J326" i="10"/>
  <c r="J327" i="10"/>
  <c r="J328" i="10"/>
  <c r="J329" i="10"/>
  <c r="J330" i="10"/>
  <c r="J331" i="10"/>
  <c r="J332" i="10"/>
  <c r="J333" i="10"/>
  <c r="J334" i="10"/>
  <c r="J335" i="10"/>
  <c r="J336" i="10"/>
  <c r="J337" i="10"/>
  <c r="J338" i="10"/>
  <c r="J339" i="10"/>
  <c r="J340" i="10"/>
  <c r="J341" i="10"/>
  <c r="J342" i="10"/>
  <c r="J343" i="10"/>
  <c r="J344" i="10"/>
  <c r="J345" i="10"/>
  <c r="J346" i="10"/>
  <c r="J347" i="10"/>
  <c r="J348" i="10"/>
  <c r="J349" i="10"/>
  <c r="J350" i="10"/>
  <c r="J351" i="10"/>
  <c r="J352" i="10"/>
  <c r="J353" i="10"/>
  <c r="J354" i="10"/>
  <c r="J355" i="10"/>
  <c r="J356" i="10"/>
  <c r="J357" i="10"/>
  <c r="J358" i="10"/>
  <c r="J359" i="10"/>
  <c r="J360" i="10"/>
  <c r="J361" i="10"/>
  <c r="J362" i="10"/>
  <c r="J363" i="10"/>
  <c r="J364" i="10"/>
  <c r="J365" i="10"/>
  <c r="J366" i="10"/>
  <c r="J367" i="10"/>
  <c r="J368" i="10"/>
  <c r="J369" i="10"/>
  <c r="J370" i="10"/>
  <c r="J371" i="10"/>
  <c r="J372" i="10"/>
  <c r="J373" i="10"/>
  <c r="J374" i="10"/>
  <c r="J375" i="10"/>
  <c r="J376" i="10"/>
  <c r="J377" i="10"/>
  <c r="J378" i="10"/>
  <c r="J379" i="10"/>
  <c r="J380" i="10"/>
  <c r="J381" i="10"/>
  <c r="J382" i="10"/>
  <c r="J383" i="10"/>
  <c r="J384" i="10"/>
  <c r="J385" i="10"/>
  <c r="J386" i="10"/>
  <c r="J387" i="10"/>
  <c r="J388" i="10"/>
  <c r="J389" i="10"/>
  <c r="J390" i="10"/>
  <c r="J391" i="10"/>
  <c r="J392" i="10"/>
  <c r="J393" i="10"/>
  <c r="J394" i="10"/>
  <c r="J395" i="10"/>
  <c r="J396" i="10"/>
  <c r="J397" i="10"/>
  <c r="J398" i="10"/>
  <c r="J399" i="10"/>
  <c r="J400" i="10"/>
  <c r="J401" i="10"/>
  <c r="J402" i="10"/>
  <c r="J403" i="10"/>
  <c r="J404" i="10"/>
  <c r="J405" i="10"/>
  <c r="J406" i="10"/>
  <c r="J407" i="10"/>
  <c r="J408" i="10"/>
  <c r="J409" i="10"/>
  <c r="J410" i="10"/>
  <c r="J411" i="10"/>
  <c r="J412" i="10"/>
  <c r="J413" i="10"/>
  <c r="J414" i="10"/>
  <c r="J415" i="10"/>
  <c r="J416" i="10"/>
  <c r="J417" i="10"/>
  <c r="J418" i="10"/>
  <c r="J419" i="10"/>
  <c r="J420" i="10"/>
  <c r="J421" i="10"/>
  <c r="J422" i="10"/>
  <c r="J423" i="10"/>
  <c r="J424" i="10"/>
  <c r="J425" i="10"/>
  <c r="J426" i="10"/>
  <c r="J427" i="10"/>
  <c r="J428" i="10"/>
  <c r="J429" i="10"/>
  <c r="J430" i="10"/>
  <c r="J431" i="10"/>
  <c r="J432" i="10"/>
  <c r="J433" i="10"/>
  <c r="J434" i="10"/>
  <c r="J435" i="10"/>
  <c r="J436" i="10"/>
  <c r="J437" i="10"/>
  <c r="J438" i="10"/>
  <c r="J439" i="10"/>
  <c r="J440" i="10"/>
  <c r="J441" i="10"/>
  <c r="J442" i="10"/>
  <c r="J443" i="10"/>
  <c r="J444" i="10"/>
  <c r="J445" i="10"/>
  <c r="J446" i="10"/>
  <c r="J447" i="10"/>
  <c r="J448" i="10"/>
  <c r="J449" i="10"/>
  <c r="J450" i="10"/>
  <c r="J451" i="10"/>
  <c r="J452" i="10"/>
  <c r="J453" i="10"/>
  <c r="J454" i="10"/>
  <c r="J455" i="10"/>
  <c r="J456" i="10"/>
  <c r="J457" i="10"/>
  <c r="J458" i="10"/>
  <c r="J459" i="10"/>
  <c r="J460" i="10"/>
  <c r="J461" i="10"/>
  <c r="J462" i="10"/>
  <c r="J463" i="10"/>
  <c r="J464" i="10"/>
  <c r="J465" i="10"/>
  <c r="J466" i="10"/>
  <c r="J467" i="10"/>
  <c r="J468" i="10"/>
  <c r="J469" i="10"/>
  <c r="J470" i="10"/>
  <c r="J471" i="10"/>
  <c r="J472" i="10"/>
  <c r="J473" i="10"/>
  <c r="J474" i="10"/>
  <c r="J475" i="10"/>
  <c r="J476" i="10"/>
  <c r="J477" i="10"/>
  <c r="J478" i="10"/>
  <c r="J479" i="10"/>
  <c r="J480" i="10"/>
  <c r="J481" i="10"/>
  <c r="J482" i="10"/>
  <c r="J483" i="10"/>
  <c r="J484" i="10"/>
  <c r="J485" i="10"/>
  <c r="J486" i="10"/>
  <c r="J487" i="10"/>
  <c r="J488" i="10"/>
  <c r="J489" i="10"/>
  <c r="J490" i="10"/>
  <c r="J491" i="10"/>
  <c r="J492" i="10"/>
  <c r="J493" i="10"/>
  <c r="J494" i="10"/>
  <c r="J495" i="10"/>
  <c r="J496" i="10"/>
  <c r="J497" i="10"/>
  <c r="J498" i="10"/>
  <c r="J499" i="10"/>
  <c r="J500" i="10"/>
  <c r="J501" i="10"/>
  <c r="J502" i="10"/>
  <c r="J503" i="10"/>
  <c r="J504" i="10"/>
  <c r="J505" i="10"/>
  <c r="J506" i="10"/>
  <c r="J507" i="10"/>
  <c r="J508" i="10"/>
  <c r="J509" i="10"/>
  <c r="J510" i="10"/>
  <c r="J511" i="10"/>
  <c r="J512" i="10"/>
  <c r="J513" i="10"/>
  <c r="J514" i="10"/>
  <c r="J515" i="10"/>
  <c r="J516" i="10"/>
  <c r="J517" i="10"/>
  <c r="J518" i="10"/>
  <c r="J519" i="10"/>
  <c r="J520" i="10"/>
  <c r="J521" i="10"/>
  <c r="J522" i="10"/>
  <c r="J523" i="10"/>
  <c r="J524" i="10"/>
  <c r="J525" i="10"/>
  <c r="J526" i="10"/>
  <c r="J527" i="10"/>
  <c r="J528" i="10"/>
  <c r="J529" i="10"/>
  <c r="J530" i="10"/>
  <c r="J531" i="10"/>
  <c r="J532" i="10"/>
  <c r="J533" i="10"/>
  <c r="J534" i="10"/>
  <c r="J535" i="10"/>
  <c r="J536" i="10"/>
  <c r="J537" i="10"/>
  <c r="J538" i="10"/>
  <c r="J539" i="10"/>
  <c r="J540" i="10"/>
  <c r="J541" i="10"/>
  <c r="J542" i="10"/>
  <c r="J543" i="10"/>
  <c r="J544" i="10"/>
  <c r="J545" i="10"/>
  <c r="J546" i="10"/>
  <c r="J547" i="10"/>
  <c r="J548" i="10"/>
  <c r="J549" i="10"/>
  <c r="J550" i="10"/>
  <c r="J551" i="10"/>
  <c r="J552" i="10"/>
  <c r="J553" i="10"/>
  <c r="J554" i="10"/>
  <c r="J555" i="10"/>
  <c r="J556" i="10"/>
  <c r="J557" i="10"/>
  <c r="J558" i="10"/>
  <c r="J559" i="10"/>
  <c r="J560" i="10"/>
  <c r="J561" i="10"/>
  <c r="J562" i="10"/>
  <c r="J563" i="10"/>
  <c r="J564" i="10"/>
  <c r="J565" i="10"/>
  <c r="J566" i="10"/>
  <c r="J567" i="10"/>
  <c r="J568" i="10"/>
  <c r="J569" i="10"/>
  <c r="J570" i="10"/>
  <c r="J571" i="10"/>
  <c r="J572" i="10"/>
  <c r="J573" i="10"/>
  <c r="J574" i="10"/>
  <c r="J575" i="10"/>
  <c r="J576" i="10"/>
  <c r="J577" i="10"/>
  <c r="J578" i="10"/>
  <c r="J579" i="10"/>
  <c r="J580" i="10"/>
  <c r="J581" i="10"/>
  <c r="J582" i="10"/>
  <c r="J583" i="10"/>
  <c r="J584" i="10"/>
  <c r="J585" i="10"/>
  <c r="J586" i="10"/>
  <c r="J587" i="10"/>
  <c r="J588" i="10"/>
  <c r="J589" i="10"/>
  <c r="J590" i="10"/>
  <c r="J591" i="10"/>
  <c r="J592" i="10"/>
  <c r="J593" i="10"/>
  <c r="J594" i="10"/>
  <c r="J595" i="10"/>
  <c r="J596" i="10"/>
  <c r="J597" i="10"/>
  <c r="J598" i="10"/>
  <c r="J599" i="10"/>
  <c r="J600" i="10"/>
  <c r="J601" i="10"/>
  <c r="J602" i="10"/>
  <c r="J603" i="10"/>
  <c r="J604" i="10"/>
  <c r="J605" i="10"/>
  <c r="J606" i="10"/>
  <c r="J607" i="10"/>
  <c r="J608" i="10"/>
  <c r="J609" i="10"/>
  <c r="J610" i="10"/>
  <c r="J611" i="10"/>
  <c r="J612" i="10"/>
  <c r="J613" i="10"/>
  <c r="J614" i="10"/>
  <c r="J615" i="10"/>
  <c r="J616" i="10"/>
  <c r="J617" i="10"/>
  <c r="J618" i="10"/>
  <c r="J619" i="10"/>
  <c r="J620" i="10"/>
  <c r="J621" i="10"/>
  <c r="J622" i="10"/>
  <c r="J623" i="10"/>
  <c r="J624" i="10"/>
  <c r="J625" i="10"/>
  <c r="J626" i="10"/>
  <c r="J627" i="10"/>
  <c r="J628" i="10"/>
  <c r="J629" i="10"/>
  <c r="J630" i="10"/>
  <c r="J631" i="10"/>
  <c r="J632" i="10"/>
  <c r="J633" i="10"/>
  <c r="J634" i="10"/>
  <c r="J635" i="10"/>
  <c r="J636" i="10"/>
  <c r="J637" i="10"/>
  <c r="J638" i="10"/>
  <c r="J639" i="10"/>
  <c r="J640" i="10"/>
  <c r="J641" i="10"/>
  <c r="J642" i="10"/>
  <c r="J643" i="10"/>
  <c r="J644" i="10"/>
  <c r="J645" i="10"/>
  <c r="J646" i="10"/>
  <c r="J647" i="10"/>
  <c r="J648" i="10"/>
  <c r="J649" i="10"/>
  <c r="J650" i="10"/>
  <c r="J651" i="10"/>
  <c r="J652" i="10"/>
  <c r="J653" i="10"/>
  <c r="J654" i="10"/>
  <c r="J655" i="10"/>
  <c r="J656" i="10"/>
  <c r="J657" i="10"/>
  <c r="J658" i="10"/>
  <c r="J659" i="10"/>
  <c r="J4" i="10"/>
  <c r="I5" i="10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92" i="10"/>
  <c r="I93" i="10"/>
  <c r="I94" i="10"/>
  <c r="I95" i="10"/>
  <c r="I96" i="10"/>
  <c r="I97" i="10"/>
  <c r="I98" i="10"/>
  <c r="I99" i="10"/>
  <c r="I100" i="10"/>
  <c r="I101" i="10"/>
  <c r="I102" i="10"/>
  <c r="I103" i="10"/>
  <c r="I104" i="10"/>
  <c r="I105" i="10"/>
  <c r="I106" i="10"/>
  <c r="I107" i="10"/>
  <c r="I108" i="10"/>
  <c r="I109" i="10"/>
  <c r="I110" i="10"/>
  <c r="I111" i="10"/>
  <c r="I112" i="10"/>
  <c r="I113" i="10"/>
  <c r="I114" i="10"/>
  <c r="I115" i="10"/>
  <c r="I116" i="10"/>
  <c r="I117" i="10"/>
  <c r="I118" i="10"/>
  <c r="I119" i="10"/>
  <c r="I120" i="10"/>
  <c r="I121" i="10"/>
  <c r="I122" i="10"/>
  <c r="I123" i="10"/>
  <c r="I124" i="10"/>
  <c r="I125" i="10"/>
  <c r="I126" i="10"/>
  <c r="I127" i="10"/>
  <c r="I128" i="10"/>
  <c r="I129" i="10"/>
  <c r="I130" i="10"/>
  <c r="I131" i="10"/>
  <c r="I132" i="10"/>
  <c r="I133" i="10"/>
  <c r="I134" i="10"/>
  <c r="I135" i="10"/>
  <c r="I136" i="10"/>
  <c r="I137" i="10"/>
  <c r="I138" i="10"/>
  <c r="I139" i="10"/>
  <c r="I140" i="10"/>
  <c r="I141" i="10"/>
  <c r="I142" i="10"/>
  <c r="I143" i="10"/>
  <c r="I144" i="10"/>
  <c r="I145" i="10"/>
  <c r="I146" i="10"/>
  <c r="I147" i="10"/>
  <c r="I148" i="10"/>
  <c r="I149" i="10"/>
  <c r="I150" i="10"/>
  <c r="I151" i="10"/>
  <c r="I152" i="10"/>
  <c r="I153" i="10"/>
  <c r="I154" i="10"/>
  <c r="I155" i="10"/>
  <c r="I156" i="10"/>
  <c r="I157" i="10"/>
  <c r="I158" i="10"/>
  <c r="I159" i="10"/>
  <c r="I160" i="10"/>
  <c r="I161" i="10"/>
  <c r="I162" i="10"/>
  <c r="I163" i="10"/>
  <c r="I164" i="10"/>
  <c r="I165" i="10"/>
  <c r="I166" i="10"/>
  <c r="I167" i="10"/>
  <c r="I168" i="10"/>
  <c r="I169" i="10"/>
  <c r="I170" i="10"/>
  <c r="I171" i="10"/>
  <c r="I172" i="10"/>
  <c r="I173" i="10"/>
  <c r="I174" i="10"/>
  <c r="I175" i="10"/>
  <c r="I176" i="10"/>
  <c r="I177" i="10"/>
  <c r="I178" i="10"/>
  <c r="I179" i="10"/>
  <c r="I180" i="10"/>
  <c r="I181" i="10"/>
  <c r="I182" i="10"/>
  <c r="I183" i="10"/>
  <c r="I184" i="10"/>
  <c r="I185" i="10"/>
  <c r="I186" i="10"/>
  <c r="I187" i="10"/>
  <c r="I188" i="10"/>
  <c r="I189" i="10"/>
  <c r="I190" i="10"/>
  <c r="I191" i="10"/>
  <c r="I192" i="10"/>
  <c r="I193" i="10"/>
  <c r="I194" i="10"/>
  <c r="I195" i="10"/>
  <c r="I196" i="10"/>
  <c r="I197" i="10"/>
  <c r="I198" i="10"/>
  <c r="I199" i="10"/>
  <c r="I200" i="10"/>
  <c r="I201" i="10"/>
  <c r="I202" i="10"/>
  <c r="I203" i="10"/>
  <c r="I204" i="10"/>
  <c r="I205" i="10"/>
  <c r="I206" i="10"/>
  <c r="I207" i="10"/>
  <c r="I208" i="10"/>
  <c r="I209" i="10"/>
  <c r="I210" i="10"/>
  <c r="I211" i="10"/>
  <c r="I212" i="10"/>
  <c r="I213" i="10"/>
  <c r="I214" i="10"/>
  <c r="I215" i="10"/>
  <c r="I216" i="10"/>
  <c r="I217" i="10"/>
  <c r="I218" i="10"/>
  <c r="I219" i="10"/>
  <c r="I220" i="10"/>
  <c r="I221" i="10"/>
  <c r="I222" i="10"/>
  <c r="I223" i="10"/>
  <c r="I224" i="10"/>
  <c r="I225" i="10"/>
  <c r="I226" i="10"/>
  <c r="I227" i="10"/>
  <c r="I228" i="10"/>
  <c r="I229" i="10"/>
  <c r="I230" i="10"/>
  <c r="I231" i="10"/>
  <c r="I232" i="10"/>
  <c r="I233" i="10"/>
  <c r="I234" i="10"/>
  <c r="I235" i="10"/>
  <c r="I236" i="10"/>
  <c r="I237" i="10"/>
  <c r="I238" i="10"/>
  <c r="I239" i="10"/>
  <c r="I240" i="10"/>
  <c r="I241" i="10"/>
  <c r="I242" i="10"/>
  <c r="I243" i="10"/>
  <c r="I244" i="10"/>
  <c r="I245" i="10"/>
  <c r="I246" i="10"/>
  <c r="I247" i="10"/>
  <c r="I248" i="10"/>
  <c r="I249" i="10"/>
  <c r="I250" i="10"/>
  <c r="I251" i="10"/>
  <c r="I252" i="10"/>
  <c r="I253" i="10"/>
  <c r="I254" i="10"/>
  <c r="I255" i="10"/>
  <c r="I256" i="10"/>
  <c r="I257" i="10"/>
  <c r="I258" i="10"/>
  <c r="I259" i="10"/>
  <c r="I260" i="10"/>
  <c r="I261" i="10"/>
  <c r="I262" i="10"/>
  <c r="I263" i="10"/>
  <c r="I264" i="10"/>
  <c r="I265" i="10"/>
  <c r="I266" i="10"/>
  <c r="I267" i="10"/>
  <c r="I268" i="10"/>
  <c r="I269" i="10"/>
  <c r="I270" i="10"/>
  <c r="I271" i="10"/>
  <c r="I272" i="10"/>
  <c r="I273" i="10"/>
  <c r="I274" i="10"/>
  <c r="I275" i="10"/>
  <c r="I276" i="10"/>
  <c r="I277" i="10"/>
  <c r="I278" i="10"/>
  <c r="I279" i="10"/>
  <c r="I280" i="10"/>
  <c r="I281" i="10"/>
  <c r="I282" i="10"/>
  <c r="I283" i="10"/>
  <c r="I284" i="10"/>
  <c r="I285" i="10"/>
  <c r="I286" i="10"/>
  <c r="I287" i="10"/>
  <c r="I288" i="10"/>
  <c r="I289" i="10"/>
  <c r="I290" i="10"/>
  <c r="I291" i="10"/>
  <c r="I292" i="10"/>
  <c r="I293" i="10"/>
  <c r="I294" i="10"/>
  <c r="I295" i="10"/>
  <c r="I296" i="10"/>
  <c r="I297" i="10"/>
  <c r="I298" i="10"/>
  <c r="I299" i="10"/>
  <c r="I300" i="10"/>
  <c r="I301" i="10"/>
  <c r="I302" i="10"/>
  <c r="I303" i="10"/>
  <c r="I304" i="10"/>
  <c r="I305" i="10"/>
  <c r="I306" i="10"/>
  <c r="I307" i="10"/>
  <c r="I308" i="10"/>
  <c r="I309" i="10"/>
  <c r="I310" i="10"/>
  <c r="I311" i="10"/>
  <c r="I312" i="10"/>
  <c r="I313" i="10"/>
  <c r="I314" i="10"/>
  <c r="I315" i="10"/>
  <c r="I316" i="10"/>
  <c r="I317" i="10"/>
  <c r="I318" i="10"/>
  <c r="I319" i="10"/>
  <c r="I320" i="10"/>
  <c r="I321" i="10"/>
  <c r="I322" i="10"/>
  <c r="I323" i="10"/>
  <c r="I324" i="10"/>
  <c r="I325" i="10"/>
  <c r="I326" i="10"/>
  <c r="I327" i="10"/>
  <c r="I328" i="10"/>
  <c r="I329" i="10"/>
  <c r="I330" i="10"/>
  <c r="I331" i="10"/>
  <c r="I332" i="10"/>
  <c r="I333" i="10"/>
  <c r="I334" i="10"/>
  <c r="I335" i="10"/>
  <c r="I336" i="10"/>
  <c r="I337" i="10"/>
  <c r="I338" i="10"/>
  <c r="I339" i="10"/>
  <c r="I340" i="10"/>
  <c r="I341" i="10"/>
  <c r="I342" i="10"/>
  <c r="I343" i="10"/>
  <c r="I344" i="10"/>
  <c r="I345" i="10"/>
  <c r="I346" i="10"/>
  <c r="I347" i="10"/>
  <c r="I348" i="10"/>
  <c r="I349" i="10"/>
  <c r="I350" i="10"/>
  <c r="I351" i="10"/>
  <c r="I352" i="10"/>
  <c r="I353" i="10"/>
  <c r="I354" i="10"/>
  <c r="I355" i="10"/>
  <c r="I356" i="10"/>
  <c r="I357" i="10"/>
  <c r="I358" i="10"/>
  <c r="I359" i="10"/>
  <c r="I360" i="10"/>
  <c r="I361" i="10"/>
  <c r="I362" i="10"/>
  <c r="I363" i="10"/>
  <c r="I364" i="10"/>
  <c r="I365" i="10"/>
  <c r="I366" i="10"/>
  <c r="I367" i="10"/>
  <c r="I368" i="10"/>
  <c r="I369" i="10"/>
  <c r="I370" i="10"/>
  <c r="I371" i="10"/>
  <c r="I372" i="10"/>
  <c r="I373" i="10"/>
  <c r="I374" i="10"/>
  <c r="I375" i="10"/>
  <c r="I376" i="10"/>
  <c r="I377" i="10"/>
  <c r="I378" i="10"/>
  <c r="I379" i="10"/>
  <c r="I380" i="10"/>
  <c r="I381" i="10"/>
  <c r="I382" i="10"/>
  <c r="I383" i="10"/>
  <c r="I384" i="10"/>
  <c r="I385" i="10"/>
  <c r="I386" i="10"/>
  <c r="I387" i="10"/>
  <c r="I388" i="10"/>
  <c r="I389" i="10"/>
  <c r="I390" i="10"/>
  <c r="I391" i="10"/>
  <c r="I392" i="10"/>
  <c r="I393" i="10"/>
  <c r="I394" i="10"/>
  <c r="I395" i="10"/>
  <c r="I396" i="10"/>
  <c r="I397" i="10"/>
  <c r="I398" i="10"/>
  <c r="I399" i="10"/>
  <c r="I400" i="10"/>
  <c r="I401" i="10"/>
  <c r="I402" i="10"/>
  <c r="I403" i="10"/>
  <c r="I404" i="10"/>
  <c r="I405" i="10"/>
  <c r="I406" i="10"/>
  <c r="I407" i="10"/>
  <c r="I408" i="10"/>
  <c r="I409" i="10"/>
  <c r="I410" i="10"/>
  <c r="I411" i="10"/>
  <c r="I412" i="10"/>
  <c r="I413" i="10"/>
  <c r="I414" i="10"/>
  <c r="I415" i="10"/>
  <c r="I416" i="10"/>
  <c r="I417" i="10"/>
  <c r="I418" i="10"/>
  <c r="I419" i="10"/>
  <c r="I420" i="10"/>
  <c r="I421" i="10"/>
  <c r="I422" i="10"/>
  <c r="I423" i="10"/>
  <c r="I424" i="10"/>
  <c r="I425" i="10"/>
  <c r="I426" i="10"/>
  <c r="I427" i="10"/>
  <c r="I428" i="10"/>
  <c r="I429" i="10"/>
  <c r="I430" i="10"/>
  <c r="I431" i="10"/>
  <c r="I432" i="10"/>
  <c r="I433" i="10"/>
  <c r="I434" i="10"/>
  <c r="I435" i="10"/>
  <c r="I436" i="10"/>
  <c r="I437" i="10"/>
  <c r="I438" i="10"/>
  <c r="I439" i="10"/>
  <c r="I440" i="10"/>
  <c r="I441" i="10"/>
  <c r="I442" i="10"/>
  <c r="I443" i="10"/>
  <c r="I444" i="10"/>
  <c r="I445" i="10"/>
  <c r="I446" i="10"/>
  <c r="I447" i="10"/>
  <c r="I448" i="10"/>
  <c r="I449" i="10"/>
  <c r="I450" i="10"/>
  <c r="I451" i="10"/>
  <c r="I452" i="10"/>
  <c r="I453" i="10"/>
  <c r="I454" i="10"/>
  <c r="I455" i="10"/>
  <c r="I456" i="10"/>
  <c r="I457" i="10"/>
  <c r="I458" i="10"/>
  <c r="I459" i="10"/>
  <c r="I460" i="10"/>
  <c r="I461" i="10"/>
  <c r="I462" i="10"/>
  <c r="I463" i="10"/>
  <c r="I464" i="10"/>
  <c r="I465" i="10"/>
  <c r="I466" i="10"/>
  <c r="I467" i="10"/>
  <c r="I468" i="10"/>
  <c r="I469" i="10"/>
  <c r="I470" i="10"/>
  <c r="I471" i="10"/>
  <c r="I472" i="10"/>
  <c r="I473" i="10"/>
  <c r="I474" i="10"/>
  <c r="I475" i="10"/>
  <c r="I476" i="10"/>
  <c r="I477" i="10"/>
  <c r="I478" i="10"/>
  <c r="I479" i="10"/>
  <c r="I480" i="10"/>
  <c r="I481" i="10"/>
  <c r="I482" i="10"/>
  <c r="I483" i="10"/>
  <c r="I484" i="10"/>
  <c r="I485" i="10"/>
  <c r="I486" i="10"/>
  <c r="I487" i="10"/>
  <c r="I488" i="10"/>
  <c r="I489" i="10"/>
  <c r="I490" i="10"/>
  <c r="I491" i="10"/>
  <c r="I492" i="10"/>
  <c r="I493" i="10"/>
  <c r="I494" i="10"/>
  <c r="I495" i="10"/>
  <c r="I496" i="10"/>
  <c r="I497" i="10"/>
  <c r="I498" i="10"/>
  <c r="I499" i="10"/>
  <c r="I500" i="10"/>
  <c r="I501" i="10"/>
  <c r="I502" i="10"/>
  <c r="I503" i="10"/>
  <c r="I504" i="10"/>
  <c r="I505" i="10"/>
  <c r="I506" i="10"/>
  <c r="I507" i="10"/>
  <c r="I508" i="10"/>
  <c r="I509" i="10"/>
  <c r="I510" i="10"/>
  <c r="I511" i="10"/>
  <c r="I512" i="10"/>
  <c r="I513" i="10"/>
  <c r="I514" i="10"/>
  <c r="I515" i="10"/>
  <c r="I516" i="10"/>
  <c r="I517" i="10"/>
  <c r="I518" i="10"/>
  <c r="I519" i="10"/>
  <c r="I520" i="10"/>
  <c r="I521" i="10"/>
  <c r="I522" i="10"/>
  <c r="I523" i="10"/>
  <c r="I524" i="10"/>
  <c r="I525" i="10"/>
  <c r="I526" i="10"/>
  <c r="I527" i="10"/>
  <c r="I528" i="10"/>
  <c r="I529" i="10"/>
  <c r="I530" i="10"/>
  <c r="I531" i="10"/>
  <c r="I532" i="10"/>
  <c r="I533" i="10"/>
  <c r="I534" i="10"/>
  <c r="I535" i="10"/>
  <c r="I536" i="10"/>
  <c r="I537" i="10"/>
  <c r="I538" i="10"/>
  <c r="I539" i="10"/>
  <c r="I540" i="10"/>
  <c r="I541" i="10"/>
  <c r="I542" i="10"/>
  <c r="I543" i="10"/>
  <c r="I544" i="10"/>
  <c r="I545" i="10"/>
  <c r="I546" i="10"/>
  <c r="I547" i="10"/>
  <c r="I548" i="10"/>
  <c r="I549" i="10"/>
  <c r="I550" i="10"/>
  <c r="I551" i="10"/>
  <c r="I552" i="10"/>
  <c r="I553" i="10"/>
  <c r="I554" i="10"/>
  <c r="I555" i="10"/>
  <c r="I556" i="10"/>
  <c r="I557" i="10"/>
  <c r="I558" i="10"/>
  <c r="I559" i="10"/>
  <c r="I560" i="10"/>
  <c r="I561" i="10"/>
  <c r="I562" i="10"/>
  <c r="I563" i="10"/>
  <c r="I564" i="10"/>
  <c r="I565" i="10"/>
  <c r="I566" i="10"/>
  <c r="I567" i="10"/>
  <c r="I568" i="10"/>
  <c r="I569" i="10"/>
  <c r="I570" i="10"/>
  <c r="I571" i="10"/>
  <c r="I572" i="10"/>
  <c r="I573" i="10"/>
  <c r="I574" i="10"/>
  <c r="I575" i="10"/>
  <c r="I576" i="10"/>
  <c r="I577" i="10"/>
  <c r="I578" i="10"/>
  <c r="I579" i="10"/>
  <c r="I580" i="10"/>
  <c r="I581" i="10"/>
  <c r="I582" i="10"/>
  <c r="I583" i="10"/>
  <c r="I584" i="10"/>
  <c r="I585" i="10"/>
  <c r="I586" i="10"/>
  <c r="I587" i="10"/>
  <c r="I588" i="10"/>
  <c r="I589" i="10"/>
  <c r="I590" i="10"/>
  <c r="I591" i="10"/>
  <c r="I592" i="10"/>
  <c r="I593" i="10"/>
  <c r="I594" i="10"/>
  <c r="I595" i="10"/>
  <c r="I596" i="10"/>
  <c r="I597" i="10"/>
  <c r="I598" i="10"/>
  <c r="I599" i="10"/>
  <c r="I600" i="10"/>
  <c r="I601" i="10"/>
  <c r="I602" i="10"/>
  <c r="I603" i="10"/>
  <c r="I604" i="10"/>
  <c r="I605" i="10"/>
  <c r="I606" i="10"/>
  <c r="I607" i="10"/>
  <c r="I608" i="10"/>
  <c r="I609" i="10"/>
  <c r="I610" i="10"/>
  <c r="I611" i="10"/>
  <c r="I612" i="10"/>
  <c r="I613" i="10"/>
  <c r="I614" i="10"/>
  <c r="I615" i="10"/>
  <c r="I616" i="10"/>
  <c r="I617" i="10"/>
  <c r="I618" i="10"/>
  <c r="I619" i="10"/>
  <c r="I620" i="10"/>
  <c r="I621" i="10"/>
  <c r="I622" i="10"/>
  <c r="I623" i="10"/>
  <c r="I624" i="10"/>
  <c r="I625" i="10"/>
  <c r="I626" i="10"/>
  <c r="I627" i="10"/>
  <c r="I628" i="10"/>
  <c r="I629" i="10"/>
  <c r="I630" i="10"/>
  <c r="I631" i="10"/>
  <c r="I632" i="10"/>
  <c r="I633" i="10"/>
  <c r="I634" i="10"/>
  <c r="I635" i="10"/>
  <c r="I636" i="10"/>
  <c r="I637" i="10"/>
  <c r="I638" i="10"/>
  <c r="I639" i="10"/>
  <c r="I640" i="10"/>
  <c r="I641" i="10"/>
  <c r="I642" i="10"/>
  <c r="I643" i="10"/>
  <c r="I644" i="10"/>
  <c r="I645" i="10"/>
  <c r="I646" i="10"/>
  <c r="I647" i="10"/>
  <c r="I648" i="10"/>
  <c r="I649" i="10"/>
  <c r="I650" i="10"/>
  <c r="I651" i="10"/>
  <c r="I652" i="10"/>
  <c r="I653" i="10"/>
  <c r="I654" i="10"/>
  <c r="I655" i="10"/>
  <c r="I656" i="10"/>
  <c r="I657" i="10"/>
  <c r="I658" i="10"/>
  <c r="I659" i="10"/>
  <c r="I4" i="10"/>
  <c r="G5" i="10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G56" i="10"/>
  <c r="G57" i="10"/>
  <c r="G58" i="10"/>
  <c r="G59" i="10"/>
  <c r="G60" i="10"/>
  <c r="G61" i="10"/>
  <c r="G62" i="10"/>
  <c r="G63" i="10"/>
  <c r="G64" i="10"/>
  <c r="G65" i="10"/>
  <c r="G66" i="10"/>
  <c r="G67" i="10"/>
  <c r="G68" i="10"/>
  <c r="G69" i="10"/>
  <c r="G70" i="10"/>
  <c r="G71" i="10"/>
  <c r="G72" i="10"/>
  <c r="G73" i="10"/>
  <c r="G74" i="10"/>
  <c r="G75" i="10"/>
  <c r="G76" i="10"/>
  <c r="G77" i="10"/>
  <c r="G78" i="10"/>
  <c r="G79" i="10"/>
  <c r="G80" i="10"/>
  <c r="G81" i="10"/>
  <c r="G82" i="10"/>
  <c r="G83" i="10"/>
  <c r="G84" i="10"/>
  <c r="G85" i="10"/>
  <c r="G86" i="10"/>
  <c r="G87" i="10"/>
  <c r="G88" i="10"/>
  <c r="G89" i="10"/>
  <c r="G90" i="10"/>
  <c r="G91" i="10"/>
  <c r="G92" i="10"/>
  <c r="G93" i="10"/>
  <c r="G94" i="10"/>
  <c r="G95" i="10"/>
  <c r="G96" i="10"/>
  <c r="G97" i="10"/>
  <c r="G98" i="10"/>
  <c r="G99" i="10"/>
  <c r="G100" i="10"/>
  <c r="G101" i="10"/>
  <c r="G102" i="10"/>
  <c r="G103" i="10"/>
  <c r="G104" i="10"/>
  <c r="G105" i="10"/>
  <c r="G106" i="10"/>
  <c r="G107" i="10"/>
  <c r="G108" i="10"/>
  <c r="G109" i="10"/>
  <c r="G110" i="10"/>
  <c r="G111" i="10"/>
  <c r="G112" i="10"/>
  <c r="G113" i="10"/>
  <c r="G114" i="10"/>
  <c r="G115" i="10"/>
  <c r="G116" i="10"/>
  <c r="G117" i="10"/>
  <c r="G118" i="10"/>
  <c r="G119" i="10"/>
  <c r="G120" i="10"/>
  <c r="G121" i="10"/>
  <c r="G122" i="10"/>
  <c r="G123" i="10"/>
  <c r="G124" i="10"/>
  <c r="G125" i="10"/>
  <c r="G126" i="10"/>
  <c r="G127" i="10"/>
  <c r="G128" i="10"/>
  <c r="G129" i="10"/>
  <c r="G130" i="10"/>
  <c r="G131" i="10"/>
  <c r="G132" i="10"/>
  <c r="G133" i="10"/>
  <c r="G134" i="10"/>
  <c r="G135" i="10"/>
  <c r="G136" i="10"/>
  <c r="G137" i="10"/>
  <c r="G138" i="10"/>
  <c r="G139" i="10"/>
  <c r="G140" i="10"/>
  <c r="G141" i="10"/>
  <c r="G142" i="10"/>
  <c r="G143" i="10"/>
  <c r="G144" i="10"/>
  <c r="G145" i="10"/>
  <c r="G146" i="10"/>
  <c r="G147" i="10"/>
  <c r="G148" i="10"/>
  <c r="G149" i="10"/>
  <c r="G150" i="10"/>
  <c r="G151" i="10"/>
  <c r="G152" i="10"/>
  <c r="G153" i="10"/>
  <c r="G154" i="10"/>
  <c r="G155" i="10"/>
  <c r="G156" i="10"/>
  <c r="G157" i="10"/>
  <c r="G158" i="10"/>
  <c r="G159" i="10"/>
  <c r="G160" i="10"/>
  <c r="G161" i="10"/>
  <c r="G162" i="10"/>
  <c r="G163" i="10"/>
  <c r="G164" i="10"/>
  <c r="G165" i="10"/>
  <c r="G166" i="10"/>
  <c r="G167" i="10"/>
  <c r="G168" i="10"/>
  <c r="G169" i="10"/>
  <c r="G170" i="10"/>
  <c r="G171" i="10"/>
  <c r="G172" i="10"/>
  <c r="G173" i="10"/>
  <c r="G174" i="10"/>
  <c r="G175" i="10"/>
  <c r="G176" i="10"/>
  <c r="G177" i="10"/>
  <c r="G178" i="10"/>
  <c r="G179" i="10"/>
  <c r="G180" i="10"/>
  <c r="G181" i="10"/>
  <c r="G182" i="10"/>
  <c r="G183" i="10"/>
  <c r="G184" i="10"/>
  <c r="G185" i="10"/>
  <c r="G186" i="10"/>
  <c r="G187" i="10"/>
  <c r="G188" i="10"/>
  <c r="G189" i="10"/>
  <c r="G190" i="10"/>
  <c r="G191" i="10"/>
  <c r="G192" i="10"/>
  <c r="G193" i="10"/>
  <c r="G194" i="10"/>
  <c r="G195" i="10"/>
  <c r="G196" i="10"/>
  <c r="G197" i="10"/>
  <c r="G198" i="10"/>
  <c r="G199" i="10"/>
  <c r="G200" i="10"/>
  <c r="G201" i="10"/>
  <c r="G202" i="10"/>
  <c r="G203" i="10"/>
  <c r="G204" i="10"/>
  <c r="G205" i="10"/>
  <c r="G206" i="10"/>
  <c r="G207" i="10"/>
  <c r="G208" i="10"/>
  <c r="G209" i="10"/>
  <c r="G210" i="10"/>
  <c r="G211" i="10"/>
  <c r="G212" i="10"/>
  <c r="G213" i="10"/>
  <c r="G214" i="10"/>
  <c r="G215" i="10"/>
  <c r="G216" i="10"/>
  <c r="G217" i="10"/>
  <c r="G218" i="10"/>
  <c r="G219" i="10"/>
  <c r="G220" i="10"/>
  <c r="G221" i="10"/>
  <c r="G222" i="10"/>
  <c r="G223" i="10"/>
  <c r="G224" i="10"/>
  <c r="G225" i="10"/>
  <c r="G226" i="10"/>
  <c r="G227" i="10"/>
  <c r="G228" i="10"/>
  <c r="G229" i="10"/>
  <c r="G230" i="10"/>
  <c r="G231" i="10"/>
  <c r="G232" i="10"/>
  <c r="G233" i="10"/>
  <c r="G234" i="10"/>
  <c r="G235" i="10"/>
  <c r="G236" i="10"/>
  <c r="G237" i="10"/>
  <c r="G238" i="10"/>
  <c r="G239" i="10"/>
  <c r="G240" i="10"/>
  <c r="G241" i="10"/>
  <c r="G242" i="10"/>
  <c r="G243" i="10"/>
  <c r="G244" i="10"/>
  <c r="G245" i="10"/>
  <c r="G246" i="10"/>
  <c r="G247" i="10"/>
  <c r="G248" i="10"/>
  <c r="G249" i="10"/>
  <c r="G250" i="10"/>
  <c r="G251" i="10"/>
  <c r="G252" i="10"/>
  <c r="G253" i="10"/>
  <c r="G254" i="10"/>
  <c r="G255" i="10"/>
  <c r="G256" i="10"/>
  <c r="G257" i="10"/>
  <c r="G258" i="10"/>
  <c r="G259" i="10"/>
  <c r="G260" i="10"/>
  <c r="G261" i="10"/>
  <c r="G262" i="10"/>
  <c r="G263" i="10"/>
  <c r="G264" i="10"/>
  <c r="G265" i="10"/>
  <c r="G266" i="10"/>
  <c r="G267" i="10"/>
  <c r="G268" i="10"/>
  <c r="G269" i="10"/>
  <c r="G270" i="10"/>
  <c r="G271" i="10"/>
  <c r="G272" i="10"/>
  <c r="G273" i="10"/>
  <c r="G274" i="10"/>
  <c r="G275" i="10"/>
  <c r="G276" i="10"/>
  <c r="G277" i="10"/>
  <c r="G278" i="10"/>
  <c r="G279" i="10"/>
  <c r="G280" i="10"/>
  <c r="G281" i="10"/>
  <c r="G282" i="10"/>
  <c r="G283" i="10"/>
  <c r="G284" i="10"/>
  <c r="G285" i="10"/>
  <c r="G286" i="10"/>
  <c r="G287" i="10"/>
  <c r="G288" i="10"/>
  <c r="G289" i="10"/>
  <c r="G290" i="10"/>
  <c r="G291" i="10"/>
  <c r="G292" i="10"/>
  <c r="G293" i="10"/>
  <c r="G294" i="10"/>
  <c r="G295" i="10"/>
  <c r="G296" i="10"/>
  <c r="G297" i="10"/>
  <c r="G298" i="10"/>
  <c r="G299" i="10"/>
  <c r="G300" i="10"/>
  <c r="G301" i="10"/>
  <c r="G302" i="10"/>
  <c r="G303" i="10"/>
  <c r="G304" i="10"/>
  <c r="G305" i="10"/>
  <c r="G306" i="10"/>
  <c r="G307" i="10"/>
  <c r="G308" i="10"/>
  <c r="G309" i="10"/>
  <c r="G310" i="10"/>
  <c r="G311" i="10"/>
  <c r="G312" i="10"/>
  <c r="G313" i="10"/>
  <c r="G314" i="10"/>
  <c r="G315" i="10"/>
  <c r="G316" i="10"/>
  <c r="G317" i="10"/>
  <c r="G318" i="10"/>
  <c r="G319" i="10"/>
  <c r="G320" i="10"/>
  <c r="G321" i="10"/>
  <c r="G322" i="10"/>
  <c r="G323" i="10"/>
  <c r="G324" i="10"/>
  <c r="G325" i="10"/>
  <c r="G326" i="10"/>
  <c r="G327" i="10"/>
  <c r="G328" i="10"/>
  <c r="G329" i="10"/>
  <c r="G330" i="10"/>
  <c r="G331" i="10"/>
  <c r="G332" i="10"/>
  <c r="G333" i="10"/>
  <c r="G334" i="10"/>
  <c r="G335" i="10"/>
  <c r="G336" i="10"/>
  <c r="G337" i="10"/>
  <c r="G338" i="10"/>
  <c r="G339" i="10"/>
  <c r="G340" i="10"/>
  <c r="G341" i="10"/>
  <c r="G342" i="10"/>
  <c r="G343" i="10"/>
  <c r="G344" i="10"/>
  <c r="G345" i="10"/>
  <c r="G346" i="10"/>
  <c r="G347" i="10"/>
  <c r="G348" i="10"/>
  <c r="G349" i="10"/>
  <c r="G350" i="10"/>
  <c r="G351" i="10"/>
  <c r="G352" i="10"/>
  <c r="G353" i="10"/>
  <c r="G354" i="10"/>
  <c r="G355" i="10"/>
  <c r="G356" i="10"/>
  <c r="G357" i="10"/>
  <c r="G358" i="10"/>
  <c r="G359" i="10"/>
  <c r="G360" i="10"/>
  <c r="G361" i="10"/>
  <c r="G362" i="10"/>
  <c r="G363" i="10"/>
  <c r="G364" i="10"/>
  <c r="G365" i="10"/>
  <c r="G366" i="10"/>
  <c r="G367" i="10"/>
  <c r="G368" i="10"/>
  <c r="G369" i="10"/>
  <c r="G370" i="10"/>
  <c r="G371" i="10"/>
  <c r="G372" i="10"/>
  <c r="G373" i="10"/>
  <c r="G374" i="10"/>
  <c r="G375" i="10"/>
  <c r="G376" i="10"/>
  <c r="G377" i="10"/>
  <c r="G378" i="10"/>
  <c r="G379" i="10"/>
  <c r="G380" i="10"/>
  <c r="G381" i="10"/>
  <c r="G382" i="10"/>
  <c r="G383" i="10"/>
  <c r="G384" i="10"/>
  <c r="G385" i="10"/>
  <c r="G386" i="10"/>
  <c r="G387" i="10"/>
  <c r="G388" i="10"/>
  <c r="G389" i="10"/>
  <c r="G390" i="10"/>
  <c r="G391" i="10"/>
  <c r="G392" i="10"/>
  <c r="G393" i="10"/>
  <c r="G394" i="10"/>
  <c r="G395" i="10"/>
  <c r="G396" i="10"/>
  <c r="G397" i="10"/>
  <c r="G398" i="10"/>
  <c r="G399" i="10"/>
  <c r="G400" i="10"/>
  <c r="G401" i="10"/>
  <c r="G402" i="10"/>
  <c r="G403" i="10"/>
  <c r="G404" i="10"/>
  <c r="G405" i="10"/>
  <c r="G406" i="10"/>
  <c r="G407" i="10"/>
  <c r="G408" i="10"/>
  <c r="G409" i="10"/>
  <c r="G410" i="10"/>
  <c r="G411" i="10"/>
  <c r="G412" i="10"/>
  <c r="G413" i="10"/>
  <c r="G414" i="10"/>
  <c r="G415" i="10"/>
  <c r="G416" i="10"/>
  <c r="G417" i="10"/>
  <c r="G418" i="10"/>
  <c r="G419" i="10"/>
  <c r="G420" i="10"/>
  <c r="G421" i="10"/>
  <c r="G422" i="10"/>
  <c r="G423" i="10"/>
  <c r="G424" i="10"/>
  <c r="G425" i="10"/>
  <c r="G426" i="10"/>
  <c r="G427" i="10"/>
  <c r="G428" i="10"/>
  <c r="G429" i="10"/>
  <c r="G430" i="10"/>
  <c r="G431" i="10"/>
  <c r="G432" i="10"/>
  <c r="G433" i="10"/>
  <c r="G434" i="10"/>
  <c r="G435" i="10"/>
  <c r="G436" i="10"/>
  <c r="G437" i="10"/>
  <c r="G438" i="10"/>
  <c r="G439" i="10"/>
  <c r="G440" i="10"/>
  <c r="G441" i="10"/>
  <c r="G442" i="10"/>
  <c r="G443" i="10"/>
  <c r="G444" i="10"/>
  <c r="G445" i="10"/>
  <c r="G446" i="10"/>
  <c r="G447" i="10"/>
  <c r="G448" i="10"/>
  <c r="G449" i="10"/>
  <c r="G450" i="10"/>
  <c r="G451" i="10"/>
  <c r="G452" i="10"/>
  <c r="G453" i="10"/>
  <c r="G454" i="10"/>
  <c r="G455" i="10"/>
  <c r="G456" i="10"/>
  <c r="G457" i="10"/>
  <c r="G458" i="10"/>
  <c r="G459" i="10"/>
  <c r="G460" i="10"/>
  <c r="G461" i="10"/>
  <c r="G462" i="10"/>
  <c r="G463" i="10"/>
  <c r="G464" i="10"/>
  <c r="G465" i="10"/>
  <c r="G466" i="10"/>
  <c r="G467" i="10"/>
  <c r="G468" i="10"/>
  <c r="G469" i="10"/>
  <c r="G470" i="10"/>
  <c r="G471" i="10"/>
  <c r="G472" i="10"/>
  <c r="G473" i="10"/>
  <c r="G474" i="10"/>
  <c r="G475" i="10"/>
  <c r="G476" i="10"/>
  <c r="G477" i="10"/>
  <c r="G478" i="10"/>
  <c r="G479" i="10"/>
  <c r="G480" i="10"/>
  <c r="G481" i="10"/>
  <c r="G482" i="10"/>
  <c r="G483" i="10"/>
  <c r="G484" i="10"/>
  <c r="G485" i="10"/>
  <c r="G486" i="10"/>
  <c r="G487" i="10"/>
  <c r="G488" i="10"/>
  <c r="G489" i="10"/>
  <c r="G490" i="10"/>
  <c r="G491" i="10"/>
  <c r="G492" i="10"/>
  <c r="G493" i="10"/>
  <c r="G494" i="10"/>
  <c r="G495" i="10"/>
  <c r="G496" i="10"/>
  <c r="G497" i="10"/>
  <c r="G498" i="10"/>
  <c r="G499" i="10"/>
  <c r="G500" i="10"/>
  <c r="G501" i="10"/>
  <c r="G502" i="10"/>
  <c r="G503" i="10"/>
  <c r="G504" i="10"/>
  <c r="G505" i="10"/>
  <c r="G506" i="10"/>
  <c r="G507" i="10"/>
  <c r="G508" i="10"/>
  <c r="G509" i="10"/>
  <c r="G510" i="10"/>
  <c r="G511" i="10"/>
  <c r="G512" i="10"/>
  <c r="G513" i="10"/>
  <c r="G514" i="10"/>
  <c r="G515" i="10"/>
  <c r="G516" i="10"/>
  <c r="G517" i="10"/>
  <c r="G518" i="10"/>
  <c r="G519" i="10"/>
  <c r="G520" i="10"/>
  <c r="G521" i="10"/>
  <c r="G522" i="10"/>
  <c r="G523" i="10"/>
  <c r="G524" i="10"/>
  <c r="G525" i="10"/>
  <c r="G526" i="10"/>
  <c r="G527" i="10"/>
  <c r="G528" i="10"/>
  <c r="G529" i="10"/>
  <c r="G530" i="10"/>
  <c r="G531" i="10"/>
  <c r="G532" i="10"/>
  <c r="G533" i="10"/>
  <c r="G534" i="10"/>
  <c r="G535" i="10"/>
  <c r="G536" i="10"/>
  <c r="G537" i="10"/>
  <c r="G538" i="10"/>
  <c r="G539" i="10"/>
  <c r="G540" i="10"/>
  <c r="G541" i="10"/>
  <c r="G542" i="10"/>
  <c r="G543" i="10"/>
  <c r="G544" i="10"/>
  <c r="G545" i="10"/>
  <c r="G546" i="10"/>
  <c r="G547" i="10"/>
  <c r="G548" i="10"/>
  <c r="G549" i="10"/>
  <c r="G550" i="10"/>
  <c r="G551" i="10"/>
  <c r="G552" i="10"/>
  <c r="G553" i="10"/>
  <c r="G554" i="10"/>
  <c r="G555" i="10"/>
  <c r="G556" i="10"/>
  <c r="G557" i="10"/>
  <c r="G558" i="10"/>
  <c r="G559" i="10"/>
  <c r="G560" i="10"/>
  <c r="G561" i="10"/>
  <c r="G562" i="10"/>
  <c r="G563" i="10"/>
  <c r="G564" i="10"/>
  <c r="G565" i="10"/>
  <c r="G566" i="10"/>
  <c r="G567" i="10"/>
  <c r="G568" i="10"/>
  <c r="G569" i="10"/>
  <c r="G570" i="10"/>
  <c r="G571" i="10"/>
  <c r="G572" i="10"/>
  <c r="G573" i="10"/>
  <c r="G574" i="10"/>
  <c r="G575" i="10"/>
  <c r="G576" i="10"/>
  <c r="G577" i="10"/>
  <c r="G578" i="10"/>
  <c r="G579" i="10"/>
  <c r="G580" i="10"/>
  <c r="G581" i="10"/>
  <c r="G582" i="10"/>
  <c r="G583" i="10"/>
  <c r="G584" i="10"/>
  <c r="G585" i="10"/>
  <c r="G586" i="10"/>
  <c r="G587" i="10"/>
  <c r="G588" i="10"/>
  <c r="G589" i="10"/>
  <c r="G590" i="10"/>
  <c r="G591" i="10"/>
  <c r="G592" i="10"/>
  <c r="G593" i="10"/>
  <c r="G594" i="10"/>
  <c r="G595" i="10"/>
  <c r="G596" i="10"/>
  <c r="G597" i="10"/>
  <c r="G598" i="10"/>
  <c r="G599" i="10"/>
  <c r="G600" i="10"/>
  <c r="G601" i="10"/>
  <c r="G602" i="10"/>
  <c r="G603" i="10"/>
  <c r="G604" i="10"/>
  <c r="G605" i="10"/>
  <c r="G606" i="10"/>
  <c r="G607" i="10"/>
  <c r="G608" i="10"/>
  <c r="G609" i="10"/>
  <c r="G610" i="10"/>
  <c r="G611" i="10"/>
  <c r="G612" i="10"/>
  <c r="G613" i="10"/>
  <c r="G614" i="10"/>
  <c r="G615" i="10"/>
  <c r="G616" i="10"/>
  <c r="G617" i="10"/>
  <c r="G618" i="10"/>
  <c r="G619" i="10"/>
  <c r="G620" i="10"/>
  <c r="G621" i="10"/>
  <c r="G622" i="10"/>
  <c r="G623" i="10"/>
  <c r="G624" i="10"/>
  <c r="G625" i="10"/>
  <c r="G626" i="10"/>
  <c r="G627" i="10"/>
  <c r="G628" i="10"/>
  <c r="G629" i="10"/>
  <c r="G630" i="10"/>
  <c r="G631" i="10"/>
  <c r="G632" i="10"/>
  <c r="G633" i="10"/>
  <c r="G634" i="10"/>
  <c r="G635" i="10"/>
  <c r="G636" i="10"/>
  <c r="G637" i="10"/>
  <c r="G638" i="10"/>
  <c r="G639" i="10"/>
  <c r="G640" i="10"/>
  <c r="G641" i="10"/>
  <c r="G642" i="10"/>
  <c r="G643" i="10"/>
  <c r="G644" i="10"/>
  <c r="G645" i="10"/>
  <c r="G646" i="10"/>
  <c r="G647" i="10"/>
  <c r="G648" i="10"/>
  <c r="G649" i="10"/>
  <c r="G650" i="10"/>
  <c r="G651" i="10"/>
  <c r="G652" i="10"/>
  <c r="G653" i="10"/>
  <c r="G654" i="10"/>
  <c r="G655" i="10"/>
  <c r="G656" i="10"/>
  <c r="G657" i="10"/>
  <c r="G658" i="10"/>
  <c r="G659" i="10"/>
  <c r="G4" i="10"/>
</calcChain>
</file>

<file path=xl/connections.xml><?xml version="1.0" encoding="utf-8"?>
<connections xmlns="http://schemas.openxmlformats.org/spreadsheetml/2006/main">
  <connection id="1" odcFile="C:\Users\selivanov.anton\Documents\Мои источники данных\olap-cube WildberriesRU CustomerOrders.odc" keepAlive="1" name="olap-cube WildberriesRU CustomerOrders" type="5" refreshedVersion="5" background="1">
    <dbPr connection="Provider=MSOLAP.5;Integrated Security=SSPI;Persist Security Info=True;Initial Catalog=WildberriesRU;Data Source=olap-cube;MDX Compatibility=1;Safety Options=2;MDX Missing Member Mode=Error" command="CustomerOrders" commandType="1"/>
    <olapPr sendLocale="1" rowDrillCount="1000"/>
  </connection>
  <connection id="2" odcFile="C:\Users\selivanov.anton\Documents\Мои источники данных\olap-cube WildberriesRU CustomerOrders.odc" keepAlive="1" name="olap-cube WildberriesRU CustomerOrders1" type="5" refreshedVersion="5" background="1">
    <dbPr connection="Provider=MSOLAP.5;Integrated Security=SSPI;Persist Security Info=True;Initial Catalog=WildberriesRU;Data Source=olap-cube;MDX Compatibility=1;Safety Options=2;MDX Missing Member Mode=Error" command="CustomerOrders" commandType="1"/>
    <olapPr sendLocale="1" rowDrillCount="1000"/>
  </connection>
  <connection id="3" odcFile="C:\Users\selivanov.anton\Documents\Мои источники данных\olap-cube WildberriesRU Куб для закупок.odc" keepAlive="1" name="olap-cube WildberriesRU Куб для закупок" type="5" refreshedVersion="5" background="1">
    <dbPr connection="Provider=MSOLAP.5;Integrated Security=SSPI;Persist Security Info=True;Initial Catalog=WildberriesRU;Data Source=olap-cube;MDX Compatibility=1;Safety Options=2;MDX Missing Member Mode=Error" command="Куб для закупок" commandType="1"/>
    <olapPr sendLocale="1" rowDrillCount="1000"/>
  </connection>
  <connection id="4" odcFile="C:\Users\selivanov.anton\Documents\Мои источники данных\olap-cube WildberriesRU Куб для закупок.odc" keepAlive="1" name="olap-cube WildberriesRU Куб для закупок1" type="5" refreshedVersion="5" background="1">
    <dbPr connection="Provider=MSOLAP.5;Integrated Security=SSPI;Persist Security Info=True;Initial Catalog=WildberriesRU;Data Source=olap-cube;MDX Compatibility=1;Safety Options=2;MDX Missing Member Mode=Error" command="Куб для закупок" commandType="1"/>
    <olapPr sendLocale="1" rowDrillCount="1000"/>
  </connection>
</connections>
</file>

<file path=xl/sharedStrings.xml><?xml version="1.0" encoding="utf-8"?>
<sst xmlns="http://schemas.openxmlformats.org/spreadsheetml/2006/main" count="707" uniqueCount="47">
  <si>
    <t>Январь, 2020</t>
  </si>
  <si>
    <t>Февраль, 2020</t>
  </si>
  <si>
    <t>Март, 2020</t>
  </si>
  <si>
    <t>Апрель, 2020</t>
  </si>
  <si>
    <t>Май, 2020</t>
  </si>
  <si>
    <t>Июнь, 2020</t>
  </si>
  <si>
    <t>Июль, 2020</t>
  </si>
  <si>
    <t>Август, 2020</t>
  </si>
  <si>
    <t>Сентябрь, 2020</t>
  </si>
  <si>
    <t>Октябрь, 2020</t>
  </si>
  <si>
    <t>Ноябрь, 2020</t>
  </si>
  <si>
    <t>Декабрь, 2020</t>
  </si>
  <si>
    <t>Январь, 2021</t>
  </si>
  <si>
    <t>Февраль, 2021</t>
  </si>
  <si>
    <t>Март, 2021</t>
  </si>
  <si>
    <t>Апрель, 2021</t>
  </si>
  <si>
    <t>Предмет 1</t>
  </si>
  <si>
    <t>Предмет 2</t>
  </si>
  <si>
    <t>Май, 2021</t>
  </si>
  <si>
    <t>Июнь, 2021</t>
  </si>
  <si>
    <t>Июль, 2021</t>
  </si>
  <si>
    <t>Август, 2021</t>
  </si>
  <si>
    <t>Сентябрь, 2021</t>
  </si>
  <si>
    <t>Поступления, шт</t>
  </si>
  <si>
    <t>Артикул</t>
  </si>
  <si>
    <t>В пути на склад, шт</t>
  </si>
  <si>
    <t>Категория</t>
  </si>
  <si>
    <t>Продажи, шт</t>
  </si>
  <si>
    <t>Среднее кол-во продаж в день</t>
  </si>
  <si>
    <t>Остаток на складе, шт</t>
  </si>
  <si>
    <t>Среднее количество продаж в месяц</t>
  </si>
  <si>
    <t>В пути на склад (2 недели)</t>
  </si>
  <si>
    <t>Остаток на складе к началу октября</t>
  </si>
  <si>
    <t>7 = [6] х 30</t>
  </si>
  <si>
    <t>Необходимый товарозапас (6 недель), по продажам, шт.</t>
  </si>
  <si>
    <t>Необходимый товарозапас (6 недель), по продажам, за вычетом товаров в пути шт.</t>
  </si>
  <si>
    <t>10 = [7] х 1,5</t>
  </si>
  <si>
    <t>Дефицит (-) / Профицит(+) запасов на складе</t>
  </si>
  <si>
    <t>12 = 11 - 8</t>
  </si>
  <si>
    <t>8 = если ([3] + [4] -[5] &gt; 0;  3] + [4] -[5]; 0)</t>
  </si>
  <si>
    <t>Потребность на окт., шт.</t>
  </si>
  <si>
    <t>Исходные данные по заказам за 4 недели</t>
  </si>
  <si>
    <t>расчетные данные</t>
  </si>
  <si>
    <t>13 = если([12]&gt;0;[11];-1*[12])</t>
  </si>
  <si>
    <t>11 = если([10]-[9]&gt;0;[10] - [9];-[10])</t>
  </si>
  <si>
    <t>9 = индекс() + поискпоз()</t>
  </si>
  <si>
    <t>РЕШЕНИЕ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</si>
</sst>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#"/>
    <numFmt numFmtId="165" formatCode="_-* #,##0\ _₽_-;\-* #,##0\ _₽_-;_-* &quot;-&quot;??\ _₽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indexed="8"/>
      <name val="Arial"/>
      <family val="2"/>
    </font>
    <font>
      <sz val="9"/>
      <color theme="1"/>
      <name val="Calibri"/>
      <family val="2"/>
      <charset val="204"/>
      <scheme val="minor"/>
    </font>
    <font>
      <sz val="11"/>
      <color theme="9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indexed="44"/>
        <bgColor indexed="64"/>
      </patternFill>
    </fill>
    <fill>
      <patternFill patternType="solid">
        <fgColor theme="9" tint="0.59999389629810485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" fontId="3" fillId="3" borderId="1" applyNumberFormat="0" applyProtection="0">
      <alignment horizontal="left" vertical="center" indent="1"/>
    </xf>
  </cellStyleXfs>
  <cellXfs count="30">
    <xf numFmtId="0" fontId="0" fillId="0" borderId="0" xfId="0"/>
    <xf numFmtId="3" fontId="0" fillId="0" borderId="0" xfId="0" applyNumberFormat="1"/>
    <xf numFmtId="3" fontId="0" fillId="0" borderId="0" xfId="0" applyNumberFormat="1" applyFont="1"/>
    <xf numFmtId="0" fontId="0" fillId="0" borderId="0" xfId="0" applyFont="1"/>
    <xf numFmtId="165" fontId="0" fillId="0" borderId="0" xfId="1" applyNumberFormat="1" applyFont="1"/>
    <xf numFmtId="14" fontId="0" fillId="0" borderId="0" xfId="0" applyNumberFormat="1"/>
    <xf numFmtId="17" fontId="0" fillId="0" borderId="0" xfId="0" applyNumberFormat="1" applyFont="1"/>
    <xf numFmtId="0" fontId="2" fillId="0" borderId="2" xfId="0" applyFont="1" applyBorder="1"/>
    <xf numFmtId="0" fontId="0" fillId="0" borderId="2" xfId="0" applyBorder="1"/>
    <xf numFmtId="3" fontId="0" fillId="0" borderId="2" xfId="0" applyNumberFormat="1" applyBorder="1"/>
    <xf numFmtId="164" fontId="0" fillId="0" borderId="2" xfId="0" applyNumberFormat="1" applyBorder="1"/>
    <xf numFmtId="165" fontId="0" fillId="0" borderId="2" xfId="1" applyNumberFormat="1" applyFont="1" applyBorder="1"/>
    <xf numFmtId="0" fontId="2" fillId="2" borderId="2" xfId="0" applyFont="1" applyFill="1" applyBorder="1" applyAlignment="1">
      <alignment vertical="top" wrapText="1"/>
    </xf>
    <xf numFmtId="165" fontId="2" fillId="2" borderId="2" xfId="1" applyNumberFormat="1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165" fontId="0" fillId="0" borderId="2" xfId="0" applyNumberFormat="1" applyBorder="1"/>
    <xf numFmtId="0" fontId="4" fillId="2" borderId="2" xfId="0" applyFont="1" applyFill="1" applyBorder="1" applyAlignment="1">
      <alignment vertical="top" wrapText="1"/>
    </xf>
    <xf numFmtId="0" fontId="4" fillId="0" borderId="0" xfId="0" applyFont="1" applyAlignment="1">
      <alignment vertical="top" wrapText="1"/>
    </xf>
    <xf numFmtId="165" fontId="2" fillId="4" borderId="2" xfId="1" applyNumberFormat="1" applyFont="1" applyFill="1" applyBorder="1" applyAlignment="1">
      <alignment vertical="top" wrapText="1"/>
    </xf>
    <xf numFmtId="0" fontId="2" fillId="4" borderId="2" xfId="0" applyFont="1" applyFill="1" applyBorder="1" applyAlignment="1">
      <alignment vertical="top" wrapText="1"/>
    </xf>
    <xf numFmtId="0" fontId="4" fillId="4" borderId="2" xfId="0" applyFont="1" applyFill="1" applyBorder="1" applyAlignment="1">
      <alignment vertical="top" wrapText="1"/>
    </xf>
    <xf numFmtId="165" fontId="5" fillId="0" borderId="0" xfId="1" applyNumberFormat="1" applyFont="1"/>
    <xf numFmtId="0" fontId="6" fillId="0" borderId="0" xfId="0" applyFont="1"/>
    <xf numFmtId="0" fontId="2" fillId="5" borderId="2" xfId="0" applyFont="1" applyFill="1" applyBorder="1"/>
    <xf numFmtId="3" fontId="2" fillId="5" borderId="2" xfId="0" applyNumberFormat="1" applyFont="1" applyFill="1" applyBorder="1"/>
    <xf numFmtId="0" fontId="0" fillId="7" borderId="2" xfId="0" applyFill="1" applyBorder="1"/>
    <xf numFmtId="3" fontId="0" fillId="6" borderId="2" xfId="0" applyNumberFormat="1" applyFill="1" applyBorder="1"/>
    <xf numFmtId="0" fontId="0" fillId="0" borderId="2" xfId="0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3" fontId="7" fillId="0" borderId="0" xfId="0" applyNumberFormat="1" applyFont="1"/>
  </cellXfs>
  <cellStyles count="4">
    <cellStyle name="Normal 2 2" xfId="2"/>
    <cellStyle name="SAPBEXstdItem" xfId="3"/>
    <cellStyle name="Обычный" xfId="0" builtinId="0"/>
    <cellStyle name="Финансовый" xfId="1" builtinId="3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'Динамика категорий'!$B$5</c:f>
              <c:strCache>
                <c:ptCount val="1"/>
                <c:pt idx="0">
                  <c:v>Предмет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5"/>
            <c:forward val="1"/>
            <c:dispRSqr val="0"/>
            <c:dispEq val="0"/>
          </c:trendline>
          <c:cat>
            <c:strRef>
              <c:f>'Динамика категорий'!$A$6:$A$26</c:f>
              <c:strCache>
                <c:ptCount val="21"/>
                <c:pt idx="0">
                  <c:v>Январь, 2020</c:v>
                </c:pt>
                <c:pt idx="1">
                  <c:v>Февраль, 2020</c:v>
                </c:pt>
                <c:pt idx="2">
                  <c:v>Март, 2020</c:v>
                </c:pt>
                <c:pt idx="3">
                  <c:v>Апрель, 2020</c:v>
                </c:pt>
                <c:pt idx="4">
                  <c:v>Май, 2020</c:v>
                </c:pt>
                <c:pt idx="5">
                  <c:v>Июнь, 2020</c:v>
                </c:pt>
                <c:pt idx="6">
                  <c:v>Июль, 2020</c:v>
                </c:pt>
                <c:pt idx="7">
                  <c:v>Август, 2020</c:v>
                </c:pt>
                <c:pt idx="8">
                  <c:v>Сентябрь, 2020</c:v>
                </c:pt>
                <c:pt idx="9">
                  <c:v>Октябрь, 2020</c:v>
                </c:pt>
                <c:pt idx="10">
                  <c:v>Ноябрь, 2020</c:v>
                </c:pt>
                <c:pt idx="11">
                  <c:v>Декабрь, 2020</c:v>
                </c:pt>
                <c:pt idx="12">
                  <c:v>Январь, 2021</c:v>
                </c:pt>
                <c:pt idx="13">
                  <c:v>Февраль, 2021</c:v>
                </c:pt>
                <c:pt idx="14">
                  <c:v>Март, 2021</c:v>
                </c:pt>
                <c:pt idx="15">
                  <c:v>Апрель, 2021</c:v>
                </c:pt>
                <c:pt idx="16">
                  <c:v>Май, 2021</c:v>
                </c:pt>
                <c:pt idx="17">
                  <c:v>Июнь, 2021</c:v>
                </c:pt>
                <c:pt idx="18">
                  <c:v>Июль, 2021</c:v>
                </c:pt>
                <c:pt idx="19">
                  <c:v>Август, 2021</c:v>
                </c:pt>
                <c:pt idx="20">
                  <c:v>Сентябрь, 2021</c:v>
                </c:pt>
              </c:strCache>
            </c:strRef>
          </c:cat>
          <c:val>
            <c:numRef>
              <c:f>'Динамика категорий'!$B$6:$B$26</c:f>
              <c:numCache>
                <c:formatCode>#,##0</c:formatCode>
                <c:ptCount val="21"/>
                <c:pt idx="0">
                  <c:v>66784</c:v>
                </c:pt>
                <c:pt idx="1">
                  <c:v>99184</c:v>
                </c:pt>
                <c:pt idx="2">
                  <c:v>89397</c:v>
                </c:pt>
                <c:pt idx="3">
                  <c:v>102679</c:v>
                </c:pt>
                <c:pt idx="4">
                  <c:v>110940</c:v>
                </c:pt>
                <c:pt idx="5">
                  <c:v>69610</c:v>
                </c:pt>
                <c:pt idx="6">
                  <c:v>80452</c:v>
                </c:pt>
                <c:pt idx="7">
                  <c:v>72550</c:v>
                </c:pt>
                <c:pt idx="8">
                  <c:v>67197</c:v>
                </c:pt>
                <c:pt idx="9">
                  <c:v>106899</c:v>
                </c:pt>
                <c:pt idx="10">
                  <c:v>211325</c:v>
                </c:pt>
                <c:pt idx="11">
                  <c:v>317665</c:v>
                </c:pt>
                <c:pt idx="12">
                  <c:v>73020</c:v>
                </c:pt>
                <c:pt idx="13">
                  <c:v>97078</c:v>
                </c:pt>
                <c:pt idx="14">
                  <c:v>77828</c:v>
                </c:pt>
                <c:pt idx="15">
                  <c:v>90788</c:v>
                </c:pt>
                <c:pt idx="16">
                  <c:v>111240</c:v>
                </c:pt>
                <c:pt idx="17">
                  <c:v>92733</c:v>
                </c:pt>
                <c:pt idx="18">
                  <c:v>112434</c:v>
                </c:pt>
                <c:pt idx="19">
                  <c:v>126283</c:v>
                </c:pt>
                <c:pt idx="20">
                  <c:v>127896</c:v>
                </c:pt>
              </c:numCache>
            </c:numRef>
          </c:val>
        </c:ser>
        <c:ser>
          <c:idx val="1"/>
          <c:order val="1"/>
          <c:tx>
            <c:strRef>
              <c:f>'Динамика категорий'!$C$5</c:f>
              <c:strCache>
                <c:ptCount val="1"/>
                <c:pt idx="0">
                  <c:v>Предмет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ly"/>
            <c:order val="5"/>
            <c:forward val="1"/>
            <c:dispRSqr val="0"/>
            <c:dispEq val="1"/>
            <c:trendlineLbl>
              <c:layout>
                <c:manualLayout>
                  <c:x val="-0.12579246602230923"/>
                  <c:y val="-0.2405298281850425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</c:trendlineLbl>
          </c:trendline>
          <c:cat>
            <c:strRef>
              <c:f>'Динамика категорий'!$A$6:$A$26</c:f>
              <c:strCache>
                <c:ptCount val="21"/>
                <c:pt idx="0">
                  <c:v>Январь, 2020</c:v>
                </c:pt>
                <c:pt idx="1">
                  <c:v>Февраль, 2020</c:v>
                </c:pt>
                <c:pt idx="2">
                  <c:v>Март, 2020</c:v>
                </c:pt>
                <c:pt idx="3">
                  <c:v>Апрель, 2020</c:v>
                </c:pt>
                <c:pt idx="4">
                  <c:v>Май, 2020</c:v>
                </c:pt>
                <c:pt idx="5">
                  <c:v>Июнь, 2020</c:v>
                </c:pt>
                <c:pt idx="6">
                  <c:v>Июль, 2020</c:v>
                </c:pt>
                <c:pt idx="7">
                  <c:v>Август, 2020</c:v>
                </c:pt>
                <c:pt idx="8">
                  <c:v>Сентябрь, 2020</c:v>
                </c:pt>
                <c:pt idx="9">
                  <c:v>Октябрь, 2020</c:v>
                </c:pt>
                <c:pt idx="10">
                  <c:v>Ноябрь, 2020</c:v>
                </c:pt>
                <c:pt idx="11">
                  <c:v>Декабрь, 2020</c:v>
                </c:pt>
                <c:pt idx="12">
                  <c:v>Январь, 2021</c:v>
                </c:pt>
                <c:pt idx="13">
                  <c:v>Февраль, 2021</c:v>
                </c:pt>
                <c:pt idx="14">
                  <c:v>Март, 2021</c:v>
                </c:pt>
                <c:pt idx="15">
                  <c:v>Апрель, 2021</c:v>
                </c:pt>
                <c:pt idx="16">
                  <c:v>Май, 2021</c:v>
                </c:pt>
                <c:pt idx="17">
                  <c:v>Июнь, 2021</c:v>
                </c:pt>
                <c:pt idx="18">
                  <c:v>Июль, 2021</c:v>
                </c:pt>
                <c:pt idx="19">
                  <c:v>Август, 2021</c:v>
                </c:pt>
                <c:pt idx="20">
                  <c:v>Сентябрь, 2021</c:v>
                </c:pt>
              </c:strCache>
            </c:strRef>
          </c:cat>
          <c:val>
            <c:numRef>
              <c:f>'Динамика категорий'!$C$6:$C$26</c:f>
              <c:numCache>
                <c:formatCode>#,##0</c:formatCode>
                <c:ptCount val="21"/>
                <c:pt idx="0">
                  <c:v>279809</c:v>
                </c:pt>
                <c:pt idx="1">
                  <c:v>249768</c:v>
                </c:pt>
                <c:pt idx="2">
                  <c:v>398695</c:v>
                </c:pt>
                <c:pt idx="3">
                  <c:v>325016</c:v>
                </c:pt>
                <c:pt idx="4">
                  <c:v>400002</c:v>
                </c:pt>
                <c:pt idx="5">
                  <c:v>389551</c:v>
                </c:pt>
                <c:pt idx="6">
                  <c:v>453342</c:v>
                </c:pt>
                <c:pt idx="7">
                  <c:v>466216</c:v>
                </c:pt>
                <c:pt idx="8">
                  <c:v>411100</c:v>
                </c:pt>
                <c:pt idx="9">
                  <c:v>419259</c:v>
                </c:pt>
                <c:pt idx="10">
                  <c:v>450384</c:v>
                </c:pt>
                <c:pt idx="11">
                  <c:v>419053</c:v>
                </c:pt>
                <c:pt idx="12">
                  <c:v>400395</c:v>
                </c:pt>
                <c:pt idx="13">
                  <c:v>367364</c:v>
                </c:pt>
                <c:pt idx="14">
                  <c:v>417743</c:v>
                </c:pt>
                <c:pt idx="15">
                  <c:v>462675</c:v>
                </c:pt>
                <c:pt idx="16">
                  <c:v>488248</c:v>
                </c:pt>
                <c:pt idx="17">
                  <c:v>504932</c:v>
                </c:pt>
                <c:pt idx="18">
                  <c:v>577395</c:v>
                </c:pt>
                <c:pt idx="19">
                  <c:v>561311</c:v>
                </c:pt>
                <c:pt idx="20">
                  <c:v>517605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1209592"/>
        <c:axId val="551209200"/>
      </c:barChart>
      <c:catAx>
        <c:axId val="551209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51209200"/>
        <c:crosses val="autoZero"/>
        <c:auto val="1"/>
        <c:lblAlgn val="ctr"/>
        <c:lblOffset val="100"/>
        <c:noMultiLvlLbl val="0"/>
      </c:catAx>
      <c:valAx>
        <c:axId val="551209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51209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1</xdr:row>
      <xdr:rowOff>161925</xdr:rowOff>
    </xdr:from>
    <xdr:to>
      <xdr:col>14</xdr:col>
      <xdr:colOff>476250</xdr:colOff>
      <xdr:row>9</xdr:row>
      <xdr:rowOff>57150</xdr:rowOff>
    </xdr:to>
    <xdr:sp macro="" textlink="">
      <xdr:nvSpPr>
        <xdr:cNvPr id="2" name="TextBox 1"/>
        <xdr:cNvSpPr txBox="1"/>
      </xdr:nvSpPr>
      <xdr:spPr>
        <a:xfrm>
          <a:off x="3086100" y="295275"/>
          <a:ext cx="7134225" cy="1419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Добрый день.</a:t>
          </a:r>
          <a:r>
            <a:rPr lang="ru-RU"/>
            <a:t/>
          </a:r>
          <a:br>
            <a:rPr lang="ru-RU"/>
          </a:b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Нужно решить задачу в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Excel. </a:t>
          </a: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Подсчитать Потребность в штуках за октябрь.</a:t>
          </a:r>
          <a:r>
            <a:rPr lang="ru-RU"/>
            <a:t/>
          </a:r>
          <a:br>
            <a:rPr lang="ru-RU"/>
          </a:br>
          <a:endParaRPr lang="ru-RU"/>
        </a:p>
        <a:p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Простая (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?) 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задачка - посчитайте, пожалуйста, потребность в товарах (в штуках) на октябрь на следующие артикулы:</a:t>
          </a:r>
        </a:p>
        <a:p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Во вкладе есть данные по заказам за последние 4 недели.</a:t>
          </a:r>
        </a:p>
        <a:p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Логистическое плечо - 2 недели.</a:t>
          </a:r>
        </a:p>
        <a:p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Необходимый товарозапас - 6 недель.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485774</xdr:colOff>
      <xdr:row>1</xdr:row>
      <xdr:rowOff>119061</xdr:rowOff>
    </xdr:from>
    <xdr:to>
      <xdr:col>11</xdr:col>
      <xdr:colOff>685800</xdr:colOff>
      <xdr:row>24</xdr:row>
      <xdr:rowOff>57150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8"/>
  <sheetViews>
    <sheetView tabSelected="1" workbookViewId="0">
      <pane ySplit="2" topLeftCell="A3" activePane="bottomLeft" state="frozen"/>
      <selection pane="bottomLeft" activeCell="B10" sqref="B10"/>
    </sheetView>
  </sheetViews>
  <sheetFormatPr defaultRowHeight="15" x14ac:dyDescent="0.25"/>
  <cols>
    <col min="1" max="1" width="9.28515625" customWidth="1"/>
    <col min="2" max="2" width="27.140625" style="1" customWidth="1"/>
  </cols>
  <sheetData>
    <row r="1" spans="1:2" ht="19.5" customHeight="1" x14ac:dyDescent="0.25">
      <c r="B1" s="29" t="s">
        <v>46</v>
      </c>
    </row>
    <row r="2" spans="1:2" x14ac:dyDescent="0.25">
      <c r="A2" s="23" t="s">
        <v>24</v>
      </c>
      <c r="B2" s="24" t="s">
        <v>40</v>
      </c>
    </row>
    <row r="3" spans="1:2" x14ac:dyDescent="0.25">
      <c r="A3" s="25">
        <v>541582</v>
      </c>
      <c r="B3" s="26">
        <f>INDEX('По артикулам'!$A$2:$M$659,MATCH(Задача!A3,'По артикулам'!$A$2:$A$659,0),13)</f>
        <v>1364</v>
      </c>
    </row>
    <row r="4" spans="1:2" x14ac:dyDescent="0.25">
      <c r="A4" s="25">
        <v>865563</v>
      </c>
      <c r="B4" s="26">
        <f>INDEX('По артикулам'!$A$2:$M$659,MATCH(Задача!A4,'По артикулам'!$A$2:$A$659,0),13)</f>
        <v>121</v>
      </c>
    </row>
    <row r="5" spans="1:2" x14ac:dyDescent="0.25">
      <c r="A5" s="25">
        <v>874442</v>
      </c>
      <c r="B5" s="26">
        <f>INDEX('По артикулам'!$A$2:$M$659,MATCH(Задача!A5,'По артикулам'!$A$2:$A$659,0),13)</f>
        <v>141</v>
      </c>
    </row>
    <row r="6" spans="1:2" x14ac:dyDescent="0.25">
      <c r="A6" s="25">
        <v>391308</v>
      </c>
      <c r="B6" s="26">
        <f>INDEX('По артикулам'!$A$2:$M$659,MATCH(Задача!A6,'По артикулам'!$A$2:$A$659,0),13)</f>
        <v>362</v>
      </c>
    </row>
    <row r="7" spans="1:2" x14ac:dyDescent="0.25">
      <c r="A7" s="25">
        <v>822085</v>
      </c>
      <c r="B7" s="26">
        <f>INDEX('По артикулам'!$A$2:$M$659,MATCH(Задача!A7,'По артикулам'!$A$2:$A$659,0),13)</f>
        <v>80</v>
      </c>
    </row>
    <row r="8" spans="1:2" x14ac:dyDescent="0.25">
      <c r="A8" s="25">
        <v>211614</v>
      </c>
      <c r="B8" s="26">
        <f>INDEX('По артикулам'!$A$2:$M$659,MATCH(Задача!A8,'По артикулам'!$A$2:$A$659,0),13)</f>
        <v>64</v>
      </c>
    </row>
    <row r="9" spans="1:2" x14ac:dyDescent="0.25">
      <c r="A9" s="25">
        <v>895230</v>
      </c>
      <c r="B9" s="26">
        <f>INDEX('По артикулам'!$A$2:$M$659,MATCH(Задача!A9,'По артикулам'!$A$2:$A$659,0),13)</f>
        <v>1856</v>
      </c>
    </row>
    <row r="10" spans="1:2" x14ac:dyDescent="0.25">
      <c r="A10" s="25">
        <v>878060</v>
      </c>
      <c r="B10" s="26">
        <f>INDEX('По артикулам'!$A$2:$M$659,MATCH(Задача!A10,'По артикулам'!$A$2:$A$659,0),13)</f>
        <v>839</v>
      </c>
    </row>
    <row r="11" spans="1:2" x14ac:dyDescent="0.25">
      <c r="A11" s="25">
        <v>186764</v>
      </c>
      <c r="B11" s="26">
        <f>INDEX('По артикулам'!$A$2:$M$659,MATCH(Задача!A11,'По артикулам'!$A$2:$A$659,0),13)</f>
        <v>333</v>
      </c>
    </row>
    <row r="12" spans="1:2" x14ac:dyDescent="0.25">
      <c r="A12" s="25">
        <v>469625</v>
      </c>
      <c r="B12" s="26">
        <f>INDEX('По артикулам'!$A$2:$M$659,MATCH(Задача!A12,'По артикулам'!$A$2:$A$659,0),13)</f>
        <v>77</v>
      </c>
    </row>
    <row r="13" spans="1:2" x14ac:dyDescent="0.25">
      <c r="A13" s="25">
        <v>205845</v>
      </c>
      <c r="B13" s="26">
        <f>INDEX('По артикулам'!$A$2:$M$659,MATCH(Задача!A13,'По артикулам'!$A$2:$A$659,0),13)</f>
        <v>363</v>
      </c>
    </row>
    <row r="14" spans="1:2" x14ac:dyDescent="0.25">
      <c r="A14" s="25">
        <v>213831</v>
      </c>
      <c r="B14" s="26">
        <f>INDEX('По артикулам'!$A$2:$M$659,MATCH(Задача!A14,'По артикулам'!$A$2:$A$659,0),13)</f>
        <v>162</v>
      </c>
    </row>
    <row r="15" spans="1:2" x14ac:dyDescent="0.25">
      <c r="A15" s="25">
        <v>205219</v>
      </c>
      <c r="B15" s="26">
        <f>INDEX('По артикулам'!$A$2:$M$659,MATCH(Задача!A15,'По артикулам'!$A$2:$A$659,0),13)</f>
        <v>2031</v>
      </c>
    </row>
    <row r="16" spans="1:2" x14ac:dyDescent="0.25">
      <c r="A16" s="25">
        <v>884466</v>
      </c>
      <c r="B16" s="26">
        <f>INDEX('По артикулам'!$A$2:$M$659,MATCH(Задача!A16,'По артикулам'!$A$2:$A$659,0),13)</f>
        <v>135</v>
      </c>
    </row>
    <row r="17" spans="1:2" x14ac:dyDescent="0.25">
      <c r="A17" s="25">
        <v>284106</v>
      </c>
      <c r="B17" s="26">
        <f>INDEX('По артикулам'!$A$2:$M$659,MATCH(Задача!A17,'По артикулам'!$A$2:$A$659,0),13)</f>
        <v>625</v>
      </c>
    </row>
    <row r="18" spans="1:2" x14ac:dyDescent="0.25">
      <c r="A18" s="25">
        <v>491338</v>
      </c>
      <c r="B18" s="26">
        <f>INDEX('По артикулам'!$A$2:$M$659,MATCH(Задача!A18,'По артикулам'!$A$2:$A$659,0),13)</f>
        <v>1292</v>
      </c>
    </row>
    <row r="19" spans="1:2" x14ac:dyDescent="0.25">
      <c r="A19" s="25">
        <v>481177</v>
      </c>
      <c r="B19" s="26">
        <f>INDEX('По артикулам'!$A$2:$M$659,MATCH(Задача!A19,'По артикулам'!$A$2:$A$659,0),13)</f>
        <v>217</v>
      </c>
    </row>
    <row r="20" spans="1:2" x14ac:dyDescent="0.25">
      <c r="A20" s="25">
        <v>305228</v>
      </c>
      <c r="B20" s="26">
        <f>INDEX('По артикулам'!$A$2:$M$659,MATCH(Задача!A20,'По артикулам'!$A$2:$A$659,0),13)</f>
        <v>71</v>
      </c>
    </row>
    <row r="21" spans="1:2" x14ac:dyDescent="0.25">
      <c r="A21" s="25">
        <v>534263</v>
      </c>
      <c r="B21" s="26">
        <f>INDEX('По артикулам'!$A$2:$M$659,MATCH(Задача!A21,'По артикулам'!$A$2:$A$659,0),13)</f>
        <v>762</v>
      </c>
    </row>
    <row r="22" spans="1:2" x14ac:dyDescent="0.25">
      <c r="A22" s="25">
        <v>142693</v>
      </c>
      <c r="B22" s="26">
        <f>INDEX('По артикулам'!$A$2:$M$659,MATCH(Задача!A22,'По артикулам'!$A$2:$A$659,0),13)</f>
        <v>84</v>
      </c>
    </row>
    <row r="23" spans="1:2" x14ac:dyDescent="0.25">
      <c r="A23" s="25">
        <v>345796</v>
      </c>
      <c r="B23" s="26">
        <f>INDEX('По артикулам'!$A$2:$M$659,MATCH(Задача!A23,'По артикулам'!$A$2:$A$659,0),13)</f>
        <v>589</v>
      </c>
    </row>
    <row r="24" spans="1:2" x14ac:dyDescent="0.25">
      <c r="A24" s="25">
        <v>272218</v>
      </c>
      <c r="B24" s="26">
        <f>INDEX('По артикулам'!$A$2:$M$659,MATCH(Задача!A24,'По артикулам'!$A$2:$A$659,0),13)</f>
        <v>1009</v>
      </c>
    </row>
    <row r="25" spans="1:2" x14ac:dyDescent="0.25">
      <c r="A25" s="25">
        <v>209617</v>
      </c>
      <c r="B25" s="26">
        <f>INDEX('По артикулам'!$A$2:$M$659,MATCH(Задача!A25,'По артикулам'!$A$2:$A$659,0),13)</f>
        <v>1166</v>
      </c>
    </row>
    <row r="26" spans="1:2" x14ac:dyDescent="0.25">
      <c r="A26" s="25">
        <v>783194</v>
      </c>
      <c r="B26" s="26">
        <f>INDEX('По артикулам'!$A$2:$M$659,MATCH(Задача!A26,'По артикулам'!$A$2:$A$659,0),13)</f>
        <v>2088</v>
      </c>
    </row>
    <row r="27" spans="1:2" x14ac:dyDescent="0.25">
      <c r="A27" s="25">
        <v>728771</v>
      </c>
      <c r="B27" s="26">
        <f>INDEX('По артикулам'!$A$2:$M$659,MATCH(Задача!A27,'По артикулам'!$A$2:$A$659,0),13)</f>
        <v>394</v>
      </c>
    </row>
    <row r="28" spans="1:2" x14ac:dyDescent="0.25">
      <c r="A28" s="25">
        <v>755604</v>
      </c>
      <c r="B28" s="26">
        <f>INDEX('По артикулам'!$A$2:$M$659,MATCH(Задача!A28,'По артикулам'!$A$2:$A$659,0),13)</f>
        <v>919</v>
      </c>
    </row>
    <row r="29" spans="1:2" x14ac:dyDescent="0.25">
      <c r="A29" s="25">
        <v>497852</v>
      </c>
      <c r="B29" s="26">
        <f>INDEX('По артикулам'!$A$2:$M$659,MATCH(Задача!A29,'По артикулам'!$A$2:$A$659,0),13)</f>
        <v>538</v>
      </c>
    </row>
    <row r="30" spans="1:2" x14ac:dyDescent="0.25">
      <c r="A30" s="25">
        <v>874650</v>
      </c>
      <c r="B30" s="26">
        <f>INDEX('По артикулам'!$A$2:$M$659,MATCH(Задача!A30,'По артикулам'!$A$2:$A$659,0),13)</f>
        <v>715</v>
      </c>
    </row>
    <row r="31" spans="1:2" x14ac:dyDescent="0.25">
      <c r="A31" s="25">
        <v>213201</v>
      </c>
      <c r="B31" s="26">
        <f>INDEX('По артикулам'!$A$2:$M$659,MATCH(Задача!A31,'По артикулам'!$A$2:$A$659,0),13)</f>
        <v>113</v>
      </c>
    </row>
    <row r="32" spans="1:2" x14ac:dyDescent="0.25">
      <c r="A32" s="25">
        <v>695035</v>
      </c>
      <c r="B32" s="26">
        <f>INDEX('По артикулам'!$A$2:$M$659,MATCH(Задача!A32,'По артикулам'!$A$2:$A$659,0),13)</f>
        <v>110</v>
      </c>
    </row>
    <row r="33" spans="1:2" x14ac:dyDescent="0.25">
      <c r="A33" s="25">
        <v>354703</v>
      </c>
      <c r="B33" s="26">
        <f>INDEX('По артикулам'!$A$2:$M$659,MATCH(Задача!A33,'По артикулам'!$A$2:$A$659,0),13)</f>
        <v>53</v>
      </c>
    </row>
    <row r="34" spans="1:2" x14ac:dyDescent="0.25">
      <c r="A34" s="25">
        <v>793499</v>
      </c>
      <c r="B34" s="26">
        <f>INDEX('По артикулам'!$A$2:$M$659,MATCH(Задача!A34,'По артикулам'!$A$2:$A$659,0),13)</f>
        <v>350</v>
      </c>
    </row>
    <row r="35" spans="1:2" x14ac:dyDescent="0.25">
      <c r="A35" s="25">
        <v>115562</v>
      </c>
      <c r="B35" s="26">
        <f>INDEX('По артикулам'!$A$2:$M$659,MATCH(Задача!A35,'По артикулам'!$A$2:$A$659,0),13)</f>
        <v>7</v>
      </c>
    </row>
    <row r="36" spans="1:2" x14ac:dyDescent="0.25">
      <c r="A36" s="25">
        <v>308627</v>
      </c>
      <c r="B36" s="26">
        <f>INDEX('По артикулам'!$A$2:$M$659,MATCH(Задача!A36,'По артикулам'!$A$2:$A$659,0),13)</f>
        <v>686</v>
      </c>
    </row>
    <row r="37" spans="1:2" x14ac:dyDescent="0.25">
      <c r="A37" s="25">
        <v>745462</v>
      </c>
      <c r="B37" s="26">
        <f>INDEX('По артикулам'!$A$2:$M$659,MATCH(Задача!A37,'По артикулам'!$A$2:$A$659,0),13)</f>
        <v>545</v>
      </c>
    </row>
    <row r="38" spans="1:2" x14ac:dyDescent="0.25">
      <c r="A38" s="25">
        <v>542889</v>
      </c>
      <c r="B38" s="26">
        <f>INDEX('По артикулам'!$A$2:$M$659,MATCH(Задача!A38,'По артикулам'!$A$2:$A$659,0),13)</f>
        <v>127</v>
      </c>
    </row>
    <row r="39" spans="1:2" x14ac:dyDescent="0.25">
      <c r="A39" s="25">
        <v>712313</v>
      </c>
      <c r="B39" s="26">
        <f>INDEX('По артикулам'!$A$2:$M$659,MATCH(Задача!A39,'По артикулам'!$A$2:$A$659,0),13)</f>
        <v>2202</v>
      </c>
    </row>
    <row r="40" spans="1:2" x14ac:dyDescent="0.25">
      <c r="A40" s="25">
        <v>566483</v>
      </c>
      <c r="B40" s="26">
        <f>INDEX('По артикулам'!$A$2:$M$659,MATCH(Задача!A40,'По артикулам'!$A$2:$A$659,0),13)</f>
        <v>1974</v>
      </c>
    </row>
    <row r="41" spans="1:2" x14ac:dyDescent="0.25">
      <c r="A41" s="25">
        <v>788412</v>
      </c>
      <c r="B41" s="26">
        <f>INDEX('По артикулам'!$A$2:$M$659,MATCH(Задача!A41,'По артикулам'!$A$2:$A$659,0),13)</f>
        <v>1135</v>
      </c>
    </row>
    <row r="42" spans="1:2" x14ac:dyDescent="0.25">
      <c r="A42" s="25">
        <v>811416</v>
      </c>
      <c r="B42" s="26">
        <f>INDEX('По артикулам'!$A$2:$M$659,MATCH(Задача!A42,'По артикулам'!$A$2:$A$659,0),13)</f>
        <v>113</v>
      </c>
    </row>
    <row r="43" spans="1:2" x14ac:dyDescent="0.25">
      <c r="A43" s="25">
        <v>831267</v>
      </c>
      <c r="B43" s="26">
        <f>INDEX('По артикулам'!$A$2:$M$659,MATCH(Задача!A43,'По артикулам'!$A$2:$A$659,0),13)</f>
        <v>286</v>
      </c>
    </row>
    <row r="44" spans="1:2" x14ac:dyDescent="0.25">
      <c r="A44" s="25">
        <v>366802</v>
      </c>
      <c r="B44" s="26">
        <f>INDEX('По артикулам'!$A$2:$M$659,MATCH(Задача!A44,'По артикулам'!$A$2:$A$659,0),13)</f>
        <v>1146</v>
      </c>
    </row>
    <row r="45" spans="1:2" x14ac:dyDescent="0.25">
      <c r="A45" s="25">
        <v>698759</v>
      </c>
      <c r="B45" s="26">
        <f>INDEX('По артикулам'!$A$2:$M$659,MATCH(Задача!A45,'По артикулам'!$A$2:$A$659,0),13)</f>
        <v>1281</v>
      </c>
    </row>
    <row r="46" spans="1:2" x14ac:dyDescent="0.25">
      <c r="A46" s="25">
        <v>285664</v>
      </c>
      <c r="B46" s="26">
        <f>INDEX('По артикулам'!$A$2:$M$659,MATCH(Задача!A46,'По артикулам'!$A$2:$A$659,0),13)</f>
        <v>315</v>
      </c>
    </row>
    <row r="47" spans="1:2" x14ac:dyDescent="0.25">
      <c r="A47" s="25">
        <v>534697</v>
      </c>
      <c r="B47" s="26">
        <f>INDEX('По артикулам'!$A$2:$M$659,MATCH(Задача!A47,'По артикулам'!$A$2:$A$659,0),13)</f>
        <v>259</v>
      </c>
    </row>
    <row r="48" spans="1:2" x14ac:dyDescent="0.25">
      <c r="A48" s="25">
        <v>256594</v>
      </c>
      <c r="B48" s="26">
        <f>INDEX('По артикулам'!$A$2:$M$659,MATCH(Задача!A48,'По артикулам'!$A$2:$A$659,0),13)</f>
        <v>30</v>
      </c>
    </row>
    <row r="49" spans="1:2" x14ac:dyDescent="0.25">
      <c r="A49" s="25">
        <v>246191</v>
      </c>
      <c r="B49" s="26">
        <f>INDEX('По артикулам'!$A$2:$M$659,MATCH(Задача!A49,'По артикулам'!$A$2:$A$659,0),13)</f>
        <v>27</v>
      </c>
    </row>
    <row r="50" spans="1:2" x14ac:dyDescent="0.25">
      <c r="A50" s="25">
        <v>365060</v>
      </c>
      <c r="B50" s="26">
        <f>INDEX('По артикулам'!$A$2:$M$659,MATCH(Задача!A50,'По артикулам'!$A$2:$A$659,0),13)</f>
        <v>2615</v>
      </c>
    </row>
    <row r="51" spans="1:2" x14ac:dyDescent="0.25">
      <c r="A51" s="25">
        <v>207062</v>
      </c>
      <c r="B51" s="26">
        <f>INDEX('По артикулам'!$A$2:$M$659,MATCH(Задача!A51,'По артикулам'!$A$2:$A$659,0),13)</f>
        <v>1601</v>
      </c>
    </row>
    <row r="52" spans="1:2" x14ac:dyDescent="0.25">
      <c r="A52" s="25">
        <v>504202</v>
      </c>
      <c r="B52" s="26">
        <f>INDEX('По артикулам'!$A$2:$M$659,MATCH(Задача!A52,'По артикулам'!$A$2:$A$659,0),13)</f>
        <v>2891</v>
      </c>
    </row>
    <row r="53" spans="1:2" x14ac:dyDescent="0.25">
      <c r="A53" s="25">
        <v>520413</v>
      </c>
      <c r="B53" s="26">
        <f>INDEX('По артикулам'!$A$2:$M$659,MATCH(Задача!A53,'По артикулам'!$A$2:$A$659,0),13)</f>
        <v>625</v>
      </c>
    </row>
    <row r="54" spans="1:2" x14ac:dyDescent="0.25">
      <c r="A54" s="25">
        <v>353671</v>
      </c>
      <c r="B54" s="26">
        <f>INDEX('По артикулам'!$A$2:$M$659,MATCH(Задача!A54,'По артикулам'!$A$2:$A$659,0),13)</f>
        <v>593</v>
      </c>
    </row>
    <row r="55" spans="1:2" x14ac:dyDescent="0.25">
      <c r="A55" s="25">
        <v>437631</v>
      </c>
      <c r="B55" s="26">
        <f>INDEX('По артикулам'!$A$2:$M$659,MATCH(Задача!A55,'По артикулам'!$A$2:$A$659,0),13)</f>
        <v>281</v>
      </c>
    </row>
    <row r="56" spans="1:2" x14ac:dyDescent="0.25">
      <c r="A56" s="25">
        <v>212852</v>
      </c>
      <c r="B56" s="26">
        <f>INDEX('По артикулам'!$A$2:$M$659,MATCH(Задача!A56,'По артикулам'!$A$2:$A$659,0),13)</f>
        <v>1609</v>
      </c>
    </row>
    <row r="57" spans="1:2" x14ac:dyDescent="0.25">
      <c r="A57" s="25">
        <v>287259</v>
      </c>
      <c r="B57" s="26">
        <f>INDEX('По артикулам'!$A$2:$M$659,MATCH(Задача!A57,'По артикулам'!$A$2:$A$659,0),13)</f>
        <v>399</v>
      </c>
    </row>
    <row r="58" spans="1:2" x14ac:dyDescent="0.25">
      <c r="A58" s="25">
        <v>619381</v>
      </c>
      <c r="B58" s="26">
        <f>INDEX('По артикулам'!$A$2:$M$659,MATCH(Задача!A58,'По артикулам'!$A$2:$A$659,0),13)</f>
        <v>529</v>
      </c>
    </row>
    <row r="59" spans="1:2" x14ac:dyDescent="0.25">
      <c r="A59" s="25">
        <v>465363</v>
      </c>
      <c r="B59" s="26">
        <f>INDEX('По артикулам'!$A$2:$M$659,MATCH(Задача!A59,'По артикулам'!$A$2:$A$659,0),13)</f>
        <v>431</v>
      </c>
    </row>
    <row r="60" spans="1:2" x14ac:dyDescent="0.25">
      <c r="A60" s="25">
        <v>731332</v>
      </c>
      <c r="B60" s="26">
        <f>INDEX('По артикулам'!$A$2:$M$659,MATCH(Задача!A60,'По артикулам'!$A$2:$A$659,0),13)</f>
        <v>137</v>
      </c>
    </row>
    <row r="61" spans="1:2" x14ac:dyDescent="0.25">
      <c r="A61" s="25">
        <v>296978</v>
      </c>
      <c r="B61" s="26">
        <f>INDEX('По артикулам'!$A$2:$M$659,MATCH(Задача!A61,'По артикулам'!$A$2:$A$659,0),13)</f>
        <v>51</v>
      </c>
    </row>
    <row r="62" spans="1:2" x14ac:dyDescent="0.25">
      <c r="A62" s="25">
        <v>287032</v>
      </c>
      <c r="B62" s="26">
        <f>INDEX('По артикулам'!$A$2:$M$659,MATCH(Задача!A62,'По артикулам'!$A$2:$A$659,0),13)</f>
        <v>13</v>
      </c>
    </row>
    <row r="63" spans="1:2" x14ac:dyDescent="0.25">
      <c r="A63" s="25">
        <v>151606</v>
      </c>
      <c r="B63" s="26">
        <f>INDEX('По артикулам'!$A$2:$M$659,MATCH(Задача!A63,'По артикулам'!$A$2:$A$659,0),13)</f>
        <v>181</v>
      </c>
    </row>
    <row r="64" spans="1:2" x14ac:dyDescent="0.25">
      <c r="A64" s="25">
        <v>603417</v>
      </c>
      <c r="B64" s="26">
        <f>INDEX('По артикулам'!$A$2:$M$659,MATCH(Задача!A64,'По артикулам'!$A$2:$A$659,0),13)</f>
        <v>1506</v>
      </c>
    </row>
    <row r="65" spans="1:2" x14ac:dyDescent="0.25">
      <c r="A65" s="25">
        <v>754391</v>
      </c>
      <c r="B65" s="26">
        <f>INDEX('По артикулам'!$A$2:$M$659,MATCH(Задача!A65,'По артикулам'!$A$2:$A$659,0),13)</f>
        <v>630</v>
      </c>
    </row>
    <row r="66" spans="1:2" x14ac:dyDescent="0.25">
      <c r="A66" s="25">
        <v>418320</v>
      </c>
      <c r="B66" s="26">
        <f>INDEX('По артикулам'!$A$2:$M$659,MATCH(Задача!A66,'По артикулам'!$A$2:$A$659,0),13)</f>
        <v>941</v>
      </c>
    </row>
    <row r="67" spans="1:2" x14ac:dyDescent="0.25">
      <c r="A67" s="25">
        <v>422835</v>
      </c>
      <c r="B67" s="26">
        <f>INDEX('По артикулам'!$A$2:$M$659,MATCH(Задача!A67,'По артикулам'!$A$2:$A$659,0),13)</f>
        <v>419</v>
      </c>
    </row>
    <row r="68" spans="1:2" x14ac:dyDescent="0.25">
      <c r="A68" s="25">
        <v>806208</v>
      </c>
      <c r="B68" s="26">
        <f>INDEX('По артикулам'!$A$2:$M$659,MATCH(Задача!A68,'По артикулам'!$A$2:$A$659,0),13)</f>
        <v>691</v>
      </c>
    </row>
    <row r="69" spans="1:2" x14ac:dyDescent="0.25">
      <c r="A69" s="25">
        <v>322276</v>
      </c>
      <c r="B69" s="26">
        <f>INDEX('По артикулам'!$A$2:$M$659,MATCH(Задача!A69,'По артикулам'!$A$2:$A$659,0),13)</f>
        <v>3431</v>
      </c>
    </row>
    <row r="70" spans="1:2" x14ac:dyDescent="0.25">
      <c r="A70" s="25">
        <v>212087</v>
      </c>
      <c r="B70" s="26">
        <f>INDEX('По артикулам'!$A$2:$M$659,MATCH(Задача!A70,'По артикулам'!$A$2:$A$659,0),13)</f>
        <v>1350</v>
      </c>
    </row>
    <row r="71" spans="1:2" x14ac:dyDescent="0.25">
      <c r="A71" s="25">
        <v>336377</v>
      </c>
      <c r="B71" s="26">
        <f>INDEX('По артикулам'!$A$2:$M$659,MATCH(Задача!A71,'По артикулам'!$A$2:$A$659,0),13)</f>
        <v>291</v>
      </c>
    </row>
    <row r="72" spans="1:2" x14ac:dyDescent="0.25">
      <c r="A72" s="25">
        <v>645911</v>
      </c>
      <c r="B72" s="26">
        <f>INDEX('По артикулам'!$A$2:$M$659,MATCH(Задача!A72,'По артикулам'!$A$2:$A$659,0),13)</f>
        <v>717</v>
      </c>
    </row>
    <row r="73" spans="1:2" x14ac:dyDescent="0.25">
      <c r="A73" s="25">
        <v>856615</v>
      </c>
      <c r="B73" s="26">
        <f>INDEX('По артикулам'!$A$2:$M$659,MATCH(Задача!A73,'По артикулам'!$A$2:$A$659,0),13)</f>
        <v>559</v>
      </c>
    </row>
    <row r="74" spans="1:2" x14ac:dyDescent="0.25">
      <c r="A74" s="25">
        <v>780708</v>
      </c>
      <c r="B74" s="26">
        <f>INDEX('По артикулам'!$A$2:$M$659,MATCH(Задача!A74,'По артикулам'!$A$2:$A$659,0),13)</f>
        <v>460</v>
      </c>
    </row>
    <row r="75" spans="1:2" x14ac:dyDescent="0.25">
      <c r="A75" s="25">
        <v>514183</v>
      </c>
      <c r="B75" s="26">
        <f>INDEX('По артикулам'!$A$2:$M$659,MATCH(Задача!A75,'По артикулам'!$A$2:$A$659,0),13)</f>
        <v>1048</v>
      </c>
    </row>
    <row r="76" spans="1:2" x14ac:dyDescent="0.25">
      <c r="A76" s="25">
        <v>388515</v>
      </c>
      <c r="B76" s="26">
        <f>INDEX('По артикулам'!$A$2:$M$659,MATCH(Задача!A76,'По артикулам'!$A$2:$A$659,0),13)</f>
        <v>1633</v>
      </c>
    </row>
    <row r="77" spans="1:2" x14ac:dyDescent="0.25">
      <c r="A77" s="25">
        <v>449659</v>
      </c>
      <c r="B77" s="26">
        <f>INDEX('По артикулам'!$A$2:$M$659,MATCH(Задача!A77,'По артикулам'!$A$2:$A$659,0),13)</f>
        <v>7</v>
      </c>
    </row>
    <row r="78" spans="1:2" x14ac:dyDescent="0.25">
      <c r="A78" s="25">
        <v>684401</v>
      </c>
      <c r="B78" s="26">
        <f>INDEX('По артикулам'!$A$2:$M$659,MATCH(Задача!A78,'По артикулам'!$A$2:$A$659,0),13)</f>
        <v>357</v>
      </c>
    </row>
    <row r="79" spans="1:2" x14ac:dyDescent="0.25">
      <c r="A79" s="25">
        <v>368968</v>
      </c>
      <c r="B79" s="26">
        <f>INDEX('По артикулам'!$A$2:$M$659,MATCH(Задача!A79,'По артикулам'!$A$2:$A$659,0),13)</f>
        <v>344</v>
      </c>
    </row>
    <row r="80" spans="1:2" x14ac:dyDescent="0.25">
      <c r="A80" s="25">
        <v>672982</v>
      </c>
      <c r="B80" s="26">
        <f>INDEX('По артикулам'!$A$2:$M$659,MATCH(Задача!A80,'По артикулам'!$A$2:$A$659,0),13)</f>
        <v>487</v>
      </c>
    </row>
    <row r="81" spans="1:2" x14ac:dyDescent="0.25">
      <c r="A81" s="25">
        <v>849888</v>
      </c>
      <c r="B81" s="26">
        <f>INDEX('По артикулам'!$A$2:$M$659,MATCH(Задача!A81,'По артикулам'!$A$2:$A$659,0),13)</f>
        <v>363</v>
      </c>
    </row>
    <row r="82" spans="1:2" x14ac:dyDescent="0.25">
      <c r="A82" s="25">
        <v>455324</v>
      </c>
      <c r="B82" s="26">
        <f>INDEX('По артикулам'!$A$2:$M$659,MATCH(Задача!A82,'По артикулам'!$A$2:$A$659,0),13)</f>
        <v>269</v>
      </c>
    </row>
    <row r="83" spans="1:2" x14ac:dyDescent="0.25">
      <c r="A83" s="25">
        <v>689282</v>
      </c>
      <c r="B83" s="26">
        <f>INDEX('По артикулам'!$A$2:$M$659,MATCH(Задача!A83,'По артикулам'!$A$2:$A$659,0),13)</f>
        <v>577</v>
      </c>
    </row>
    <row r="84" spans="1:2" x14ac:dyDescent="0.25">
      <c r="A84" s="25">
        <v>486278</v>
      </c>
      <c r="B84" s="26">
        <f>INDEX('По артикулам'!$A$2:$M$659,MATCH(Задача!A84,'По артикулам'!$A$2:$A$659,0),13)</f>
        <v>142</v>
      </c>
    </row>
    <row r="85" spans="1:2" x14ac:dyDescent="0.25">
      <c r="A85" s="25">
        <v>757960</v>
      </c>
      <c r="B85" s="26">
        <f>INDEX('По артикулам'!$A$2:$M$659,MATCH(Задача!A85,'По артикулам'!$A$2:$A$659,0),13)</f>
        <v>447</v>
      </c>
    </row>
    <row r="86" spans="1:2" x14ac:dyDescent="0.25">
      <c r="A86" s="25">
        <v>723159</v>
      </c>
      <c r="B86" s="26">
        <f>INDEX('По артикулам'!$A$2:$M$659,MATCH(Задача!A86,'По артикулам'!$A$2:$A$659,0),13)</f>
        <v>376</v>
      </c>
    </row>
    <row r="87" spans="1:2" x14ac:dyDescent="0.25">
      <c r="A87" s="25">
        <v>288098</v>
      </c>
      <c r="B87" s="26">
        <f>INDEX('По артикулам'!$A$2:$M$659,MATCH(Задача!A87,'По артикулам'!$A$2:$A$659,0),13)</f>
        <v>195</v>
      </c>
    </row>
    <row r="88" spans="1:2" x14ac:dyDescent="0.25">
      <c r="A88" s="25">
        <v>861121</v>
      </c>
      <c r="B88" s="26">
        <f>INDEX('По артикулам'!$A$2:$M$659,MATCH(Задача!A88,'По артикулам'!$A$2:$A$659,0),13)</f>
        <v>195</v>
      </c>
    </row>
    <row r="89" spans="1:2" x14ac:dyDescent="0.25">
      <c r="A89" s="25">
        <v>857187</v>
      </c>
      <c r="B89" s="26">
        <f>INDEX('По артикулам'!$A$2:$M$659,MATCH(Задача!A89,'По артикулам'!$A$2:$A$659,0),13)</f>
        <v>464</v>
      </c>
    </row>
    <row r="90" spans="1:2" x14ac:dyDescent="0.25">
      <c r="A90" s="25">
        <v>419447</v>
      </c>
      <c r="B90" s="26">
        <f>INDEX('По артикулам'!$A$2:$M$659,MATCH(Задача!A90,'По артикулам'!$A$2:$A$659,0),13)</f>
        <v>25</v>
      </c>
    </row>
    <row r="91" spans="1:2" x14ac:dyDescent="0.25">
      <c r="A91" s="25">
        <v>305237</v>
      </c>
      <c r="B91" s="26">
        <f>INDEX('По артикулам'!$A$2:$M$659,MATCH(Задача!A91,'По артикулам'!$A$2:$A$659,0),13)</f>
        <v>839</v>
      </c>
    </row>
    <row r="92" spans="1:2" x14ac:dyDescent="0.25">
      <c r="A92" s="25">
        <v>743305</v>
      </c>
      <c r="B92" s="26">
        <f>INDEX('По артикулам'!$A$2:$M$659,MATCH(Задача!A92,'По артикулам'!$A$2:$A$659,0),13)</f>
        <v>252</v>
      </c>
    </row>
    <row r="93" spans="1:2" x14ac:dyDescent="0.25">
      <c r="A93" s="25">
        <v>158416</v>
      </c>
      <c r="B93" s="26">
        <f>INDEX('По артикулам'!$A$2:$M$659,MATCH(Задача!A93,'По артикулам'!$A$2:$A$659,0),13)</f>
        <v>36</v>
      </c>
    </row>
    <row r="94" spans="1:2" x14ac:dyDescent="0.25">
      <c r="A94" s="25">
        <v>176171</v>
      </c>
      <c r="B94" s="26">
        <f>INDEX('По артикулам'!$A$2:$M$659,MATCH(Задача!A94,'По артикулам'!$A$2:$A$659,0),13)</f>
        <v>297</v>
      </c>
    </row>
    <row r="95" spans="1:2" x14ac:dyDescent="0.25">
      <c r="A95" s="25">
        <v>415786</v>
      </c>
      <c r="B95" s="26">
        <f>INDEX('По артикулам'!$A$2:$M$659,MATCH(Задача!A95,'По артикулам'!$A$2:$A$659,0),13)</f>
        <v>282</v>
      </c>
    </row>
    <row r="96" spans="1:2" x14ac:dyDescent="0.25">
      <c r="A96" s="25">
        <v>169086</v>
      </c>
      <c r="B96" s="26">
        <f>INDEX('По артикулам'!$A$2:$M$659,MATCH(Задача!A96,'По артикулам'!$A$2:$A$659,0),13)</f>
        <v>323</v>
      </c>
    </row>
    <row r="97" spans="1:2" x14ac:dyDescent="0.25">
      <c r="A97" s="25">
        <v>241759</v>
      </c>
      <c r="B97" s="26">
        <f>INDEX('По артикулам'!$A$2:$M$659,MATCH(Задача!A97,'По артикулам'!$A$2:$A$659,0),13)</f>
        <v>327</v>
      </c>
    </row>
    <row r="98" spans="1:2" x14ac:dyDescent="0.25">
      <c r="A98" s="25">
        <v>372072</v>
      </c>
      <c r="B98" s="26">
        <f>INDEX('По артикулам'!$A$2:$M$659,MATCH(Задача!A98,'По артикулам'!$A$2:$A$659,0),13)</f>
        <v>194</v>
      </c>
    </row>
    <row r="99" spans="1:2" x14ac:dyDescent="0.25">
      <c r="A99" s="25">
        <v>737712</v>
      </c>
      <c r="B99" s="26">
        <f>INDEX('По артикулам'!$A$2:$M$659,MATCH(Задача!A99,'По артикулам'!$A$2:$A$659,0),13)</f>
        <v>479</v>
      </c>
    </row>
    <row r="100" spans="1:2" x14ac:dyDescent="0.25">
      <c r="A100" s="25">
        <v>891112</v>
      </c>
      <c r="B100" s="26">
        <f>INDEX('По артикулам'!$A$2:$M$659,MATCH(Задача!A100,'По артикулам'!$A$2:$A$659,0),13)</f>
        <v>511</v>
      </c>
    </row>
    <row r="101" spans="1:2" x14ac:dyDescent="0.25">
      <c r="A101" s="25">
        <v>680842</v>
      </c>
      <c r="B101" s="26">
        <f>INDEX('По артикулам'!$A$2:$M$659,MATCH(Задача!A101,'По артикулам'!$A$2:$A$659,0),13)</f>
        <v>1529</v>
      </c>
    </row>
    <row r="102" spans="1:2" x14ac:dyDescent="0.25">
      <c r="A102" s="25">
        <v>576526</v>
      </c>
      <c r="B102" s="26">
        <f>INDEX('По артикулам'!$A$2:$M$659,MATCH(Задача!A102,'По артикулам'!$A$2:$A$659,0),13)</f>
        <v>81</v>
      </c>
    </row>
    <row r="103" spans="1:2" x14ac:dyDescent="0.25">
      <c r="A103" s="25">
        <v>526945</v>
      </c>
      <c r="B103" s="26">
        <f>INDEX('По артикулам'!$A$2:$M$659,MATCH(Задача!A103,'По артикулам'!$A$2:$A$659,0),13)</f>
        <v>680</v>
      </c>
    </row>
    <row r="104" spans="1:2" x14ac:dyDescent="0.25">
      <c r="A104" s="25">
        <v>129940</v>
      </c>
      <c r="B104" s="26">
        <f>INDEX('По артикулам'!$A$2:$M$659,MATCH(Задача!A104,'По артикулам'!$A$2:$A$659,0),13)</f>
        <v>1004</v>
      </c>
    </row>
    <row r="105" spans="1:2" x14ac:dyDescent="0.25">
      <c r="A105" s="25">
        <v>839904</v>
      </c>
      <c r="B105" s="26">
        <f>INDEX('По артикулам'!$A$2:$M$659,MATCH(Задача!A105,'По артикулам'!$A$2:$A$659,0),13)</f>
        <v>256</v>
      </c>
    </row>
    <row r="106" spans="1:2" x14ac:dyDescent="0.25">
      <c r="A106" s="25">
        <v>145597</v>
      </c>
      <c r="B106" s="26">
        <f>INDEX('По артикулам'!$A$2:$M$659,MATCH(Задача!A106,'По артикулам'!$A$2:$A$659,0),13)</f>
        <v>992</v>
      </c>
    </row>
    <row r="107" spans="1:2" x14ac:dyDescent="0.25">
      <c r="A107" s="25">
        <v>220824</v>
      </c>
      <c r="B107" s="26">
        <f>INDEX('По артикулам'!$A$2:$M$659,MATCH(Задача!A107,'По артикулам'!$A$2:$A$659,0),13)</f>
        <v>371</v>
      </c>
    </row>
    <row r="108" spans="1:2" x14ac:dyDescent="0.25">
      <c r="A108" s="25">
        <v>529680</v>
      </c>
      <c r="B108" s="26">
        <f>INDEX('По артикулам'!$A$2:$M$659,MATCH(Задача!A108,'По артикулам'!$A$2:$A$659,0),13)</f>
        <v>178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9"/>
  <sheetViews>
    <sheetView workbookViewId="0">
      <pane ySplit="3" topLeftCell="A4" activePane="bottomLeft" state="frozen"/>
      <selection pane="bottomLeft" activeCell="K5" sqref="K5"/>
    </sheetView>
  </sheetViews>
  <sheetFormatPr defaultRowHeight="15" x14ac:dyDescent="0.25"/>
  <cols>
    <col min="1" max="1" width="10.85546875" bestFit="1" customWidth="1"/>
    <col min="2" max="2" width="12.5703125" bestFit="1" customWidth="1"/>
    <col min="3" max="3" width="22.42578125" bestFit="1" customWidth="1"/>
    <col min="4" max="4" width="18.7109375" bestFit="1" customWidth="1"/>
    <col min="5" max="5" width="15.42578125" bestFit="1" customWidth="1"/>
    <col min="6" max="6" width="22.42578125" style="4" customWidth="1"/>
    <col min="7" max="7" width="22.7109375" style="4" customWidth="1"/>
    <col min="8" max="8" width="24.7109375" style="4" customWidth="1"/>
    <col min="9" max="9" width="21.140625" customWidth="1"/>
    <col min="10" max="10" width="20" customWidth="1"/>
    <col min="11" max="11" width="18.140625" customWidth="1"/>
    <col min="12" max="12" width="17.140625" customWidth="1"/>
    <col min="13" max="13" width="25.28515625" customWidth="1"/>
  </cols>
  <sheetData>
    <row r="1" spans="1:13" x14ac:dyDescent="0.25">
      <c r="A1" s="22" t="s">
        <v>41</v>
      </c>
      <c r="G1" s="21" t="s">
        <v>42</v>
      </c>
    </row>
    <row r="2" spans="1:13" s="14" customFormat="1" ht="96.75" customHeight="1" x14ac:dyDescent="0.25">
      <c r="A2" s="12" t="s">
        <v>24</v>
      </c>
      <c r="B2" s="12" t="s">
        <v>26</v>
      </c>
      <c r="C2" s="12" t="s">
        <v>29</v>
      </c>
      <c r="D2" s="12" t="s">
        <v>23</v>
      </c>
      <c r="E2" s="12" t="s">
        <v>27</v>
      </c>
      <c r="F2" s="13" t="s">
        <v>28</v>
      </c>
      <c r="G2" s="18" t="s">
        <v>30</v>
      </c>
      <c r="H2" s="18" t="s">
        <v>32</v>
      </c>
      <c r="I2" s="19" t="s">
        <v>31</v>
      </c>
      <c r="J2" s="19" t="s">
        <v>34</v>
      </c>
      <c r="K2" s="19" t="s">
        <v>35</v>
      </c>
      <c r="L2" s="19" t="s">
        <v>37</v>
      </c>
      <c r="M2" s="19" t="s">
        <v>40</v>
      </c>
    </row>
    <row r="3" spans="1:13" s="17" customFormat="1" ht="24" x14ac:dyDescent="0.25">
      <c r="A3" s="16">
        <v>1</v>
      </c>
      <c r="B3" s="16">
        <v>2</v>
      </c>
      <c r="C3" s="16">
        <v>3</v>
      </c>
      <c r="D3" s="16">
        <v>4</v>
      </c>
      <c r="E3" s="16">
        <v>5</v>
      </c>
      <c r="F3" s="16">
        <v>6</v>
      </c>
      <c r="G3" s="20" t="s">
        <v>33</v>
      </c>
      <c r="H3" s="20" t="s">
        <v>39</v>
      </c>
      <c r="I3" s="20" t="s">
        <v>45</v>
      </c>
      <c r="J3" s="20" t="s">
        <v>36</v>
      </c>
      <c r="K3" s="20" t="s">
        <v>44</v>
      </c>
      <c r="L3" s="20" t="s">
        <v>38</v>
      </c>
      <c r="M3" s="20" t="s">
        <v>43</v>
      </c>
    </row>
    <row r="4" spans="1:13" x14ac:dyDescent="0.25">
      <c r="A4" s="7">
        <v>665535</v>
      </c>
      <c r="B4" s="8" t="s">
        <v>17</v>
      </c>
      <c r="C4" s="9">
        <v>236</v>
      </c>
      <c r="D4" s="10">
        <v>249</v>
      </c>
      <c r="E4" s="9">
        <v>145</v>
      </c>
      <c r="F4" s="11">
        <v>5.1785714285714288</v>
      </c>
      <c r="G4" s="11">
        <f>F4*30</f>
        <v>155.35714285714286</v>
      </c>
      <c r="H4" s="11">
        <f>IF(C4+D4-E4&gt;0,C4+D4-E4,0)</f>
        <v>340</v>
      </c>
      <c r="I4" s="8">
        <f>IFERROR(INDEX('Планируемые поступления'!$A$1:$B$491,MATCH(A4,'Планируемые поступления'!A:A,0),2),0)</f>
        <v>15</v>
      </c>
      <c r="J4" s="15">
        <f>G4*1.5</f>
        <v>233.03571428571428</v>
      </c>
      <c r="K4" s="15">
        <f>IF(J4-I4&gt;0,J4-I4,J4)</f>
        <v>218.03571428571428</v>
      </c>
      <c r="L4" s="15">
        <f>ROUND(H4-K4,0)</f>
        <v>122</v>
      </c>
      <c r="M4" s="8">
        <f>IF(L4&gt;0,ROUND(K4,0),-1*L4)</f>
        <v>218</v>
      </c>
    </row>
    <row r="5" spans="1:13" x14ac:dyDescent="0.25">
      <c r="A5" s="7">
        <v>298775</v>
      </c>
      <c r="B5" s="8" t="s">
        <v>17</v>
      </c>
      <c r="C5" s="9"/>
      <c r="D5" s="10"/>
      <c r="E5" s="9">
        <v>7</v>
      </c>
      <c r="F5" s="11">
        <v>7</v>
      </c>
      <c r="G5" s="11">
        <f t="shared" ref="G5:G68" si="0">F5*30</f>
        <v>210</v>
      </c>
      <c r="H5" s="11">
        <f t="shared" ref="H5:H68" si="1">IF(C5+D5-E5&gt;0,C5+D5-E5,0)</f>
        <v>0</v>
      </c>
      <c r="I5" s="8">
        <f>IFERROR(INDEX('Планируемые поступления'!$A$1:$B$491,MATCH(A5,'Планируемые поступления'!A:A,0),2),0)</f>
        <v>0</v>
      </c>
      <c r="J5" s="15">
        <f t="shared" ref="J5:J68" si="2">G5*1.5</f>
        <v>315</v>
      </c>
      <c r="K5" s="15">
        <f t="shared" ref="K5:K68" si="3">IF(J5-I5&gt;0,J5-I5,J5)</f>
        <v>315</v>
      </c>
      <c r="L5" s="15">
        <f t="shared" ref="L5:L68" si="4">ROUND(H5-K5,0)</f>
        <v>-315</v>
      </c>
      <c r="M5" s="8">
        <f t="shared" ref="M5:M68" si="5">IF(L5&gt;0,ROUND(K5,0),-1*L5)</f>
        <v>315</v>
      </c>
    </row>
    <row r="6" spans="1:13" x14ac:dyDescent="0.25">
      <c r="A6" s="7">
        <v>504202</v>
      </c>
      <c r="B6" s="8" t="s">
        <v>16</v>
      </c>
      <c r="C6" s="9">
        <v>7547</v>
      </c>
      <c r="D6" s="10">
        <v>5910</v>
      </c>
      <c r="E6" s="9">
        <v>1809</v>
      </c>
      <c r="F6" s="11">
        <v>64.607142857142861</v>
      </c>
      <c r="G6" s="11">
        <f t="shared" si="0"/>
        <v>1938.2142857142858</v>
      </c>
      <c r="H6" s="11">
        <f t="shared" si="1"/>
        <v>11648</v>
      </c>
      <c r="I6" s="8">
        <f>IFERROR(INDEX('Планируемые поступления'!$A$1:$B$491,MATCH(A6,'Планируемые поступления'!A:A,0),2),0)</f>
        <v>16</v>
      </c>
      <c r="J6" s="15">
        <f t="shared" si="2"/>
        <v>2907.3214285714284</v>
      </c>
      <c r="K6" s="15">
        <f t="shared" si="3"/>
        <v>2891.3214285714284</v>
      </c>
      <c r="L6" s="15">
        <f t="shared" si="4"/>
        <v>8757</v>
      </c>
      <c r="M6" s="8">
        <f t="shared" si="5"/>
        <v>2891</v>
      </c>
    </row>
    <row r="7" spans="1:13" x14ac:dyDescent="0.25">
      <c r="A7" s="7">
        <v>309854</v>
      </c>
      <c r="B7" s="8" t="s">
        <v>17</v>
      </c>
      <c r="C7" s="9">
        <v>1</v>
      </c>
      <c r="D7" s="10"/>
      <c r="E7" s="9">
        <v>42</v>
      </c>
      <c r="F7" s="11">
        <v>1.5</v>
      </c>
      <c r="G7" s="11">
        <f t="shared" si="0"/>
        <v>45</v>
      </c>
      <c r="H7" s="11">
        <f t="shared" si="1"/>
        <v>0</v>
      </c>
      <c r="I7" s="8">
        <f>IFERROR(INDEX('Планируемые поступления'!$A$1:$B$491,MATCH(A7,'Планируемые поступления'!A:A,0),2),0)</f>
        <v>0</v>
      </c>
      <c r="J7" s="15">
        <f t="shared" si="2"/>
        <v>67.5</v>
      </c>
      <c r="K7" s="15">
        <f t="shared" si="3"/>
        <v>67.5</v>
      </c>
      <c r="L7" s="15">
        <f t="shared" si="4"/>
        <v>-68</v>
      </c>
      <c r="M7" s="8">
        <f t="shared" si="5"/>
        <v>68</v>
      </c>
    </row>
    <row r="8" spans="1:13" x14ac:dyDescent="0.25">
      <c r="A8" s="7">
        <v>178835</v>
      </c>
      <c r="B8" s="8" t="s">
        <v>17</v>
      </c>
      <c r="C8" s="9">
        <v>2430</v>
      </c>
      <c r="D8" s="10">
        <v>2161</v>
      </c>
      <c r="E8" s="9">
        <v>900</v>
      </c>
      <c r="F8" s="11">
        <v>32.142857142857146</v>
      </c>
      <c r="G8" s="11">
        <f t="shared" si="0"/>
        <v>964.28571428571433</v>
      </c>
      <c r="H8" s="11">
        <f t="shared" si="1"/>
        <v>3691</v>
      </c>
      <c r="I8" s="8">
        <f>IFERROR(INDEX('Планируемые поступления'!$A$1:$B$491,MATCH(A8,'Планируемые поступления'!A:A,0),2),0)</f>
        <v>0</v>
      </c>
      <c r="J8" s="15">
        <f t="shared" si="2"/>
        <v>1446.4285714285716</v>
      </c>
      <c r="K8" s="15">
        <f t="shared" si="3"/>
        <v>1446.4285714285716</v>
      </c>
      <c r="L8" s="15">
        <f t="shared" si="4"/>
        <v>2245</v>
      </c>
      <c r="M8" s="8">
        <f t="shared" si="5"/>
        <v>1446</v>
      </c>
    </row>
    <row r="9" spans="1:13" x14ac:dyDescent="0.25">
      <c r="A9" s="7">
        <v>110073</v>
      </c>
      <c r="B9" s="8" t="s">
        <v>17</v>
      </c>
      <c r="C9" s="9">
        <v>428</v>
      </c>
      <c r="D9" s="10">
        <v>240</v>
      </c>
      <c r="E9" s="9">
        <v>93</v>
      </c>
      <c r="F9" s="11">
        <v>3.3214285714285716</v>
      </c>
      <c r="G9" s="11">
        <f t="shared" si="0"/>
        <v>99.642857142857153</v>
      </c>
      <c r="H9" s="11">
        <f t="shared" si="1"/>
        <v>575</v>
      </c>
      <c r="I9" s="8">
        <f>IFERROR(INDEX('Планируемые поступления'!$A$1:$B$491,MATCH(A9,'Планируемые поступления'!A:A,0),2),0)</f>
        <v>0</v>
      </c>
      <c r="J9" s="15">
        <f t="shared" si="2"/>
        <v>149.46428571428572</v>
      </c>
      <c r="K9" s="15">
        <f t="shared" si="3"/>
        <v>149.46428571428572</v>
      </c>
      <c r="L9" s="15">
        <f t="shared" si="4"/>
        <v>426</v>
      </c>
      <c r="M9" s="8">
        <f t="shared" si="5"/>
        <v>149</v>
      </c>
    </row>
    <row r="10" spans="1:13" x14ac:dyDescent="0.25">
      <c r="A10" s="7">
        <v>114951</v>
      </c>
      <c r="B10" s="8" t="s">
        <v>17</v>
      </c>
      <c r="C10" s="9">
        <v>330</v>
      </c>
      <c r="D10" s="10"/>
      <c r="E10" s="9">
        <v>17</v>
      </c>
      <c r="F10" s="11">
        <v>0.6071428571428571</v>
      </c>
      <c r="G10" s="11">
        <f t="shared" si="0"/>
        <v>18.214285714285712</v>
      </c>
      <c r="H10" s="11">
        <f t="shared" si="1"/>
        <v>313</v>
      </c>
      <c r="I10" s="8">
        <f>IFERROR(INDEX('Планируемые поступления'!$A$1:$B$491,MATCH(A10,'Планируемые поступления'!A:A,0),2),0)</f>
        <v>0</v>
      </c>
      <c r="J10" s="15">
        <f t="shared" si="2"/>
        <v>27.321428571428569</v>
      </c>
      <c r="K10" s="15">
        <f t="shared" si="3"/>
        <v>27.321428571428569</v>
      </c>
      <c r="L10" s="15">
        <f t="shared" si="4"/>
        <v>286</v>
      </c>
      <c r="M10" s="8">
        <f t="shared" si="5"/>
        <v>27</v>
      </c>
    </row>
    <row r="11" spans="1:13" x14ac:dyDescent="0.25">
      <c r="A11" s="7">
        <v>514183</v>
      </c>
      <c r="B11" s="8" t="s">
        <v>16</v>
      </c>
      <c r="C11" s="9">
        <v>1123</v>
      </c>
      <c r="D11" s="10">
        <v>721</v>
      </c>
      <c r="E11" s="9">
        <v>652</v>
      </c>
      <c r="F11" s="11">
        <v>23.285714285714285</v>
      </c>
      <c r="G11" s="11">
        <f t="shared" si="0"/>
        <v>698.57142857142856</v>
      </c>
      <c r="H11" s="11">
        <f t="shared" si="1"/>
        <v>1192</v>
      </c>
      <c r="I11" s="8">
        <f>IFERROR(INDEX('Планируемые поступления'!$A$1:$B$491,MATCH(A11,'Планируемые поступления'!A:A,0),2),0)</f>
        <v>0</v>
      </c>
      <c r="J11" s="15">
        <f t="shared" si="2"/>
        <v>1047.8571428571429</v>
      </c>
      <c r="K11" s="15">
        <f t="shared" si="3"/>
        <v>1047.8571428571429</v>
      </c>
      <c r="L11" s="15">
        <f t="shared" si="4"/>
        <v>144</v>
      </c>
      <c r="M11" s="8">
        <f t="shared" si="5"/>
        <v>1048</v>
      </c>
    </row>
    <row r="12" spans="1:13" x14ac:dyDescent="0.25">
      <c r="A12" s="7">
        <v>169086</v>
      </c>
      <c r="B12" s="8" t="s">
        <v>17</v>
      </c>
      <c r="C12" s="9">
        <v>653</v>
      </c>
      <c r="D12" s="10">
        <v>666</v>
      </c>
      <c r="E12" s="9">
        <v>201</v>
      </c>
      <c r="F12" s="11">
        <v>7.1785714285714288</v>
      </c>
      <c r="G12" s="11">
        <f t="shared" si="0"/>
        <v>215.35714285714286</v>
      </c>
      <c r="H12" s="11">
        <f t="shared" si="1"/>
        <v>1118</v>
      </c>
      <c r="I12" s="8">
        <f>IFERROR(INDEX('Планируемые поступления'!$A$1:$B$491,MATCH(A12,'Планируемые поступления'!A:A,0),2),0)</f>
        <v>0</v>
      </c>
      <c r="J12" s="15">
        <f t="shared" si="2"/>
        <v>323.03571428571428</v>
      </c>
      <c r="K12" s="15">
        <f t="shared" si="3"/>
        <v>323.03571428571428</v>
      </c>
      <c r="L12" s="15">
        <f t="shared" si="4"/>
        <v>795</v>
      </c>
      <c r="M12" s="8">
        <f t="shared" si="5"/>
        <v>323</v>
      </c>
    </row>
    <row r="13" spans="1:13" x14ac:dyDescent="0.25">
      <c r="A13" s="7">
        <v>196148</v>
      </c>
      <c r="B13" s="8" t="s">
        <v>17</v>
      </c>
      <c r="C13" s="9">
        <v>872</v>
      </c>
      <c r="D13" s="10"/>
      <c r="E13" s="9">
        <v>122</v>
      </c>
      <c r="F13" s="11">
        <v>4.3571428571428568</v>
      </c>
      <c r="G13" s="11">
        <f t="shared" si="0"/>
        <v>130.71428571428569</v>
      </c>
      <c r="H13" s="11">
        <f t="shared" si="1"/>
        <v>750</v>
      </c>
      <c r="I13" s="8">
        <f>IFERROR(INDEX('Планируемые поступления'!$A$1:$B$491,MATCH(A13,'Планируемые поступления'!A:A,0),2),0)</f>
        <v>0</v>
      </c>
      <c r="J13" s="15">
        <f t="shared" si="2"/>
        <v>196.07142857142856</v>
      </c>
      <c r="K13" s="15">
        <f t="shared" si="3"/>
        <v>196.07142857142856</v>
      </c>
      <c r="L13" s="15">
        <f t="shared" si="4"/>
        <v>554</v>
      </c>
      <c r="M13" s="8">
        <f t="shared" si="5"/>
        <v>196</v>
      </c>
    </row>
    <row r="14" spans="1:13" x14ac:dyDescent="0.25">
      <c r="A14" s="7">
        <v>361075</v>
      </c>
      <c r="B14" s="8" t="s">
        <v>17</v>
      </c>
      <c r="C14" s="9"/>
      <c r="D14" s="10"/>
      <c r="E14" s="9">
        <v>11</v>
      </c>
      <c r="F14" s="11">
        <v>3.6666666666666665</v>
      </c>
      <c r="G14" s="11">
        <f t="shared" si="0"/>
        <v>110</v>
      </c>
      <c r="H14" s="11">
        <f t="shared" si="1"/>
        <v>0</v>
      </c>
      <c r="I14" s="8">
        <f>IFERROR(INDEX('Планируемые поступления'!$A$1:$B$491,MATCH(A14,'Планируемые поступления'!A:A,0),2),0)</f>
        <v>0</v>
      </c>
      <c r="J14" s="15">
        <f t="shared" si="2"/>
        <v>165</v>
      </c>
      <c r="K14" s="15">
        <f t="shared" si="3"/>
        <v>165</v>
      </c>
      <c r="L14" s="15">
        <f t="shared" si="4"/>
        <v>-165</v>
      </c>
      <c r="M14" s="8">
        <f t="shared" si="5"/>
        <v>165</v>
      </c>
    </row>
    <row r="15" spans="1:13" x14ac:dyDescent="0.25">
      <c r="A15" s="7">
        <v>455041</v>
      </c>
      <c r="B15" s="8" t="s">
        <v>16</v>
      </c>
      <c r="C15" s="9"/>
      <c r="D15" s="10"/>
      <c r="E15" s="9">
        <v>69</v>
      </c>
      <c r="F15" s="11">
        <v>3.1363636363636362</v>
      </c>
      <c r="G15" s="11">
        <f t="shared" si="0"/>
        <v>94.090909090909093</v>
      </c>
      <c r="H15" s="11">
        <f t="shared" si="1"/>
        <v>0</v>
      </c>
      <c r="I15" s="8">
        <f>IFERROR(INDEX('Планируемые поступления'!$A$1:$B$491,MATCH(A15,'Планируемые поступления'!A:A,0),2),0)</f>
        <v>0</v>
      </c>
      <c r="J15" s="15">
        <f t="shared" si="2"/>
        <v>141.13636363636363</v>
      </c>
      <c r="K15" s="15">
        <f t="shared" si="3"/>
        <v>141.13636363636363</v>
      </c>
      <c r="L15" s="15">
        <f t="shared" si="4"/>
        <v>-141</v>
      </c>
      <c r="M15" s="8">
        <f t="shared" si="5"/>
        <v>141</v>
      </c>
    </row>
    <row r="16" spans="1:13" x14ac:dyDescent="0.25">
      <c r="A16" s="7">
        <v>205281</v>
      </c>
      <c r="B16" s="8" t="s">
        <v>16</v>
      </c>
      <c r="C16" s="9"/>
      <c r="D16" s="10"/>
      <c r="E16" s="9">
        <v>1</v>
      </c>
      <c r="F16" s="11"/>
      <c r="G16" s="11">
        <f t="shared" si="0"/>
        <v>0</v>
      </c>
      <c r="H16" s="11">
        <f t="shared" si="1"/>
        <v>0</v>
      </c>
      <c r="I16" s="8">
        <f>IFERROR(INDEX('Планируемые поступления'!$A$1:$B$491,MATCH(A16,'Планируемые поступления'!A:A,0),2),0)</f>
        <v>0</v>
      </c>
      <c r="J16" s="15">
        <f t="shared" si="2"/>
        <v>0</v>
      </c>
      <c r="K16" s="15">
        <f t="shared" si="3"/>
        <v>0</v>
      </c>
      <c r="L16" s="15">
        <f t="shared" si="4"/>
        <v>0</v>
      </c>
      <c r="M16" s="8">
        <f t="shared" si="5"/>
        <v>0</v>
      </c>
    </row>
    <row r="17" spans="1:13" x14ac:dyDescent="0.25">
      <c r="A17" s="7">
        <v>481177</v>
      </c>
      <c r="B17" s="8" t="s">
        <v>17</v>
      </c>
      <c r="C17" s="9">
        <v>544</v>
      </c>
      <c r="D17" s="10"/>
      <c r="E17" s="9">
        <v>135</v>
      </c>
      <c r="F17" s="11">
        <v>4.8214285714285712</v>
      </c>
      <c r="G17" s="11">
        <f t="shared" si="0"/>
        <v>144.64285714285714</v>
      </c>
      <c r="H17" s="11">
        <f t="shared" si="1"/>
        <v>409</v>
      </c>
      <c r="I17" s="8">
        <f>IFERROR(INDEX('Планируемые поступления'!$A$1:$B$491,MATCH(A17,'Планируемые поступления'!A:A,0),2),0)</f>
        <v>0</v>
      </c>
      <c r="J17" s="15">
        <f t="shared" si="2"/>
        <v>216.96428571428572</v>
      </c>
      <c r="K17" s="15">
        <f t="shared" si="3"/>
        <v>216.96428571428572</v>
      </c>
      <c r="L17" s="15">
        <f t="shared" si="4"/>
        <v>192</v>
      </c>
      <c r="M17" s="8">
        <f t="shared" si="5"/>
        <v>217</v>
      </c>
    </row>
    <row r="18" spans="1:13" x14ac:dyDescent="0.25">
      <c r="A18" s="7">
        <v>592665</v>
      </c>
      <c r="B18" s="8" t="s">
        <v>17</v>
      </c>
      <c r="C18" s="9">
        <v>2304</v>
      </c>
      <c r="D18" s="10">
        <v>1008</v>
      </c>
      <c r="E18" s="9">
        <v>67</v>
      </c>
      <c r="F18" s="11">
        <v>2.3928571428571428</v>
      </c>
      <c r="G18" s="11">
        <f t="shared" si="0"/>
        <v>71.785714285714278</v>
      </c>
      <c r="H18" s="11">
        <f t="shared" si="1"/>
        <v>3245</v>
      </c>
      <c r="I18" s="8">
        <f>IFERROR(INDEX('Планируемые поступления'!$A$1:$B$491,MATCH(A18,'Планируемые поступления'!A:A,0),2),0)</f>
        <v>0</v>
      </c>
      <c r="J18" s="15">
        <f t="shared" si="2"/>
        <v>107.67857142857142</v>
      </c>
      <c r="K18" s="15">
        <f t="shared" si="3"/>
        <v>107.67857142857142</v>
      </c>
      <c r="L18" s="15">
        <f t="shared" si="4"/>
        <v>3137</v>
      </c>
      <c r="M18" s="8">
        <f t="shared" si="5"/>
        <v>108</v>
      </c>
    </row>
    <row r="19" spans="1:13" x14ac:dyDescent="0.25">
      <c r="A19" s="7">
        <v>662132</v>
      </c>
      <c r="B19" s="8" t="s">
        <v>17</v>
      </c>
      <c r="C19" s="9">
        <v>437</v>
      </c>
      <c r="D19" s="10">
        <v>145</v>
      </c>
      <c r="E19" s="9">
        <v>184</v>
      </c>
      <c r="F19" s="11">
        <v>6.5714285714285712</v>
      </c>
      <c r="G19" s="11">
        <f t="shared" si="0"/>
        <v>197.14285714285714</v>
      </c>
      <c r="H19" s="11">
        <f t="shared" si="1"/>
        <v>398</v>
      </c>
      <c r="I19" s="8">
        <f>IFERROR(INDEX('Планируемые поступления'!$A$1:$B$491,MATCH(A19,'Планируемые поступления'!A:A,0),2),0)</f>
        <v>0</v>
      </c>
      <c r="J19" s="15">
        <f t="shared" si="2"/>
        <v>295.71428571428572</v>
      </c>
      <c r="K19" s="15">
        <f t="shared" si="3"/>
        <v>295.71428571428572</v>
      </c>
      <c r="L19" s="15">
        <f t="shared" si="4"/>
        <v>102</v>
      </c>
      <c r="M19" s="8">
        <f t="shared" si="5"/>
        <v>296</v>
      </c>
    </row>
    <row r="20" spans="1:13" x14ac:dyDescent="0.25">
      <c r="A20" s="7">
        <v>684795</v>
      </c>
      <c r="B20" s="8" t="s">
        <v>17</v>
      </c>
      <c r="C20" s="9">
        <v>13</v>
      </c>
      <c r="D20" s="10"/>
      <c r="E20" s="9">
        <v>60</v>
      </c>
      <c r="F20" s="11">
        <v>2.1428571428571428</v>
      </c>
      <c r="G20" s="11">
        <f t="shared" si="0"/>
        <v>64.285714285714278</v>
      </c>
      <c r="H20" s="11">
        <f t="shared" si="1"/>
        <v>0</v>
      </c>
      <c r="I20" s="8">
        <f>IFERROR(INDEX('Планируемые поступления'!$A$1:$B$491,MATCH(A20,'Планируемые поступления'!A:A,0),2),0)</f>
        <v>0</v>
      </c>
      <c r="J20" s="15">
        <f t="shared" si="2"/>
        <v>96.428571428571416</v>
      </c>
      <c r="K20" s="15">
        <f t="shared" si="3"/>
        <v>96.428571428571416</v>
      </c>
      <c r="L20" s="15">
        <f t="shared" si="4"/>
        <v>-96</v>
      </c>
      <c r="M20" s="8">
        <f t="shared" si="5"/>
        <v>96</v>
      </c>
    </row>
    <row r="21" spans="1:13" x14ac:dyDescent="0.25">
      <c r="A21" s="7">
        <v>745462</v>
      </c>
      <c r="B21" s="8" t="s">
        <v>17</v>
      </c>
      <c r="C21" s="9">
        <v>1630</v>
      </c>
      <c r="D21" s="10">
        <v>527</v>
      </c>
      <c r="E21" s="9">
        <v>339</v>
      </c>
      <c r="F21" s="11">
        <v>12.107142857142858</v>
      </c>
      <c r="G21" s="11">
        <f t="shared" si="0"/>
        <v>363.21428571428572</v>
      </c>
      <c r="H21" s="11">
        <f t="shared" si="1"/>
        <v>1818</v>
      </c>
      <c r="I21" s="8">
        <f>IFERROR(INDEX('Планируемые поступления'!$A$1:$B$491,MATCH(A21,'Планируемые поступления'!A:A,0),2),0)</f>
        <v>0</v>
      </c>
      <c r="J21" s="15">
        <f t="shared" si="2"/>
        <v>544.82142857142856</v>
      </c>
      <c r="K21" s="15">
        <f t="shared" si="3"/>
        <v>544.82142857142856</v>
      </c>
      <c r="L21" s="15">
        <f t="shared" si="4"/>
        <v>1273</v>
      </c>
      <c r="M21" s="8">
        <f t="shared" si="5"/>
        <v>545</v>
      </c>
    </row>
    <row r="22" spans="1:13" x14ac:dyDescent="0.25">
      <c r="A22" s="7">
        <v>499070</v>
      </c>
      <c r="B22" s="8" t="s">
        <v>17</v>
      </c>
      <c r="C22" s="9">
        <v>1</v>
      </c>
      <c r="D22" s="10"/>
      <c r="E22" s="9">
        <v>606</v>
      </c>
      <c r="F22" s="11">
        <v>23.307692307692307</v>
      </c>
      <c r="G22" s="11">
        <f t="shared" si="0"/>
        <v>699.23076923076917</v>
      </c>
      <c r="H22" s="11">
        <f t="shared" si="1"/>
        <v>0</v>
      </c>
      <c r="I22" s="8">
        <f>IFERROR(INDEX('Планируемые поступления'!$A$1:$B$491,MATCH(A22,'Планируемые поступления'!A:A,0),2),0)</f>
        <v>0</v>
      </c>
      <c r="J22" s="15">
        <f t="shared" si="2"/>
        <v>1048.8461538461538</v>
      </c>
      <c r="K22" s="15">
        <f t="shared" si="3"/>
        <v>1048.8461538461538</v>
      </c>
      <c r="L22" s="15">
        <f t="shared" si="4"/>
        <v>-1049</v>
      </c>
      <c r="M22" s="8">
        <f t="shared" si="5"/>
        <v>1049</v>
      </c>
    </row>
    <row r="23" spans="1:13" x14ac:dyDescent="0.25">
      <c r="A23" s="7">
        <v>492202</v>
      </c>
      <c r="B23" s="8" t="s">
        <v>16</v>
      </c>
      <c r="C23" s="9">
        <v>1</v>
      </c>
      <c r="D23" s="10"/>
      <c r="E23" s="9"/>
      <c r="F23" s="11"/>
      <c r="G23" s="11">
        <f t="shared" si="0"/>
        <v>0</v>
      </c>
      <c r="H23" s="11">
        <f t="shared" si="1"/>
        <v>1</v>
      </c>
      <c r="I23" s="8">
        <f>IFERROR(INDEX('Планируемые поступления'!$A$1:$B$491,MATCH(A23,'Планируемые поступления'!A:A,0),2),0)</f>
        <v>0</v>
      </c>
      <c r="J23" s="15">
        <f t="shared" si="2"/>
        <v>0</v>
      </c>
      <c r="K23" s="15">
        <f t="shared" si="3"/>
        <v>0</v>
      </c>
      <c r="L23" s="15">
        <f t="shared" si="4"/>
        <v>1</v>
      </c>
      <c r="M23" s="8">
        <f t="shared" si="5"/>
        <v>0</v>
      </c>
    </row>
    <row r="24" spans="1:13" x14ac:dyDescent="0.25">
      <c r="A24" s="7">
        <v>662111</v>
      </c>
      <c r="B24" s="8" t="s">
        <v>17</v>
      </c>
      <c r="C24" s="9">
        <v>1193</v>
      </c>
      <c r="D24" s="10">
        <v>978</v>
      </c>
      <c r="E24" s="9">
        <v>310</v>
      </c>
      <c r="F24" s="11">
        <v>11.071428571428571</v>
      </c>
      <c r="G24" s="11">
        <f t="shared" si="0"/>
        <v>332.14285714285711</v>
      </c>
      <c r="H24" s="11">
        <f t="shared" si="1"/>
        <v>1861</v>
      </c>
      <c r="I24" s="8">
        <f>IFERROR(INDEX('Планируемые поступления'!$A$1:$B$491,MATCH(A24,'Планируемые поступления'!A:A,0),2),0)</f>
        <v>198</v>
      </c>
      <c r="J24" s="15">
        <f t="shared" si="2"/>
        <v>498.21428571428567</v>
      </c>
      <c r="K24" s="15">
        <f t="shared" si="3"/>
        <v>300.21428571428567</v>
      </c>
      <c r="L24" s="15">
        <f t="shared" si="4"/>
        <v>1561</v>
      </c>
      <c r="M24" s="8">
        <f t="shared" si="5"/>
        <v>300</v>
      </c>
    </row>
    <row r="25" spans="1:13" x14ac:dyDescent="0.25">
      <c r="A25" s="7">
        <v>748759</v>
      </c>
      <c r="B25" s="8" t="s">
        <v>16</v>
      </c>
      <c r="C25" s="9">
        <v>1</v>
      </c>
      <c r="D25" s="10">
        <v>2</v>
      </c>
      <c r="E25" s="9">
        <v>5</v>
      </c>
      <c r="F25" s="11">
        <v>0.17857142857142858</v>
      </c>
      <c r="G25" s="11">
        <f t="shared" si="0"/>
        <v>5.3571428571428577</v>
      </c>
      <c r="H25" s="11">
        <f t="shared" si="1"/>
        <v>0</v>
      </c>
      <c r="I25" s="8">
        <f>IFERROR(INDEX('Планируемые поступления'!$A$1:$B$491,MATCH(A25,'Планируемые поступления'!A:A,0),2),0)</f>
        <v>0</v>
      </c>
      <c r="J25" s="15">
        <f t="shared" si="2"/>
        <v>8.0357142857142865</v>
      </c>
      <c r="K25" s="15">
        <f t="shared" si="3"/>
        <v>8.0357142857142865</v>
      </c>
      <c r="L25" s="15">
        <f t="shared" si="4"/>
        <v>-8</v>
      </c>
      <c r="M25" s="8">
        <f t="shared" si="5"/>
        <v>8</v>
      </c>
    </row>
    <row r="26" spans="1:13" x14ac:dyDescent="0.25">
      <c r="A26" s="7">
        <v>702880</v>
      </c>
      <c r="B26" s="8" t="s">
        <v>17</v>
      </c>
      <c r="C26" s="9">
        <v>478</v>
      </c>
      <c r="D26" s="10">
        <v>220</v>
      </c>
      <c r="E26" s="9">
        <v>229</v>
      </c>
      <c r="F26" s="11">
        <v>8.1785714285714288</v>
      </c>
      <c r="G26" s="11">
        <f t="shared" si="0"/>
        <v>245.35714285714286</v>
      </c>
      <c r="H26" s="11">
        <f t="shared" si="1"/>
        <v>469</v>
      </c>
      <c r="I26" s="8">
        <f>IFERROR(INDEX('Планируемые поступления'!$A$1:$B$491,MATCH(A26,'Планируемые поступления'!A:A,0),2),0)</f>
        <v>0</v>
      </c>
      <c r="J26" s="15">
        <f t="shared" si="2"/>
        <v>368.03571428571428</v>
      </c>
      <c r="K26" s="15">
        <f t="shared" si="3"/>
        <v>368.03571428571428</v>
      </c>
      <c r="L26" s="15">
        <f t="shared" si="4"/>
        <v>101</v>
      </c>
      <c r="M26" s="8">
        <f t="shared" si="5"/>
        <v>368</v>
      </c>
    </row>
    <row r="27" spans="1:13" x14ac:dyDescent="0.25">
      <c r="A27" s="7">
        <v>160559</v>
      </c>
      <c r="B27" s="8" t="s">
        <v>17</v>
      </c>
      <c r="C27" s="9">
        <v>5</v>
      </c>
      <c r="D27" s="10">
        <v>2160</v>
      </c>
      <c r="E27" s="9">
        <v>2634</v>
      </c>
      <c r="F27" s="11">
        <v>114.52173913043478</v>
      </c>
      <c r="G27" s="11">
        <f t="shared" si="0"/>
        <v>3435.6521739130435</v>
      </c>
      <c r="H27" s="11">
        <f t="shared" si="1"/>
        <v>0</v>
      </c>
      <c r="I27" s="8">
        <f>IFERROR(INDEX('Планируемые поступления'!$A$1:$B$491,MATCH(A27,'Планируемые поступления'!A:A,0),2),0)</f>
        <v>0</v>
      </c>
      <c r="J27" s="15">
        <f t="shared" si="2"/>
        <v>5153.478260869565</v>
      </c>
      <c r="K27" s="15">
        <f t="shared" si="3"/>
        <v>5153.478260869565</v>
      </c>
      <c r="L27" s="15">
        <f t="shared" si="4"/>
        <v>-5153</v>
      </c>
      <c r="M27" s="8">
        <f t="shared" si="5"/>
        <v>5153</v>
      </c>
    </row>
    <row r="28" spans="1:13" x14ac:dyDescent="0.25">
      <c r="A28" s="7">
        <v>441360</v>
      </c>
      <c r="B28" s="8" t="s">
        <v>17</v>
      </c>
      <c r="C28" s="9">
        <v>151</v>
      </c>
      <c r="D28" s="10"/>
      <c r="E28" s="9">
        <v>48</v>
      </c>
      <c r="F28" s="11">
        <v>1.7142857142857142</v>
      </c>
      <c r="G28" s="11">
        <f t="shared" si="0"/>
        <v>51.428571428571423</v>
      </c>
      <c r="H28" s="11">
        <f t="shared" si="1"/>
        <v>103</v>
      </c>
      <c r="I28" s="8">
        <f>IFERROR(INDEX('Планируемые поступления'!$A$1:$B$491,MATCH(A28,'Планируемые поступления'!A:A,0),2),0)</f>
        <v>96</v>
      </c>
      <c r="J28" s="15">
        <f t="shared" si="2"/>
        <v>77.142857142857139</v>
      </c>
      <c r="K28" s="15">
        <f t="shared" si="3"/>
        <v>77.142857142857139</v>
      </c>
      <c r="L28" s="15">
        <f t="shared" si="4"/>
        <v>26</v>
      </c>
      <c r="M28" s="8">
        <f t="shared" si="5"/>
        <v>77</v>
      </c>
    </row>
    <row r="29" spans="1:13" x14ac:dyDescent="0.25">
      <c r="A29" s="7">
        <v>413076</v>
      </c>
      <c r="B29" s="8" t="s">
        <v>17</v>
      </c>
      <c r="C29" s="9">
        <v>109</v>
      </c>
      <c r="D29" s="10">
        <v>27</v>
      </c>
      <c r="E29" s="9">
        <v>10</v>
      </c>
      <c r="F29" s="11">
        <v>0.35714285714285715</v>
      </c>
      <c r="G29" s="11">
        <f t="shared" si="0"/>
        <v>10.714285714285715</v>
      </c>
      <c r="H29" s="11">
        <f t="shared" si="1"/>
        <v>126</v>
      </c>
      <c r="I29" s="8">
        <f>IFERROR(INDEX('Планируемые поступления'!$A$1:$B$491,MATCH(A29,'Планируемые поступления'!A:A,0),2),0)</f>
        <v>0</v>
      </c>
      <c r="J29" s="15">
        <f t="shared" si="2"/>
        <v>16.071428571428573</v>
      </c>
      <c r="K29" s="15">
        <f t="shared" si="3"/>
        <v>16.071428571428573</v>
      </c>
      <c r="L29" s="15">
        <f t="shared" si="4"/>
        <v>110</v>
      </c>
      <c r="M29" s="8">
        <f t="shared" si="5"/>
        <v>16</v>
      </c>
    </row>
    <row r="30" spans="1:13" x14ac:dyDescent="0.25">
      <c r="A30" s="7">
        <v>828384</v>
      </c>
      <c r="B30" s="8" t="s">
        <v>16</v>
      </c>
      <c r="C30" s="9">
        <v>2</v>
      </c>
      <c r="D30" s="10"/>
      <c r="E30" s="9">
        <v>1</v>
      </c>
      <c r="F30" s="11">
        <v>3.5714285714285712E-2</v>
      </c>
      <c r="G30" s="11">
        <f t="shared" si="0"/>
        <v>1.0714285714285714</v>
      </c>
      <c r="H30" s="11">
        <f t="shared" si="1"/>
        <v>1</v>
      </c>
      <c r="I30" s="8">
        <f>IFERROR(INDEX('Планируемые поступления'!$A$1:$B$491,MATCH(A30,'Планируемые поступления'!A:A,0),2),0)</f>
        <v>0</v>
      </c>
      <c r="J30" s="15">
        <f t="shared" si="2"/>
        <v>1.6071428571428572</v>
      </c>
      <c r="K30" s="15">
        <f t="shared" si="3"/>
        <v>1.6071428571428572</v>
      </c>
      <c r="L30" s="15">
        <f t="shared" si="4"/>
        <v>-1</v>
      </c>
      <c r="M30" s="8">
        <f t="shared" si="5"/>
        <v>1</v>
      </c>
    </row>
    <row r="31" spans="1:13" x14ac:dyDescent="0.25">
      <c r="A31" s="7">
        <v>520413</v>
      </c>
      <c r="B31" s="8" t="s">
        <v>17</v>
      </c>
      <c r="C31" s="9">
        <v>785</v>
      </c>
      <c r="D31" s="10">
        <v>480</v>
      </c>
      <c r="E31" s="9">
        <v>389</v>
      </c>
      <c r="F31" s="11">
        <v>13.892857142857142</v>
      </c>
      <c r="G31" s="11">
        <f t="shared" si="0"/>
        <v>416.78571428571428</v>
      </c>
      <c r="H31" s="11">
        <f t="shared" si="1"/>
        <v>876</v>
      </c>
      <c r="I31" s="8">
        <f>IFERROR(INDEX('Планируемые поступления'!$A$1:$B$491,MATCH(A31,'Планируемые поступления'!A:A,0),2),0)</f>
        <v>800</v>
      </c>
      <c r="J31" s="15">
        <f t="shared" si="2"/>
        <v>625.17857142857144</v>
      </c>
      <c r="K31" s="15">
        <f t="shared" si="3"/>
        <v>625.17857142857144</v>
      </c>
      <c r="L31" s="15">
        <f t="shared" si="4"/>
        <v>251</v>
      </c>
      <c r="M31" s="8">
        <f t="shared" si="5"/>
        <v>625</v>
      </c>
    </row>
    <row r="32" spans="1:13" x14ac:dyDescent="0.25">
      <c r="A32" s="7">
        <v>326144</v>
      </c>
      <c r="B32" s="8" t="s">
        <v>17</v>
      </c>
      <c r="C32" s="9">
        <v>177</v>
      </c>
      <c r="D32" s="10"/>
      <c r="E32" s="9">
        <v>23</v>
      </c>
      <c r="F32" s="11">
        <v>0.8214285714285714</v>
      </c>
      <c r="G32" s="11">
        <f t="shared" si="0"/>
        <v>24.642857142857142</v>
      </c>
      <c r="H32" s="11">
        <f t="shared" si="1"/>
        <v>154</v>
      </c>
      <c r="I32" s="8">
        <f>IFERROR(INDEX('Планируемые поступления'!$A$1:$B$491,MATCH(A32,'Планируемые поступления'!A:A,0),2),0)</f>
        <v>0</v>
      </c>
      <c r="J32" s="15">
        <f t="shared" si="2"/>
        <v>36.964285714285715</v>
      </c>
      <c r="K32" s="15">
        <f t="shared" si="3"/>
        <v>36.964285714285715</v>
      </c>
      <c r="L32" s="15">
        <f t="shared" si="4"/>
        <v>117</v>
      </c>
      <c r="M32" s="8">
        <f t="shared" si="5"/>
        <v>37</v>
      </c>
    </row>
    <row r="33" spans="1:13" x14ac:dyDescent="0.25">
      <c r="A33" s="7">
        <v>539525</v>
      </c>
      <c r="B33" s="8" t="s">
        <v>17</v>
      </c>
      <c r="C33" s="9">
        <v>94</v>
      </c>
      <c r="D33" s="10"/>
      <c r="E33" s="9">
        <v>42</v>
      </c>
      <c r="F33" s="11">
        <v>1.5</v>
      </c>
      <c r="G33" s="11">
        <f t="shared" si="0"/>
        <v>45</v>
      </c>
      <c r="H33" s="11">
        <f t="shared" si="1"/>
        <v>52</v>
      </c>
      <c r="I33" s="8">
        <f>IFERROR(INDEX('Планируемые поступления'!$A$1:$B$491,MATCH(A33,'Планируемые поступления'!A:A,0),2),0)</f>
        <v>0</v>
      </c>
      <c r="J33" s="15">
        <f t="shared" si="2"/>
        <v>67.5</v>
      </c>
      <c r="K33" s="15">
        <f t="shared" si="3"/>
        <v>67.5</v>
      </c>
      <c r="L33" s="15">
        <f t="shared" si="4"/>
        <v>-16</v>
      </c>
      <c r="M33" s="8">
        <f t="shared" si="5"/>
        <v>16</v>
      </c>
    </row>
    <row r="34" spans="1:13" x14ac:dyDescent="0.25">
      <c r="A34" s="7">
        <v>747339</v>
      </c>
      <c r="B34" s="8" t="s">
        <v>17</v>
      </c>
      <c r="C34" s="9">
        <v>1621</v>
      </c>
      <c r="D34" s="10">
        <v>960</v>
      </c>
      <c r="E34" s="9">
        <v>187</v>
      </c>
      <c r="F34" s="11">
        <v>6.6785714285714288</v>
      </c>
      <c r="G34" s="11">
        <f t="shared" si="0"/>
        <v>200.35714285714286</v>
      </c>
      <c r="H34" s="11">
        <f t="shared" si="1"/>
        <v>2394</v>
      </c>
      <c r="I34" s="8">
        <f>IFERROR(INDEX('Планируемые поступления'!$A$1:$B$491,MATCH(A34,'Планируемые поступления'!A:A,0),2),0)</f>
        <v>0</v>
      </c>
      <c r="J34" s="15">
        <f t="shared" si="2"/>
        <v>300.53571428571428</v>
      </c>
      <c r="K34" s="15">
        <f t="shared" si="3"/>
        <v>300.53571428571428</v>
      </c>
      <c r="L34" s="15">
        <f t="shared" si="4"/>
        <v>2093</v>
      </c>
      <c r="M34" s="8">
        <f t="shared" si="5"/>
        <v>301</v>
      </c>
    </row>
    <row r="35" spans="1:13" x14ac:dyDescent="0.25">
      <c r="A35" s="7">
        <v>364486</v>
      </c>
      <c r="B35" s="8" t="s">
        <v>17</v>
      </c>
      <c r="C35" s="9">
        <v>480</v>
      </c>
      <c r="D35" s="10">
        <v>360</v>
      </c>
      <c r="E35" s="9">
        <v>409</v>
      </c>
      <c r="F35" s="11">
        <v>14.607142857142858</v>
      </c>
      <c r="G35" s="11">
        <f t="shared" si="0"/>
        <v>438.21428571428572</v>
      </c>
      <c r="H35" s="11">
        <f t="shared" si="1"/>
        <v>431</v>
      </c>
      <c r="I35" s="8">
        <f>IFERROR(INDEX('Планируемые поступления'!$A$1:$B$491,MATCH(A35,'Планируемые поступления'!A:A,0),2),0)</f>
        <v>0</v>
      </c>
      <c r="J35" s="15">
        <f t="shared" si="2"/>
        <v>657.32142857142856</v>
      </c>
      <c r="K35" s="15">
        <f t="shared" si="3"/>
        <v>657.32142857142856</v>
      </c>
      <c r="L35" s="15">
        <f t="shared" si="4"/>
        <v>-226</v>
      </c>
      <c r="M35" s="8">
        <f t="shared" si="5"/>
        <v>226</v>
      </c>
    </row>
    <row r="36" spans="1:13" x14ac:dyDescent="0.25">
      <c r="A36" s="7">
        <v>251431</v>
      </c>
      <c r="B36" s="8" t="s">
        <v>16</v>
      </c>
      <c r="C36" s="9">
        <v>1</v>
      </c>
      <c r="D36" s="10"/>
      <c r="E36" s="9"/>
      <c r="F36" s="11"/>
      <c r="G36" s="11">
        <f t="shared" si="0"/>
        <v>0</v>
      </c>
      <c r="H36" s="11">
        <f t="shared" si="1"/>
        <v>1</v>
      </c>
      <c r="I36" s="8">
        <f>IFERROR(INDEX('Планируемые поступления'!$A$1:$B$491,MATCH(A36,'Планируемые поступления'!A:A,0),2),0)</f>
        <v>0</v>
      </c>
      <c r="J36" s="15">
        <f t="shared" si="2"/>
        <v>0</v>
      </c>
      <c r="K36" s="15">
        <f t="shared" si="3"/>
        <v>0</v>
      </c>
      <c r="L36" s="15">
        <f t="shared" si="4"/>
        <v>1</v>
      </c>
      <c r="M36" s="8">
        <f t="shared" si="5"/>
        <v>0</v>
      </c>
    </row>
    <row r="37" spans="1:13" x14ac:dyDescent="0.25">
      <c r="A37" s="7">
        <v>583822</v>
      </c>
      <c r="B37" s="8" t="s">
        <v>17</v>
      </c>
      <c r="C37" s="9">
        <v>249</v>
      </c>
      <c r="D37" s="10">
        <v>144</v>
      </c>
      <c r="E37" s="9">
        <v>108</v>
      </c>
      <c r="F37" s="11">
        <v>3.8571428571428572</v>
      </c>
      <c r="G37" s="11">
        <f t="shared" si="0"/>
        <v>115.71428571428572</v>
      </c>
      <c r="H37" s="11">
        <f t="shared" si="1"/>
        <v>285</v>
      </c>
      <c r="I37" s="8">
        <f>IFERROR(INDEX('Планируемые поступления'!$A$1:$B$491,MATCH(A37,'Планируемые поступления'!A:A,0),2),0)</f>
        <v>0</v>
      </c>
      <c r="J37" s="15">
        <f t="shared" si="2"/>
        <v>173.57142857142858</v>
      </c>
      <c r="K37" s="15">
        <f t="shared" si="3"/>
        <v>173.57142857142858</v>
      </c>
      <c r="L37" s="15">
        <f t="shared" si="4"/>
        <v>111</v>
      </c>
      <c r="M37" s="8">
        <f t="shared" si="5"/>
        <v>174</v>
      </c>
    </row>
    <row r="38" spans="1:13" x14ac:dyDescent="0.25">
      <c r="A38" s="7">
        <v>213201</v>
      </c>
      <c r="B38" s="8" t="s">
        <v>17</v>
      </c>
      <c r="C38" s="9"/>
      <c r="D38" s="10"/>
      <c r="E38" s="9">
        <v>45</v>
      </c>
      <c r="F38" s="11">
        <v>2.5</v>
      </c>
      <c r="G38" s="11">
        <f t="shared" si="0"/>
        <v>75</v>
      </c>
      <c r="H38" s="11">
        <f t="shared" si="1"/>
        <v>0</v>
      </c>
      <c r="I38" s="8">
        <f>IFERROR(INDEX('Планируемые поступления'!$A$1:$B$491,MATCH(A38,'Планируемые поступления'!A:A,0),2),0)</f>
        <v>288</v>
      </c>
      <c r="J38" s="15">
        <f t="shared" si="2"/>
        <v>112.5</v>
      </c>
      <c r="K38" s="15">
        <f t="shared" si="3"/>
        <v>112.5</v>
      </c>
      <c r="L38" s="15">
        <f t="shared" si="4"/>
        <v>-113</v>
      </c>
      <c r="M38" s="8">
        <f t="shared" si="5"/>
        <v>113</v>
      </c>
    </row>
    <row r="39" spans="1:13" x14ac:dyDescent="0.25">
      <c r="A39" s="7">
        <v>460572</v>
      </c>
      <c r="B39" s="8" t="s">
        <v>16</v>
      </c>
      <c r="C39" s="9">
        <v>352</v>
      </c>
      <c r="D39" s="10">
        <v>289</v>
      </c>
      <c r="E39" s="9">
        <v>620</v>
      </c>
      <c r="F39" s="11">
        <v>22.142857142857142</v>
      </c>
      <c r="G39" s="11">
        <f t="shared" si="0"/>
        <v>664.28571428571422</v>
      </c>
      <c r="H39" s="11">
        <f t="shared" si="1"/>
        <v>21</v>
      </c>
      <c r="I39" s="8">
        <f>IFERROR(INDEX('Планируемые поступления'!$A$1:$B$491,MATCH(A39,'Планируемые поступления'!A:A,0),2),0)</f>
        <v>0</v>
      </c>
      <c r="J39" s="15">
        <f t="shared" si="2"/>
        <v>996.42857142857133</v>
      </c>
      <c r="K39" s="15">
        <f t="shared" si="3"/>
        <v>996.42857142857133</v>
      </c>
      <c r="L39" s="15">
        <f t="shared" si="4"/>
        <v>-975</v>
      </c>
      <c r="M39" s="8">
        <f t="shared" si="5"/>
        <v>975</v>
      </c>
    </row>
    <row r="40" spans="1:13" x14ac:dyDescent="0.25">
      <c r="A40" s="7">
        <v>520783</v>
      </c>
      <c r="B40" s="8" t="s">
        <v>17</v>
      </c>
      <c r="C40" s="9">
        <v>36</v>
      </c>
      <c r="D40" s="10"/>
      <c r="E40" s="9">
        <v>38</v>
      </c>
      <c r="F40" s="11">
        <v>1.3571428571428572</v>
      </c>
      <c r="G40" s="11">
        <f t="shared" si="0"/>
        <v>40.714285714285715</v>
      </c>
      <c r="H40" s="11">
        <f t="shared" si="1"/>
        <v>0</v>
      </c>
      <c r="I40" s="8">
        <f>IFERROR(INDEX('Планируемые поступления'!$A$1:$B$491,MATCH(A40,'Планируемые поступления'!A:A,0),2),0)</f>
        <v>0</v>
      </c>
      <c r="J40" s="15">
        <f t="shared" si="2"/>
        <v>61.071428571428569</v>
      </c>
      <c r="K40" s="15">
        <f t="shared" si="3"/>
        <v>61.071428571428569</v>
      </c>
      <c r="L40" s="15">
        <f t="shared" si="4"/>
        <v>-61</v>
      </c>
      <c r="M40" s="8">
        <f t="shared" si="5"/>
        <v>61</v>
      </c>
    </row>
    <row r="41" spans="1:13" x14ac:dyDescent="0.25">
      <c r="A41" s="7">
        <v>659223</v>
      </c>
      <c r="B41" s="8" t="s">
        <v>17</v>
      </c>
      <c r="C41" s="9">
        <v>112</v>
      </c>
      <c r="D41" s="10">
        <v>145</v>
      </c>
      <c r="E41" s="9">
        <v>64</v>
      </c>
      <c r="F41" s="11">
        <v>3.2</v>
      </c>
      <c r="G41" s="11">
        <f t="shared" si="0"/>
        <v>96</v>
      </c>
      <c r="H41" s="11">
        <f t="shared" si="1"/>
        <v>193</v>
      </c>
      <c r="I41" s="8">
        <f>IFERROR(INDEX('Планируемые поступления'!$A$1:$B$491,MATCH(A41,'Планируемые поступления'!A:A,0),2),0)</f>
        <v>33</v>
      </c>
      <c r="J41" s="15">
        <f t="shared" si="2"/>
        <v>144</v>
      </c>
      <c r="K41" s="15">
        <f t="shared" si="3"/>
        <v>111</v>
      </c>
      <c r="L41" s="15">
        <f t="shared" si="4"/>
        <v>82</v>
      </c>
      <c r="M41" s="8">
        <f t="shared" si="5"/>
        <v>111</v>
      </c>
    </row>
    <row r="42" spans="1:13" x14ac:dyDescent="0.25">
      <c r="A42" s="7">
        <v>788695</v>
      </c>
      <c r="B42" s="8" t="s">
        <v>17</v>
      </c>
      <c r="C42" s="9">
        <v>6</v>
      </c>
      <c r="D42" s="10">
        <v>3</v>
      </c>
      <c r="E42" s="9">
        <v>290</v>
      </c>
      <c r="F42" s="11">
        <v>10.357142857142858</v>
      </c>
      <c r="G42" s="11">
        <f t="shared" si="0"/>
        <v>310.71428571428572</v>
      </c>
      <c r="H42" s="11">
        <f t="shared" si="1"/>
        <v>0</v>
      </c>
      <c r="I42" s="8">
        <f>IFERROR(INDEX('Планируемые поступления'!$A$1:$B$491,MATCH(A42,'Планируемые поступления'!A:A,0),2),0)</f>
        <v>0</v>
      </c>
      <c r="J42" s="15">
        <f t="shared" si="2"/>
        <v>466.07142857142856</v>
      </c>
      <c r="K42" s="15">
        <f t="shared" si="3"/>
        <v>466.07142857142856</v>
      </c>
      <c r="L42" s="15">
        <f t="shared" si="4"/>
        <v>-466</v>
      </c>
      <c r="M42" s="8">
        <f t="shared" si="5"/>
        <v>466</v>
      </c>
    </row>
    <row r="43" spans="1:13" x14ac:dyDescent="0.25">
      <c r="A43" s="7">
        <v>258932</v>
      </c>
      <c r="B43" s="8" t="s">
        <v>17</v>
      </c>
      <c r="C43" s="9">
        <v>1</v>
      </c>
      <c r="D43" s="10"/>
      <c r="E43" s="9">
        <v>290</v>
      </c>
      <c r="F43" s="11">
        <v>10.357142857142858</v>
      </c>
      <c r="G43" s="11">
        <f t="shared" si="0"/>
        <v>310.71428571428572</v>
      </c>
      <c r="H43" s="11">
        <f t="shared" si="1"/>
        <v>0</v>
      </c>
      <c r="I43" s="8">
        <f>IFERROR(INDEX('Планируемые поступления'!$A$1:$B$491,MATCH(A43,'Планируемые поступления'!A:A,0),2),0)</f>
        <v>0</v>
      </c>
      <c r="J43" s="15">
        <f t="shared" si="2"/>
        <v>466.07142857142856</v>
      </c>
      <c r="K43" s="15">
        <f t="shared" si="3"/>
        <v>466.07142857142856</v>
      </c>
      <c r="L43" s="15">
        <f t="shared" si="4"/>
        <v>-466</v>
      </c>
      <c r="M43" s="8">
        <f t="shared" si="5"/>
        <v>466</v>
      </c>
    </row>
    <row r="44" spans="1:13" x14ac:dyDescent="0.25">
      <c r="A44" s="7">
        <v>344310</v>
      </c>
      <c r="B44" s="8" t="s">
        <v>17</v>
      </c>
      <c r="C44" s="9"/>
      <c r="D44" s="10">
        <v>1</v>
      </c>
      <c r="E44" s="9"/>
      <c r="F44" s="11"/>
      <c r="G44" s="11">
        <f t="shared" si="0"/>
        <v>0</v>
      </c>
      <c r="H44" s="11">
        <f t="shared" si="1"/>
        <v>1</v>
      </c>
      <c r="I44" s="8">
        <f>IFERROR(INDEX('Планируемые поступления'!$A$1:$B$491,MATCH(A44,'Планируемые поступления'!A:A,0),2),0)</f>
        <v>0</v>
      </c>
      <c r="J44" s="15">
        <f t="shared" si="2"/>
        <v>0</v>
      </c>
      <c r="K44" s="15">
        <f t="shared" si="3"/>
        <v>0</v>
      </c>
      <c r="L44" s="15">
        <f t="shared" si="4"/>
        <v>1</v>
      </c>
      <c r="M44" s="8">
        <f t="shared" si="5"/>
        <v>0</v>
      </c>
    </row>
    <row r="45" spans="1:13" x14ac:dyDescent="0.25">
      <c r="A45" s="7">
        <v>680842</v>
      </c>
      <c r="B45" s="8" t="s">
        <v>16</v>
      </c>
      <c r="C45" s="9">
        <v>3428</v>
      </c>
      <c r="D45" s="10">
        <v>2818</v>
      </c>
      <c r="E45" s="9">
        <v>976</v>
      </c>
      <c r="F45" s="11">
        <v>34.857142857142854</v>
      </c>
      <c r="G45" s="11">
        <f t="shared" si="0"/>
        <v>1045.7142857142856</v>
      </c>
      <c r="H45" s="11">
        <f t="shared" si="1"/>
        <v>5270</v>
      </c>
      <c r="I45" s="8">
        <f>IFERROR(INDEX('Планируемые поступления'!$A$1:$B$491,MATCH(A45,'Планируемые поступления'!A:A,0),2),0)</f>
        <v>40</v>
      </c>
      <c r="J45" s="15">
        <f t="shared" si="2"/>
        <v>1568.5714285714284</v>
      </c>
      <c r="K45" s="15">
        <f t="shared" si="3"/>
        <v>1528.5714285714284</v>
      </c>
      <c r="L45" s="15">
        <f t="shared" si="4"/>
        <v>3741</v>
      </c>
      <c r="M45" s="8">
        <f t="shared" si="5"/>
        <v>1529</v>
      </c>
    </row>
    <row r="46" spans="1:13" x14ac:dyDescent="0.25">
      <c r="A46" s="7">
        <v>788412</v>
      </c>
      <c r="B46" s="8" t="s">
        <v>16</v>
      </c>
      <c r="C46" s="9">
        <v>1070</v>
      </c>
      <c r="D46" s="10">
        <v>781</v>
      </c>
      <c r="E46" s="9">
        <v>706</v>
      </c>
      <c r="F46" s="11">
        <v>25.214285714285715</v>
      </c>
      <c r="G46" s="11">
        <f t="shared" si="0"/>
        <v>756.42857142857144</v>
      </c>
      <c r="H46" s="11">
        <f t="shared" si="1"/>
        <v>1145</v>
      </c>
      <c r="I46" s="8">
        <f>IFERROR(INDEX('Планируемые поступления'!$A$1:$B$491,MATCH(A46,'Планируемые поступления'!A:A,0),2),0)</f>
        <v>1596</v>
      </c>
      <c r="J46" s="15">
        <f t="shared" si="2"/>
        <v>1134.6428571428571</v>
      </c>
      <c r="K46" s="15">
        <f t="shared" si="3"/>
        <v>1134.6428571428571</v>
      </c>
      <c r="L46" s="15">
        <f t="shared" si="4"/>
        <v>10</v>
      </c>
      <c r="M46" s="8">
        <f t="shared" si="5"/>
        <v>1135</v>
      </c>
    </row>
    <row r="47" spans="1:13" x14ac:dyDescent="0.25">
      <c r="A47" s="7">
        <v>586971</v>
      </c>
      <c r="B47" s="8" t="s">
        <v>17</v>
      </c>
      <c r="C47" s="9">
        <v>3340</v>
      </c>
      <c r="D47" s="10">
        <v>1513</v>
      </c>
      <c r="E47" s="9">
        <v>984</v>
      </c>
      <c r="F47" s="11">
        <v>35.142857142857146</v>
      </c>
      <c r="G47" s="11">
        <f t="shared" si="0"/>
        <v>1054.2857142857144</v>
      </c>
      <c r="H47" s="11">
        <f t="shared" si="1"/>
        <v>3869</v>
      </c>
      <c r="I47" s="8">
        <f>IFERROR(INDEX('Планируемые поступления'!$A$1:$B$491,MATCH(A47,'Планируемые поступления'!A:A,0),2),0)</f>
        <v>0</v>
      </c>
      <c r="J47" s="15">
        <f t="shared" si="2"/>
        <v>1581.4285714285716</v>
      </c>
      <c r="K47" s="15">
        <f t="shared" si="3"/>
        <v>1581.4285714285716</v>
      </c>
      <c r="L47" s="15">
        <f t="shared" si="4"/>
        <v>2288</v>
      </c>
      <c r="M47" s="8">
        <f t="shared" si="5"/>
        <v>1581</v>
      </c>
    </row>
    <row r="48" spans="1:13" x14ac:dyDescent="0.25">
      <c r="A48" s="7">
        <v>448193</v>
      </c>
      <c r="B48" s="8" t="s">
        <v>16</v>
      </c>
      <c r="C48" s="9">
        <v>3035</v>
      </c>
      <c r="D48" s="10">
        <v>3716</v>
      </c>
      <c r="E48" s="9">
        <v>1279</v>
      </c>
      <c r="F48" s="11">
        <v>45.678571428571431</v>
      </c>
      <c r="G48" s="11">
        <f t="shared" si="0"/>
        <v>1370.3571428571429</v>
      </c>
      <c r="H48" s="11">
        <f t="shared" si="1"/>
        <v>5472</v>
      </c>
      <c r="I48" s="8">
        <f>IFERROR(INDEX('Планируемые поступления'!$A$1:$B$491,MATCH(A48,'Планируемые поступления'!A:A,0),2),0)</f>
        <v>0</v>
      </c>
      <c r="J48" s="15">
        <f t="shared" si="2"/>
        <v>2055.5357142857142</v>
      </c>
      <c r="K48" s="15">
        <f t="shared" si="3"/>
        <v>2055.5357142857142</v>
      </c>
      <c r="L48" s="15">
        <f t="shared" si="4"/>
        <v>3416</v>
      </c>
      <c r="M48" s="8">
        <f t="shared" si="5"/>
        <v>2056</v>
      </c>
    </row>
    <row r="49" spans="1:13" x14ac:dyDescent="0.25">
      <c r="A49" s="7">
        <v>235743</v>
      </c>
      <c r="B49" s="8" t="s">
        <v>16</v>
      </c>
      <c r="C49" s="9"/>
      <c r="D49" s="10"/>
      <c r="E49" s="9">
        <v>12</v>
      </c>
      <c r="F49" s="11"/>
      <c r="G49" s="11">
        <f t="shared" si="0"/>
        <v>0</v>
      </c>
      <c r="H49" s="11">
        <f t="shared" si="1"/>
        <v>0</v>
      </c>
      <c r="I49" s="8">
        <f>IFERROR(INDEX('Планируемые поступления'!$A$1:$B$491,MATCH(A49,'Планируемые поступления'!A:A,0),2),0)</f>
        <v>0</v>
      </c>
      <c r="J49" s="15">
        <f t="shared" si="2"/>
        <v>0</v>
      </c>
      <c r="K49" s="15">
        <f t="shared" si="3"/>
        <v>0</v>
      </c>
      <c r="L49" s="15">
        <f t="shared" si="4"/>
        <v>0</v>
      </c>
      <c r="M49" s="8">
        <f t="shared" si="5"/>
        <v>0</v>
      </c>
    </row>
    <row r="50" spans="1:13" x14ac:dyDescent="0.25">
      <c r="A50" s="7">
        <v>864690</v>
      </c>
      <c r="B50" s="8" t="s">
        <v>16</v>
      </c>
      <c r="C50" s="9">
        <v>1</v>
      </c>
      <c r="D50" s="10"/>
      <c r="E50" s="9">
        <v>2</v>
      </c>
      <c r="F50" s="11">
        <v>7.1428571428571425E-2</v>
      </c>
      <c r="G50" s="11">
        <f t="shared" si="0"/>
        <v>2.1428571428571428</v>
      </c>
      <c r="H50" s="11">
        <f t="shared" si="1"/>
        <v>0</v>
      </c>
      <c r="I50" s="8">
        <f>IFERROR(INDEX('Планируемые поступления'!$A$1:$B$491,MATCH(A50,'Планируемые поступления'!A:A,0),2),0)</f>
        <v>0</v>
      </c>
      <c r="J50" s="15">
        <f t="shared" si="2"/>
        <v>3.2142857142857144</v>
      </c>
      <c r="K50" s="15">
        <f t="shared" si="3"/>
        <v>3.2142857142857144</v>
      </c>
      <c r="L50" s="15">
        <f t="shared" si="4"/>
        <v>-3</v>
      </c>
      <c r="M50" s="8">
        <f t="shared" si="5"/>
        <v>3</v>
      </c>
    </row>
    <row r="51" spans="1:13" x14ac:dyDescent="0.25">
      <c r="A51" s="7">
        <v>633221</v>
      </c>
      <c r="B51" s="8" t="s">
        <v>17</v>
      </c>
      <c r="C51" s="9">
        <v>104</v>
      </c>
      <c r="D51" s="10">
        <v>1</v>
      </c>
      <c r="E51" s="9">
        <v>107</v>
      </c>
      <c r="F51" s="11">
        <v>3.8214285714285716</v>
      </c>
      <c r="G51" s="11">
        <f t="shared" si="0"/>
        <v>114.64285714285715</v>
      </c>
      <c r="H51" s="11">
        <f t="shared" si="1"/>
        <v>0</v>
      </c>
      <c r="I51" s="8">
        <f>IFERROR(INDEX('Планируемые поступления'!$A$1:$B$491,MATCH(A51,'Планируемые поступления'!A:A,0),2),0)</f>
        <v>0</v>
      </c>
      <c r="J51" s="15">
        <f t="shared" si="2"/>
        <v>171.96428571428572</v>
      </c>
      <c r="K51" s="15">
        <f t="shared" si="3"/>
        <v>171.96428571428572</v>
      </c>
      <c r="L51" s="15">
        <f t="shared" si="4"/>
        <v>-172</v>
      </c>
      <c r="M51" s="8">
        <f t="shared" si="5"/>
        <v>172</v>
      </c>
    </row>
    <row r="52" spans="1:13" x14ac:dyDescent="0.25">
      <c r="A52" s="7">
        <v>654659</v>
      </c>
      <c r="B52" s="8" t="s">
        <v>16</v>
      </c>
      <c r="C52" s="9">
        <v>5017</v>
      </c>
      <c r="D52" s="10">
        <v>2281</v>
      </c>
      <c r="E52" s="9">
        <v>741</v>
      </c>
      <c r="F52" s="11">
        <v>26.464285714285715</v>
      </c>
      <c r="G52" s="11">
        <f t="shared" si="0"/>
        <v>793.92857142857144</v>
      </c>
      <c r="H52" s="11">
        <f t="shared" si="1"/>
        <v>6557</v>
      </c>
      <c r="I52" s="8">
        <f>IFERROR(INDEX('Планируемые поступления'!$A$1:$B$491,MATCH(A52,'Планируемые поступления'!A:A,0),2),0)</f>
        <v>0</v>
      </c>
      <c r="J52" s="15">
        <f t="shared" si="2"/>
        <v>1190.8928571428571</v>
      </c>
      <c r="K52" s="15">
        <f t="shared" si="3"/>
        <v>1190.8928571428571</v>
      </c>
      <c r="L52" s="15">
        <f t="shared" si="4"/>
        <v>5366</v>
      </c>
      <c r="M52" s="8">
        <f t="shared" si="5"/>
        <v>1191</v>
      </c>
    </row>
    <row r="53" spans="1:13" x14ac:dyDescent="0.25">
      <c r="A53" s="7">
        <v>514928</v>
      </c>
      <c r="B53" s="8" t="s">
        <v>17</v>
      </c>
      <c r="C53" s="9">
        <v>1</v>
      </c>
      <c r="D53" s="10"/>
      <c r="E53" s="9">
        <v>78</v>
      </c>
      <c r="F53" s="11">
        <v>2.7857142857142856</v>
      </c>
      <c r="G53" s="11">
        <f t="shared" si="0"/>
        <v>83.571428571428569</v>
      </c>
      <c r="H53" s="11">
        <f t="shared" si="1"/>
        <v>0</v>
      </c>
      <c r="I53" s="8">
        <f>IFERROR(INDEX('Планируемые поступления'!$A$1:$B$491,MATCH(A53,'Планируемые поступления'!A:A,0),2),0)</f>
        <v>0</v>
      </c>
      <c r="J53" s="15">
        <f t="shared" si="2"/>
        <v>125.35714285714286</v>
      </c>
      <c r="K53" s="15">
        <f t="shared" si="3"/>
        <v>125.35714285714286</v>
      </c>
      <c r="L53" s="15">
        <f t="shared" si="4"/>
        <v>-125</v>
      </c>
      <c r="M53" s="8">
        <f t="shared" si="5"/>
        <v>125</v>
      </c>
    </row>
    <row r="54" spans="1:13" x14ac:dyDescent="0.25">
      <c r="A54" s="7">
        <v>117236</v>
      </c>
      <c r="B54" s="8" t="s">
        <v>17</v>
      </c>
      <c r="C54" s="9"/>
      <c r="D54" s="10">
        <v>1</v>
      </c>
      <c r="E54" s="9">
        <v>5</v>
      </c>
      <c r="F54" s="11">
        <v>5</v>
      </c>
      <c r="G54" s="11">
        <f t="shared" si="0"/>
        <v>150</v>
      </c>
      <c r="H54" s="11">
        <f t="shared" si="1"/>
        <v>0</v>
      </c>
      <c r="I54" s="8">
        <f>IFERROR(INDEX('Планируемые поступления'!$A$1:$B$491,MATCH(A54,'Планируемые поступления'!A:A,0),2),0)</f>
        <v>0</v>
      </c>
      <c r="J54" s="15">
        <f t="shared" si="2"/>
        <v>225</v>
      </c>
      <c r="K54" s="15">
        <f t="shared" si="3"/>
        <v>225</v>
      </c>
      <c r="L54" s="15">
        <f t="shared" si="4"/>
        <v>-225</v>
      </c>
      <c r="M54" s="8">
        <f t="shared" si="5"/>
        <v>225</v>
      </c>
    </row>
    <row r="55" spans="1:13" x14ac:dyDescent="0.25">
      <c r="A55" s="7">
        <v>438068</v>
      </c>
      <c r="B55" s="8" t="s">
        <v>17</v>
      </c>
      <c r="C55" s="9">
        <v>1931</v>
      </c>
      <c r="D55" s="10"/>
      <c r="E55" s="9">
        <v>917</v>
      </c>
      <c r="F55" s="11">
        <v>32.75</v>
      </c>
      <c r="G55" s="11">
        <f t="shared" si="0"/>
        <v>982.5</v>
      </c>
      <c r="H55" s="11">
        <f t="shared" si="1"/>
        <v>1014</v>
      </c>
      <c r="I55" s="8">
        <f>IFERROR(INDEX('Планируемые поступления'!$A$1:$B$491,MATCH(A55,'Планируемые поступления'!A:A,0),2),0)</f>
        <v>0</v>
      </c>
      <c r="J55" s="15">
        <f t="shared" si="2"/>
        <v>1473.75</v>
      </c>
      <c r="K55" s="15">
        <f t="shared" si="3"/>
        <v>1473.75</v>
      </c>
      <c r="L55" s="15">
        <f t="shared" si="4"/>
        <v>-460</v>
      </c>
      <c r="M55" s="8">
        <f t="shared" si="5"/>
        <v>460</v>
      </c>
    </row>
    <row r="56" spans="1:13" x14ac:dyDescent="0.25">
      <c r="A56" s="7">
        <v>419447</v>
      </c>
      <c r="B56" s="8" t="s">
        <v>17</v>
      </c>
      <c r="C56" s="9">
        <v>196</v>
      </c>
      <c r="D56" s="10">
        <v>193</v>
      </c>
      <c r="E56" s="9">
        <v>135</v>
      </c>
      <c r="F56" s="11">
        <v>4.8214285714285712</v>
      </c>
      <c r="G56" s="11">
        <f t="shared" si="0"/>
        <v>144.64285714285714</v>
      </c>
      <c r="H56" s="11">
        <f t="shared" si="1"/>
        <v>254</v>
      </c>
      <c r="I56" s="8">
        <f>IFERROR(INDEX('Планируемые поступления'!$A$1:$B$491,MATCH(A56,'Планируемые поступления'!A:A,0),2),0)</f>
        <v>192</v>
      </c>
      <c r="J56" s="15">
        <f t="shared" si="2"/>
        <v>216.96428571428572</v>
      </c>
      <c r="K56" s="15">
        <f t="shared" si="3"/>
        <v>24.964285714285722</v>
      </c>
      <c r="L56" s="15">
        <f t="shared" si="4"/>
        <v>229</v>
      </c>
      <c r="M56" s="8">
        <f t="shared" si="5"/>
        <v>25</v>
      </c>
    </row>
    <row r="57" spans="1:13" x14ac:dyDescent="0.25">
      <c r="A57" s="7">
        <v>220824</v>
      </c>
      <c r="B57" s="8" t="s">
        <v>17</v>
      </c>
      <c r="C57" s="9">
        <v>1012</v>
      </c>
      <c r="D57" s="10">
        <v>870</v>
      </c>
      <c r="E57" s="9">
        <v>231</v>
      </c>
      <c r="F57" s="11">
        <v>8.25</v>
      </c>
      <c r="G57" s="11">
        <f t="shared" si="0"/>
        <v>247.5</v>
      </c>
      <c r="H57" s="11">
        <f t="shared" si="1"/>
        <v>1651</v>
      </c>
      <c r="I57" s="8">
        <f>IFERROR(INDEX('Планируемые поступления'!$A$1:$B$491,MATCH(A57,'Планируемые поступления'!A:A,0),2),0)</f>
        <v>0</v>
      </c>
      <c r="J57" s="15">
        <f t="shared" si="2"/>
        <v>371.25</v>
      </c>
      <c r="K57" s="15">
        <f t="shared" si="3"/>
        <v>371.25</v>
      </c>
      <c r="L57" s="15">
        <f t="shared" si="4"/>
        <v>1280</v>
      </c>
      <c r="M57" s="8">
        <f t="shared" si="5"/>
        <v>371</v>
      </c>
    </row>
    <row r="58" spans="1:13" x14ac:dyDescent="0.25">
      <c r="A58" s="7">
        <v>647981</v>
      </c>
      <c r="B58" s="8" t="s">
        <v>17</v>
      </c>
      <c r="C58" s="9">
        <v>560</v>
      </c>
      <c r="D58" s="10">
        <v>192</v>
      </c>
      <c r="E58" s="9">
        <v>112</v>
      </c>
      <c r="F58" s="11">
        <v>4</v>
      </c>
      <c r="G58" s="11">
        <f t="shared" si="0"/>
        <v>120</v>
      </c>
      <c r="H58" s="11">
        <f t="shared" si="1"/>
        <v>640</v>
      </c>
      <c r="I58" s="8">
        <f>IFERROR(INDEX('Планируемые поступления'!$A$1:$B$491,MATCH(A58,'Планируемые поступления'!A:A,0),2),0)</f>
        <v>0</v>
      </c>
      <c r="J58" s="15">
        <f t="shared" si="2"/>
        <v>180</v>
      </c>
      <c r="K58" s="15">
        <f t="shared" si="3"/>
        <v>180</v>
      </c>
      <c r="L58" s="15">
        <f t="shared" si="4"/>
        <v>460</v>
      </c>
      <c r="M58" s="8">
        <f t="shared" si="5"/>
        <v>180</v>
      </c>
    </row>
    <row r="59" spans="1:13" x14ac:dyDescent="0.25">
      <c r="A59" s="7">
        <v>542889</v>
      </c>
      <c r="B59" s="8" t="s">
        <v>17</v>
      </c>
      <c r="C59" s="9">
        <v>260</v>
      </c>
      <c r="D59" s="10">
        <v>200</v>
      </c>
      <c r="E59" s="9">
        <v>79</v>
      </c>
      <c r="F59" s="11">
        <v>2.8214285714285716</v>
      </c>
      <c r="G59" s="11">
        <f t="shared" si="0"/>
        <v>84.642857142857153</v>
      </c>
      <c r="H59" s="11">
        <f t="shared" si="1"/>
        <v>381</v>
      </c>
      <c r="I59" s="8">
        <f>IFERROR(INDEX('Планируемые поступления'!$A$1:$B$491,MATCH(A59,'Планируемые поступления'!A:A,0),2),0)</f>
        <v>0</v>
      </c>
      <c r="J59" s="15">
        <f t="shared" si="2"/>
        <v>126.96428571428572</v>
      </c>
      <c r="K59" s="15">
        <f t="shared" si="3"/>
        <v>126.96428571428572</v>
      </c>
      <c r="L59" s="15">
        <f t="shared" si="4"/>
        <v>254</v>
      </c>
      <c r="M59" s="8">
        <f t="shared" si="5"/>
        <v>127</v>
      </c>
    </row>
    <row r="60" spans="1:13" x14ac:dyDescent="0.25">
      <c r="A60" s="7">
        <v>759527</v>
      </c>
      <c r="B60" s="8" t="s">
        <v>17</v>
      </c>
      <c r="C60" s="9">
        <v>42</v>
      </c>
      <c r="D60" s="10"/>
      <c r="E60" s="9">
        <v>46</v>
      </c>
      <c r="F60" s="11">
        <v>1.6428571428571428</v>
      </c>
      <c r="G60" s="11">
        <f t="shared" si="0"/>
        <v>49.285714285714285</v>
      </c>
      <c r="H60" s="11">
        <f t="shared" si="1"/>
        <v>0</v>
      </c>
      <c r="I60" s="8">
        <f>IFERROR(INDEX('Планируемые поступления'!$A$1:$B$491,MATCH(A60,'Планируемые поступления'!A:A,0),2),0)</f>
        <v>0</v>
      </c>
      <c r="J60" s="15">
        <f t="shared" si="2"/>
        <v>73.928571428571431</v>
      </c>
      <c r="K60" s="15">
        <f t="shared" si="3"/>
        <v>73.928571428571431</v>
      </c>
      <c r="L60" s="15">
        <f t="shared" si="4"/>
        <v>-74</v>
      </c>
      <c r="M60" s="8">
        <f t="shared" si="5"/>
        <v>74</v>
      </c>
    </row>
    <row r="61" spans="1:13" x14ac:dyDescent="0.25">
      <c r="A61" s="7">
        <v>165724</v>
      </c>
      <c r="B61" s="8" t="s">
        <v>16</v>
      </c>
      <c r="C61" s="9">
        <v>1010</v>
      </c>
      <c r="D61" s="10">
        <v>361</v>
      </c>
      <c r="E61" s="9">
        <v>551</v>
      </c>
      <c r="F61" s="11">
        <v>19.678571428571427</v>
      </c>
      <c r="G61" s="11">
        <f t="shared" si="0"/>
        <v>590.35714285714278</v>
      </c>
      <c r="H61" s="11">
        <f t="shared" si="1"/>
        <v>820</v>
      </c>
      <c r="I61" s="8">
        <f>IFERROR(INDEX('Планируемые поступления'!$A$1:$B$491,MATCH(A61,'Планируемые поступления'!A:A,0),2),0)</f>
        <v>0</v>
      </c>
      <c r="J61" s="15">
        <f t="shared" si="2"/>
        <v>885.53571428571422</v>
      </c>
      <c r="K61" s="15">
        <f t="shared" si="3"/>
        <v>885.53571428571422</v>
      </c>
      <c r="L61" s="15">
        <f t="shared" si="4"/>
        <v>-66</v>
      </c>
      <c r="M61" s="8">
        <f t="shared" si="5"/>
        <v>66</v>
      </c>
    </row>
    <row r="62" spans="1:13" x14ac:dyDescent="0.25">
      <c r="A62" s="7">
        <v>783194</v>
      </c>
      <c r="B62" s="8" t="s">
        <v>17</v>
      </c>
      <c r="C62" s="9">
        <v>2490</v>
      </c>
      <c r="D62" s="10">
        <v>3072</v>
      </c>
      <c r="E62" s="9">
        <v>1299</v>
      </c>
      <c r="F62" s="11">
        <v>46.392857142857146</v>
      </c>
      <c r="G62" s="11">
        <f t="shared" si="0"/>
        <v>1391.7857142857144</v>
      </c>
      <c r="H62" s="11">
        <f t="shared" si="1"/>
        <v>4263</v>
      </c>
      <c r="I62" s="8">
        <f>IFERROR(INDEX('Планируемые поступления'!$A$1:$B$491,MATCH(A62,'Планируемые поступления'!A:A,0),2),0)</f>
        <v>2112</v>
      </c>
      <c r="J62" s="15">
        <f t="shared" si="2"/>
        <v>2087.6785714285716</v>
      </c>
      <c r="K62" s="15">
        <f t="shared" si="3"/>
        <v>2087.6785714285716</v>
      </c>
      <c r="L62" s="15">
        <f t="shared" si="4"/>
        <v>2175</v>
      </c>
      <c r="M62" s="8">
        <f t="shared" si="5"/>
        <v>2088</v>
      </c>
    </row>
    <row r="63" spans="1:13" x14ac:dyDescent="0.25">
      <c r="A63" s="7">
        <v>422596</v>
      </c>
      <c r="B63" s="8" t="s">
        <v>17</v>
      </c>
      <c r="C63" s="9">
        <v>1952</v>
      </c>
      <c r="D63" s="10">
        <v>288</v>
      </c>
      <c r="E63" s="9">
        <v>218</v>
      </c>
      <c r="F63" s="11">
        <v>7.7857142857142856</v>
      </c>
      <c r="G63" s="11">
        <f t="shared" si="0"/>
        <v>233.57142857142856</v>
      </c>
      <c r="H63" s="11">
        <f t="shared" si="1"/>
        <v>2022</v>
      </c>
      <c r="I63" s="8">
        <f>IFERROR(INDEX('Планируемые поступления'!$A$1:$B$491,MATCH(A63,'Планируемые поступления'!A:A,0),2),0)</f>
        <v>0</v>
      </c>
      <c r="J63" s="15">
        <f t="shared" si="2"/>
        <v>350.35714285714283</v>
      </c>
      <c r="K63" s="15">
        <f t="shared" si="3"/>
        <v>350.35714285714283</v>
      </c>
      <c r="L63" s="15">
        <f t="shared" si="4"/>
        <v>1672</v>
      </c>
      <c r="M63" s="8">
        <f t="shared" si="5"/>
        <v>350</v>
      </c>
    </row>
    <row r="64" spans="1:13" x14ac:dyDescent="0.25">
      <c r="A64" s="7">
        <v>811416</v>
      </c>
      <c r="B64" s="8" t="s">
        <v>17</v>
      </c>
      <c r="C64" s="9">
        <v>915</v>
      </c>
      <c r="D64" s="10">
        <v>288</v>
      </c>
      <c r="E64" s="9">
        <v>560</v>
      </c>
      <c r="F64" s="11">
        <v>20</v>
      </c>
      <c r="G64" s="11">
        <f t="shared" si="0"/>
        <v>600</v>
      </c>
      <c r="H64" s="11">
        <f t="shared" si="1"/>
        <v>643</v>
      </c>
      <c r="I64" s="8">
        <f>IFERROR(INDEX('Планируемые поступления'!$A$1:$B$491,MATCH(A64,'Планируемые поступления'!A:A,0),2),0)</f>
        <v>144</v>
      </c>
      <c r="J64" s="15">
        <f t="shared" si="2"/>
        <v>900</v>
      </c>
      <c r="K64" s="15">
        <f t="shared" si="3"/>
        <v>756</v>
      </c>
      <c r="L64" s="15">
        <f t="shared" si="4"/>
        <v>-113</v>
      </c>
      <c r="M64" s="8">
        <f t="shared" si="5"/>
        <v>113</v>
      </c>
    </row>
    <row r="65" spans="1:13" x14ac:dyDescent="0.25">
      <c r="A65" s="7">
        <v>804270</v>
      </c>
      <c r="B65" s="8" t="s">
        <v>17</v>
      </c>
      <c r="C65" s="9">
        <v>1234</v>
      </c>
      <c r="D65" s="10">
        <v>918</v>
      </c>
      <c r="E65" s="9">
        <v>2001</v>
      </c>
      <c r="F65" s="11">
        <v>71.464285714285708</v>
      </c>
      <c r="G65" s="11">
        <f t="shared" si="0"/>
        <v>2143.9285714285711</v>
      </c>
      <c r="H65" s="11">
        <f t="shared" si="1"/>
        <v>151</v>
      </c>
      <c r="I65" s="8">
        <f>IFERROR(INDEX('Планируемые поступления'!$A$1:$B$491,MATCH(A65,'Планируемые поступления'!A:A,0),2),0)</f>
        <v>0</v>
      </c>
      <c r="J65" s="15">
        <f t="shared" si="2"/>
        <v>3215.8928571428569</v>
      </c>
      <c r="K65" s="15">
        <f t="shared" si="3"/>
        <v>3215.8928571428569</v>
      </c>
      <c r="L65" s="15">
        <f t="shared" si="4"/>
        <v>-3065</v>
      </c>
      <c r="M65" s="8">
        <f t="shared" si="5"/>
        <v>3065</v>
      </c>
    </row>
    <row r="66" spans="1:13" x14ac:dyDescent="0.25">
      <c r="A66" s="7">
        <v>780708</v>
      </c>
      <c r="B66" s="8" t="s">
        <v>17</v>
      </c>
      <c r="C66" s="9">
        <v>1065</v>
      </c>
      <c r="D66" s="10">
        <v>432</v>
      </c>
      <c r="E66" s="9">
        <v>286</v>
      </c>
      <c r="F66" s="11">
        <v>10.214285714285714</v>
      </c>
      <c r="G66" s="11">
        <f t="shared" si="0"/>
        <v>306.42857142857139</v>
      </c>
      <c r="H66" s="11">
        <f t="shared" si="1"/>
        <v>1211</v>
      </c>
      <c r="I66" s="8">
        <f>IFERROR(INDEX('Планируемые поступления'!$A$1:$B$491,MATCH(A66,'Планируемые поступления'!A:A,0),2),0)</f>
        <v>13380</v>
      </c>
      <c r="J66" s="15">
        <f t="shared" si="2"/>
        <v>459.64285714285711</v>
      </c>
      <c r="K66" s="15">
        <f t="shared" si="3"/>
        <v>459.64285714285711</v>
      </c>
      <c r="L66" s="15">
        <f t="shared" si="4"/>
        <v>751</v>
      </c>
      <c r="M66" s="8">
        <f t="shared" si="5"/>
        <v>460</v>
      </c>
    </row>
    <row r="67" spans="1:13" x14ac:dyDescent="0.25">
      <c r="A67" s="7">
        <v>737599</v>
      </c>
      <c r="B67" s="8" t="s">
        <v>17</v>
      </c>
      <c r="C67" s="9">
        <v>384</v>
      </c>
      <c r="D67" s="10"/>
      <c r="E67" s="9">
        <v>86</v>
      </c>
      <c r="F67" s="11">
        <v>3.0714285714285716</v>
      </c>
      <c r="G67" s="11">
        <f t="shared" si="0"/>
        <v>92.142857142857153</v>
      </c>
      <c r="H67" s="11">
        <f t="shared" si="1"/>
        <v>298</v>
      </c>
      <c r="I67" s="8">
        <f>IFERROR(INDEX('Планируемые поступления'!$A$1:$B$491,MATCH(A67,'Планируемые поступления'!A:A,0),2),0)</f>
        <v>0</v>
      </c>
      <c r="J67" s="15">
        <f t="shared" si="2"/>
        <v>138.21428571428572</v>
      </c>
      <c r="K67" s="15">
        <f t="shared" si="3"/>
        <v>138.21428571428572</v>
      </c>
      <c r="L67" s="15">
        <f t="shared" si="4"/>
        <v>160</v>
      </c>
      <c r="M67" s="8">
        <f t="shared" si="5"/>
        <v>138</v>
      </c>
    </row>
    <row r="68" spans="1:13" x14ac:dyDescent="0.25">
      <c r="A68" s="7">
        <v>728771</v>
      </c>
      <c r="B68" s="8" t="s">
        <v>16</v>
      </c>
      <c r="C68" s="9">
        <v>756</v>
      </c>
      <c r="D68" s="10">
        <v>360</v>
      </c>
      <c r="E68" s="9">
        <v>245</v>
      </c>
      <c r="F68" s="11">
        <v>8.75</v>
      </c>
      <c r="G68" s="11">
        <f t="shared" si="0"/>
        <v>262.5</v>
      </c>
      <c r="H68" s="11">
        <f t="shared" si="1"/>
        <v>871</v>
      </c>
      <c r="I68" s="8">
        <f>IFERROR(INDEX('Планируемые поступления'!$A$1:$B$491,MATCH(A68,'Планируемые поступления'!A:A,0),2),0)</f>
        <v>0</v>
      </c>
      <c r="J68" s="15">
        <f t="shared" si="2"/>
        <v>393.75</v>
      </c>
      <c r="K68" s="15">
        <f t="shared" si="3"/>
        <v>393.75</v>
      </c>
      <c r="L68" s="15">
        <f t="shared" si="4"/>
        <v>477</v>
      </c>
      <c r="M68" s="8">
        <f t="shared" si="5"/>
        <v>394</v>
      </c>
    </row>
    <row r="69" spans="1:13" x14ac:dyDescent="0.25">
      <c r="A69" s="7">
        <v>525830</v>
      </c>
      <c r="B69" s="8" t="s">
        <v>17</v>
      </c>
      <c r="C69" s="9">
        <v>101</v>
      </c>
      <c r="D69" s="10">
        <v>96</v>
      </c>
      <c r="E69" s="9">
        <v>36</v>
      </c>
      <c r="F69" s="11">
        <v>1.2857142857142858</v>
      </c>
      <c r="G69" s="11">
        <f t="shared" ref="G69:G132" si="6">F69*30</f>
        <v>38.571428571428577</v>
      </c>
      <c r="H69" s="11">
        <f t="shared" ref="H69:H132" si="7">IF(C69+D69-E69&gt;0,C69+D69-E69,0)</f>
        <v>161</v>
      </c>
      <c r="I69" s="8">
        <f>IFERROR(INDEX('Планируемые поступления'!$A$1:$B$491,MATCH(A69,'Планируемые поступления'!A:A,0),2),0)</f>
        <v>0</v>
      </c>
      <c r="J69" s="15">
        <f t="shared" ref="J69:J132" si="8">G69*1.5</f>
        <v>57.857142857142861</v>
      </c>
      <c r="K69" s="15">
        <f t="shared" ref="K69:K132" si="9">IF(J69-I69&gt;0,J69-I69,J69)</f>
        <v>57.857142857142861</v>
      </c>
      <c r="L69" s="15">
        <f t="shared" ref="L69:L132" si="10">ROUND(H69-K69,0)</f>
        <v>103</v>
      </c>
      <c r="M69" s="8">
        <f t="shared" ref="M69:M132" si="11">IF(L69&gt;0,ROUND(K69,0),-1*L69)</f>
        <v>58</v>
      </c>
    </row>
    <row r="70" spans="1:13" x14ac:dyDescent="0.25">
      <c r="A70" s="7">
        <v>856615</v>
      </c>
      <c r="B70" s="8" t="s">
        <v>17</v>
      </c>
      <c r="C70" s="9">
        <v>783</v>
      </c>
      <c r="D70" s="10">
        <v>571</v>
      </c>
      <c r="E70" s="9">
        <v>348</v>
      </c>
      <c r="F70" s="11">
        <v>12.428571428571429</v>
      </c>
      <c r="G70" s="11">
        <f t="shared" si="6"/>
        <v>372.85714285714289</v>
      </c>
      <c r="H70" s="11">
        <f t="shared" si="7"/>
        <v>1006</v>
      </c>
      <c r="I70" s="8">
        <f>IFERROR(INDEX('Планируемые поступления'!$A$1:$B$491,MATCH(A70,'Планируемые поступления'!A:A,0),2),0)</f>
        <v>2080</v>
      </c>
      <c r="J70" s="15">
        <f t="shared" si="8"/>
        <v>559.28571428571433</v>
      </c>
      <c r="K70" s="15">
        <f t="shared" si="9"/>
        <v>559.28571428571433</v>
      </c>
      <c r="L70" s="15">
        <f t="shared" si="10"/>
        <v>447</v>
      </c>
      <c r="M70" s="8">
        <f t="shared" si="11"/>
        <v>559</v>
      </c>
    </row>
    <row r="71" spans="1:13" x14ac:dyDescent="0.25">
      <c r="A71" s="7">
        <v>496555</v>
      </c>
      <c r="B71" s="8" t="s">
        <v>16</v>
      </c>
      <c r="C71" s="9">
        <v>841</v>
      </c>
      <c r="D71" s="10">
        <v>383</v>
      </c>
      <c r="E71" s="9">
        <v>640</v>
      </c>
      <c r="F71" s="11">
        <v>22.857142857142858</v>
      </c>
      <c r="G71" s="11">
        <f t="shared" si="6"/>
        <v>685.71428571428578</v>
      </c>
      <c r="H71" s="11">
        <f t="shared" si="7"/>
        <v>584</v>
      </c>
      <c r="I71" s="8">
        <f>IFERROR(INDEX('Планируемые поступления'!$A$1:$B$491,MATCH(A71,'Планируемые поступления'!A:A,0),2),0)</f>
        <v>0</v>
      </c>
      <c r="J71" s="15">
        <f t="shared" si="8"/>
        <v>1028.5714285714287</v>
      </c>
      <c r="K71" s="15">
        <f t="shared" si="9"/>
        <v>1028.5714285714287</v>
      </c>
      <c r="L71" s="15">
        <f t="shared" si="10"/>
        <v>-445</v>
      </c>
      <c r="M71" s="8">
        <f t="shared" si="11"/>
        <v>445</v>
      </c>
    </row>
    <row r="72" spans="1:13" x14ac:dyDescent="0.25">
      <c r="A72" s="7">
        <v>731332</v>
      </c>
      <c r="B72" s="8" t="s">
        <v>17</v>
      </c>
      <c r="C72" s="9">
        <v>3920</v>
      </c>
      <c r="D72" s="10">
        <v>3350</v>
      </c>
      <c r="E72" s="9">
        <v>1504</v>
      </c>
      <c r="F72" s="11">
        <v>53.714285714285715</v>
      </c>
      <c r="G72" s="11">
        <f t="shared" si="6"/>
        <v>1611.4285714285716</v>
      </c>
      <c r="H72" s="11">
        <f t="shared" si="7"/>
        <v>5766</v>
      </c>
      <c r="I72" s="8">
        <f>IFERROR(INDEX('Планируемые поступления'!$A$1:$B$491,MATCH(A72,'Планируемые поступления'!A:A,0),2),0)</f>
        <v>2280</v>
      </c>
      <c r="J72" s="15">
        <f t="shared" si="8"/>
        <v>2417.1428571428573</v>
      </c>
      <c r="K72" s="15">
        <f t="shared" si="9"/>
        <v>137.14285714285734</v>
      </c>
      <c r="L72" s="15">
        <f t="shared" si="10"/>
        <v>5629</v>
      </c>
      <c r="M72" s="8">
        <f t="shared" si="11"/>
        <v>137</v>
      </c>
    </row>
    <row r="73" spans="1:13" x14ac:dyDescent="0.25">
      <c r="A73" s="7">
        <v>414552</v>
      </c>
      <c r="B73" s="8" t="s">
        <v>16</v>
      </c>
      <c r="C73" s="9">
        <v>665</v>
      </c>
      <c r="D73" s="10">
        <v>608</v>
      </c>
      <c r="E73" s="9">
        <v>212</v>
      </c>
      <c r="F73" s="11">
        <v>7.5714285714285712</v>
      </c>
      <c r="G73" s="11">
        <f t="shared" si="6"/>
        <v>227.14285714285714</v>
      </c>
      <c r="H73" s="11">
        <f t="shared" si="7"/>
        <v>1061</v>
      </c>
      <c r="I73" s="8">
        <f>IFERROR(INDEX('Планируемые поступления'!$A$1:$B$491,MATCH(A73,'Планируемые поступления'!A:A,0),2),0)</f>
        <v>0</v>
      </c>
      <c r="J73" s="15">
        <f t="shared" si="8"/>
        <v>340.71428571428572</v>
      </c>
      <c r="K73" s="15">
        <f t="shared" si="9"/>
        <v>340.71428571428572</v>
      </c>
      <c r="L73" s="15">
        <f t="shared" si="10"/>
        <v>720</v>
      </c>
      <c r="M73" s="8">
        <f t="shared" si="11"/>
        <v>341</v>
      </c>
    </row>
    <row r="74" spans="1:13" x14ac:dyDescent="0.25">
      <c r="A74" s="7">
        <v>871803</v>
      </c>
      <c r="B74" s="8" t="s">
        <v>16</v>
      </c>
      <c r="C74" s="9">
        <v>1</v>
      </c>
      <c r="D74" s="10"/>
      <c r="E74" s="9">
        <v>315</v>
      </c>
      <c r="F74" s="11">
        <v>11.25</v>
      </c>
      <c r="G74" s="11">
        <f t="shared" si="6"/>
        <v>337.5</v>
      </c>
      <c r="H74" s="11">
        <f t="shared" si="7"/>
        <v>0</v>
      </c>
      <c r="I74" s="8">
        <f>IFERROR(INDEX('Планируемые поступления'!$A$1:$B$491,MATCH(A74,'Планируемые поступления'!A:A,0),2),0)</f>
        <v>0</v>
      </c>
      <c r="J74" s="15">
        <f t="shared" si="8"/>
        <v>506.25</v>
      </c>
      <c r="K74" s="15">
        <f t="shared" si="9"/>
        <v>506.25</v>
      </c>
      <c r="L74" s="15">
        <f t="shared" si="10"/>
        <v>-506</v>
      </c>
      <c r="M74" s="8">
        <f t="shared" si="11"/>
        <v>506</v>
      </c>
    </row>
    <row r="75" spans="1:13" x14ac:dyDescent="0.25">
      <c r="A75" s="7">
        <v>417886</v>
      </c>
      <c r="B75" s="8" t="s">
        <v>16</v>
      </c>
      <c r="C75" s="9"/>
      <c r="D75" s="10"/>
      <c r="E75" s="9">
        <v>2</v>
      </c>
      <c r="F75" s="11"/>
      <c r="G75" s="11">
        <f t="shared" si="6"/>
        <v>0</v>
      </c>
      <c r="H75" s="11">
        <f t="shared" si="7"/>
        <v>0</v>
      </c>
      <c r="I75" s="8">
        <f>IFERROR(INDEX('Планируемые поступления'!$A$1:$B$491,MATCH(A75,'Планируемые поступления'!A:A,0),2),0)</f>
        <v>0</v>
      </c>
      <c r="J75" s="15">
        <f t="shared" si="8"/>
        <v>0</v>
      </c>
      <c r="K75" s="15">
        <f t="shared" si="9"/>
        <v>0</v>
      </c>
      <c r="L75" s="15">
        <f t="shared" si="10"/>
        <v>0</v>
      </c>
      <c r="M75" s="8">
        <f t="shared" si="11"/>
        <v>0</v>
      </c>
    </row>
    <row r="76" spans="1:13" x14ac:dyDescent="0.25">
      <c r="A76" s="7">
        <v>435016</v>
      </c>
      <c r="B76" s="8" t="s">
        <v>17</v>
      </c>
      <c r="C76" s="9"/>
      <c r="D76" s="10"/>
      <c r="E76" s="9">
        <v>5</v>
      </c>
      <c r="F76" s="11">
        <v>5</v>
      </c>
      <c r="G76" s="11">
        <f t="shared" si="6"/>
        <v>150</v>
      </c>
      <c r="H76" s="11">
        <f t="shared" si="7"/>
        <v>0</v>
      </c>
      <c r="I76" s="8">
        <f>IFERROR(INDEX('Планируемые поступления'!$A$1:$B$491,MATCH(A76,'Планируемые поступления'!A:A,0),2),0)</f>
        <v>0</v>
      </c>
      <c r="J76" s="15">
        <f t="shared" si="8"/>
        <v>225</v>
      </c>
      <c r="K76" s="15">
        <f t="shared" si="9"/>
        <v>225</v>
      </c>
      <c r="L76" s="15">
        <f t="shared" si="10"/>
        <v>-225</v>
      </c>
      <c r="M76" s="8">
        <f t="shared" si="11"/>
        <v>225</v>
      </c>
    </row>
    <row r="77" spans="1:13" x14ac:dyDescent="0.25">
      <c r="A77" s="7">
        <v>765460</v>
      </c>
      <c r="B77" s="8" t="s">
        <v>17</v>
      </c>
      <c r="C77" s="9">
        <v>940</v>
      </c>
      <c r="D77" s="10">
        <v>1140</v>
      </c>
      <c r="E77" s="9">
        <v>528</v>
      </c>
      <c r="F77" s="11">
        <v>18.857142857142858</v>
      </c>
      <c r="G77" s="11">
        <f t="shared" si="6"/>
        <v>565.71428571428578</v>
      </c>
      <c r="H77" s="11">
        <f t="shared" si="7"/>
        <v>1552</v>
      </c>
      <c r="I77" s="8">
        <f>IFERROR(INDEX('Планируемые поступления'!$A$1:$B$491,MATCH(A77,'Планируемые поступления'!A:A,0),2),0)</f>
        <v>0</v>
      </c>
      <c r="J77" s="15">
        <f t="shared" si="8"/>
        <v>848.57142857142867</v>
      </c>
      <c r="K77" s="15">
        <f t="shared" si="9"/>
        <v>848.57142857142867</v>
      </c>
      <c r="L77" s="15">
        <f t="shared" si="10"/>
        <v>703</v>
      </c>
      <c r="M77" s="8">
        <f t="shared" si="11"/>
        <v>849</v>
      </c>
    </row>
    <row r="78" spans="1:13" x14ac:dyDescent="0.25">
      <c r="A78" s="7">
        <v>292559</v>
      </c>
      <c r="B78" s="8" t="s">
        <v>17</v>
      </c>
      <c r="C78" s="9">
        <v>22</v>
      </c>
      <c r="D78" s="10"/>
      <c r="E78" s="9">
        <v>112</v>
      </c>
      <c r="F78" s="11">
        <v>4</v>
      </c>
      <c r="G78" s="11">
        <f t="shared" si="6"/>
        <v>120</v>
      </c>
      <c r="H78" s="11">
        <f t="shared" si="7"/>
        <v>0</v>
      </c>
      <c r="I78" s="8">
        <f>IFERROR(INDEX('Планируемые поступления'!$A$1:$B$491,MATCH(A78,'Планируемые поступления'!A:A,0),2),0)</f>
        <v>0</v>
      </c>
      <c r="J78" s="15">
        <f t="shared" si="8"/>
        <v>180</v>
      </c>
      <c r="K78" s="15">
        <f t="shared" si="9"/>
        <v>180</v>
      </c>
      <c r="L78" s="15">
        <f t="shared" si="10"/>
        <v>-180</v>
      </c>
      <c r="M78" s="8">
        <f t="shared" si="11"/>
        <v>180</v>
      </c>
    </row>
    <row r="79" spans="1:13" x14ac:dyDescent="0.25">
      <c r="A79" s="7">
        <v>365060</v>
      </c>
      <c r="B79" s="8" t="s">
        <v>16</v>
      </c>
      <c r="C79" s="9">
        <v>6943</v>
      </c>
      <c r="D79" s="10">
        <v>6594</v>
      </c>
      <c r="E79" s="9">
        <v>1627</v>
      </c>
      <c r="F79" s="11">
        <v>58.107142857142854</v>
      </c>
      <c r="G79" s="11">
        <f t="shared" si="6"/>
        <v>1743.2142857142856</v>
      </c>
      <c r="H79" s="11">
        <f t="shared" si="7"/>
        <v>11910</v>
      </c>
      <c r="I79" s="8">
        <f>IFERROR(INDEX('Планируемые поступления'!$A$1:$B$491,MATCH(A79,'Планируемые поступления'!A:A,0),2),0)</f>
        <v>0</v>
      </c>
      <c r="J79" s="15">
        <f t="shared" si="8"/>
        <v>2614.8214285714284</v>
      </c>
      <c r="K79" s="15">
        <f t="shared" si="9"/>
        <v>2614.8214285714284</v>
      </c>
      <c r="L79" s="15">
        <f t="shared" si="10"/>
        <v>9295</v>
      </c>
      <c r="M79" s="8">
        <f t="shared" si="11"/>
        <v>2615</v>
      </c>
    </row>
    <row r="80" spans="1:13" x14ac:dyDescent="0.25">
      <c r="A80" s="7">
        <v>640069</v>
      </c>
      <c r="B80" s="8" t="s">
        <v>16</v>
      </c>
      <c r="C80" s="9"/>
      <c r="D80" s="10"/>
      <c r="E80" s="9">
        <v>36</v>
      </c>
      <c r="F80" s="11">
        <v>6</v>
      </c>
      <c r="G80" s="11">
        <f t="shared" si="6"/>
        <v>180</v>
      </c>
      <c r="H80" s="11">
        <f t="shared" si="7"/>
        <v>0</v>
      </c>
      <c r="I80" s="8">
        <f>IFERROR(INDEX('Планируемые поступления'!$A$1:$B$491,MATCH(A80,'Планируемые поступления'!A:A,0),2),0)</f>
        <v>0</v>
      </c>
      <c r="J80" s="15">
        <f t="shared" si="8"/>
        <v>270</v>
      </c>
      <c r="K80" s="15">
        <f t="shared" si="9"/>
        <v>270</v>
      </c>
      <c r="L80" s="15">
        <f t="shared" si="10"/>
        <v>-270</v>
      </c>
      <c r="M80" s="8">
        <f t="shared" si="11"/>
        <v>270</v>
      </c>
    </row>
    <row r="81" spans="1:13" x14ac:dyDescent="0.25">
      <c r="A81" s="7">
        <v>345593</v>
      </c>
      <c r="B81" s="8" t="s">
        <v>16</v>
      </c>
      <c r="C81" s="9">
        <v>1</v>
      </c>
      <c r="D81" s="10"/>
      <c r="E81" s="9">
        <v>1</v>
      </c>
      <c r="F81" s="11">
        <v>3.5714285714285712E-2</v>
      </c>
      <c r="G81" s="11">
        <f t="shared" si="6"/>
        <v>1.0714285714285714</v>
      </c>
      <c r="H81" s="11">
        <f t="shared" si="7"/>
        <v>0</v>
      </c>
      <c r="I81" s="8">
        <f>IFERROR(INDEX('Планируемые поступления'!$A$1:$B$491,MATCH(A81,'Планируемые поступления'!A:A,0),2),0)</f>
        <v>0</v>
      </c>
      <c r="J81" s="15">
        <f t="shared" si="8"/>
        <v>1.6071428571428572</v>
      </c>
      <c r="K81" s="15">
        <f t="shared" si="9"/>
        <v>1.6071428571428572</v>
      </c>
      <c r="L81" s="15">
        <f t="shared" si="10"/>
        <v>-2</v>
      </c>
      <c r="M81" s="8">
        <f t="shared" si="11"/>
        <v>2</v>
      </c>
    </row>
    <row r="82" spans="1:13" x14ac:dyDescent="0.25">
      <c r="A82" s="7">
        <v>414032</v>
      </c>
      <c r="B82" s="8" t="s">
        <v>16</v>
      </c>
      <c r="C82" s="9">
        <v>12274</v>
      </c>
      <c r="D82" s="10">
        <v>6469</v>
      </c>
      <c r="E82" s="9">
        <v>1343</v>
      </c>
      <c r="F82" s="11">
        <v>47.964285714285715</v>
      </c>
      <c r="G82" s="11">
        <f t="shared" si="6"/>
        <v>1438.9285714285716</v>
      </c>
      <c r="H82" s="11">
        <f t="shared" si="7"/>
        <v>17400</v>
      </c>
      <c r="I82" s="8">
        <f>IFERROR(INDEX('Планируемые поступления'!$A$1:$B$491,MATCH(A82,'Планируемые поступления'!A:A,0),2),0)</f>
        <v>0</v>
      </c>
      <c r="J82" s="15">
        <f t="shared" si="8"/>
        <v>2158.3928571428573</v>
      </c>
      <c r="K82" s="15">
        <f t="shared" si="9"/>
        <v>2158.3928571428573</v>
      </c>
      <c r="L82" s="15">
        <f t="shared" si="10"/>
        <v>15242</v>
      </c>
      <c r="M82" s="8">
        <f t="shared" si="11"/>
        <v>2158</v>
      </c>
    </row>
    <row r="83" spans="1:13" x14ac:dyDescent="0.25">
      <c r="A83" s="7">
        <v>338924</v>
      </c>
      <c r="B83" s="8" t="s">
        <v>17</v>
      </c>
      <c r="C83" s="9">
        <v>199</v>
      </c>
      <c r="D83" s="10"/>
      <c r="E83" s="9">
        <v>92</v>
      </c>
      <c r="F83" s="11">
        <v>3.2857142857142856</v>
      </c>
      <c r="G83" s="11">
        <f t="shared" si="6"/>
        <v>98.571428571428569</v>
      </c>
      <c r="H83" s="11">
        <f t="shared" si="7"/>
        <v>107</v>
      </c>
      <c r="I83" s="8">
        <f>IFERROR(INDEX('Планируемые поступления'!$A$1:$B$491,MATCH(A83,'Планируемые поступления'!A:A,0),2),0)</f>
        <v>45</v>
      </c>
      <c r="J83" s="15">
        <f t="shared" si="8"/>
        <v>147.85714285714286</v>
      </c>
      <c r="K83" s="15">
        <f t="shared" si="9"/>
        <v>102.85714285714286</v>
      </c>
      <c r="L83" s="15">
        <f t="shared" si="10"/>
        <v>4</v>
      </c>
      <c r="M83" s="8">
        <f t="shared" si="11"/>
        <v>103</v>
      </c>
    </row>
    <row r="84" spans="1:13" x14ac:dyDescent="0.25">
      <c r="A84" s="7">
        <v>796136</v>
      </c>
      <c r="B84" s="8" t="s">
        <v>17</v>
      </c>
      <c r="C84" s="9">
        <v>123</v>
      </c>
      <c r="D84" s="10">
        <v>144</v>
      </c>
      <c r="E84" s="9">
        <v>23</v>
      </c>
      <c r="F84" s="11">
        <v>1.9166666666666667</v>
      </c>
      <c r="G84" s="11">
        <f t="shared" si="6"/>
        <v>57.5</v>
      </c>
      <c r="H84" s="11">
        <f t="shared" si="7"/>
        <v>244</v>
      </c>
      <c r="I84" s="8">
        <f>IFERROR(INDEX('Планируемые поступления'!$A$1:$B$491,MATCH(A84,'Планируемые поступления'!A:A,0),2),0)</f>
        <v>0</v>
      </c>
      <c r="J84" s="15">
        <f t="shared" si="8"/>
        <v>86.25</v>
      </c>
      <c r="K84" s="15">
        <f t="shared" si="9"/>
        <v>86.25</v>
      </c>
      <c r="L84" s="15">
        <f t="shared" si="10"/>
        <v>158</v>
      </c>
      <c r="M84" s="8">
        <f t="shared" si="11"/>
        <v>86</v>
      </c>
    </row>
    <row r="85" spans="1:13" x14ac:dyDescent="0.25">
      <c r="A85" s="7">
        <v>144791</v>
      </c>
      <c r="B85" s="8" t="s">
        <v>16</v>
      </c>
      <c r="C85" s="9">
        <v>2</v>
      </c>
      <c r="D85" s="10"/>
      <c r="E85" s="9">
        <v>1</v>
      </c>
      <c r="F85" s="11">
        <v>3.5714285714285712E-2</v>
      </c>
      <c r="G85" s="11">
        <f t="shared" si="6"/>
        <v>1.0714285714285714</v>
      </c>
      <c r="H85" s="11">
        <f t="shared" si="7"/>
        <v>1</v>
      </c>
      <c r="I85" s="8">
        <f>IFERROR(INDEX('Планируемые поступления'!$A$1:$B$491,MATCH(A85,'Планируемые поступления'!A:A,0),2),0)</f>
        <v>0</v>
      </c>
      <c r="J85" s="15">
        <f t="shared" si="8"/>
        <v>1.6071428571428572</v>
      </c>
      <c r="K85" s="15">
        <f t="shared" si="9"/>
        <v>1.6071428571428572</v>
      </c>
      <c r="L85" s="15">
        <f t="shared" si="10"/>
        <v>-1</v>
      </c>
      <c r="M85" s="8">
        <f t="shared" si="11"/>
        <v>1</v>
      </c>
    </row>
    <row r="86" spans="1:13" x14ac:dyDescent="0.25">
      <c r="A86" s="7">
        <v>747329</v>
      </c>
      <c r="B86" s="8" t="s">
        <v>16</v>
      </c>
      <c r="C86" s="9">
        <v>5</v>
      </c>
      <c r="D86" s="10"/>
      <c r="E86" s="9"/>
      <c r="F86" s="11"/>
      <c r="G86" s="11">
        <f t="shared" si="6"/>
        <v>0</v>
      </c>
      <c r="H86" s="11">
        <f t="shared" si="7"/>
        <v>5</v>
      </c>
      <c r="I86" s="8">
        <f>IFERROR(INDEX('Планируемые поступления'!$A$1:$B$491,MATCH(A86,'Планируемые поступления'!A:A,0),2),0)</f>
        <v>0</v>
      </c>
      <c r="J86" s="15">
        <f t="shared" si="8"/>
        <v>0</v>
      </c>
      <c r="K86" s="15">
        <f t="shared" si="9"/>
        <v>0</v>
      </c>
      <c r="L86" s="15">
        <f t="shared" si="10"/>
        <v>5</v>
      </c>
      <c r="M86" s="8">
        <f t="shared" si="11"/>
        <v>0</v>
      </c>
    </row>
    <row r="87" spans="1:13" x14ac:dyDescent="0.25">
      <c r="A87" s="7">
        <v>359171</v>
      </c>
      <c r="B87" s="8" t="s">
        <v>17</v>
      </c>
      <c r="C87" s="9">
        <v>570</v>
      </c>
      <c r="D87" s="10"/>
      <c r="E87" s="9">
        <v>132</v>
      </c>
      <c r="F87" s="11">
        <v>4.7142857142857144</v>
      </c>
      <c r="G87" s="11">
        <f t="shared" si="6"/>
        <v>141.42857142857144</v>
      </c>
      <c r="H87" s="11">
        <f t="shared" si="7"/>
        <v>438</v>
      </c>
      <c r="I87" s="8">
        <f>IFERROR(INDEX('Планируемые поступления'!$A$1:$B$491,MATCH(A87,'Планируемые поступления'!A:A,0),2),0)</f>
        <v>0</v>
      </c>
      <c r="J87" s="15">
        <f t="shared" si="8"/>
        <v>212.14285714285717</v>
      </c>
      <c r="K87" s="15">
        <f t="shared" si="9"/>
        <v>212.14285714285717</v>
      </c>
      <c r="L87" s="15">
        <f t="shared" si="10"/>
        <v>226</v>
      </c>
      <c r="M87" s="8">
        <f t="shared" si="11"/>
        <v>212</v>
      </c>
    </row>
    <row r="88" spans="1:13" x14ac:dyDescent="0.25">
      <c r="A88" s="7">
        <v>648467</v>
      </c>
      <c r="B88" s="8" t="s">
        <v>16</v>
      </c>
      <c r="C88" s="9"/>
      <c r="D88" s="10"/>
      <c r="E88" s="9">
        <v>1</v>
      </c>
      <c r="F88" s="11"/>
      <c r="G88" s="11">
        <f t="shared" si="6"/>
        <v>0</v>
      </c>
      <c r="H88" s="11">
        <f t="shared" si="7"/>
        <v>0</v>
      </c>
      <c r="I88" s="8">
        <f>IFERROR(INDEX('Планируемые поступления'!$A$1:$B$491,MATCH(A88,'Планируемые поступления'!A:A,0),2),0)</f>
        <v>0</v>
      </c>
      <c r="J88" s="15">
        <f t="shared" si="8"/>
        <v>0</v>
      </c>
      <c r="K88" s="15">
        <f t="shared" si="9"/>
        <v>0</v>
      </c>
      <c r="L88" s="15">
        <f t="shared" si="10"/>
        <v>0</v>
      </c>
      <c r="M88" s="8">
        <f t="shared" si="11"/>
        <v>0</v>
      </c>
    </row>
    <row r="89" spans="1:13" x14ac:dyDescent="0.25">
      <c r="A89" s="7">
        <v>586320</v>
      </c>
      <c r="B89" s="8" t="s">
        <v>17</v>
      </c>
      <c r="C89" s="9">
        <v>338</v>
      </c>
      <c r="D89" s="10"/>
      <c r="E89" s="9">
        <v>153</v>
      </c>
      <c r="F89" s="11">
        <v>5.4642857142857144</v>
      </c>
      <c r="G89" s="11">
        <f t="shared" si="6"/>
        <v>163.92857142857144</v>
      </c>
      <c r="H89" s="11">
        <f t="shared" si="7"/>
        <v>185</v>
      </c>
      <c r="I89" s="8">
        <f>IFERROR(INDEX('Планируемые поступления'!$A$1:$B$491,MATCH(A89,'Планируемые поступления'!A:A,0),2),0)</f>
        <v>720</v>
      </c>
      <c r="J89" s="15">
        <f t="shared" si="8"/>
        <v>245.89285714285717</v>
      </c>
      <c r="K89" s="15">
        <f t="shared" si="9"/>
        <v>245.89285714285717</v>
      </c>
      <c r="L89" s="15">
        <f t="shared" si="10"/>
        <v>-61</v>
      </c>
      <c r="M89" s="8">
        <f t="shared" si="11"/>
        <v>61</v>
      </c>
    </row>
    <row r="90" spans="1:13" x14ac:dyDescent="0.25">
      <c r="A90" s="7">
        <v>158416</v>
      </c>
      <c r="B90" s="8" t="s">
        <v>17</v>
      </c>
      <c r="C90" s="9">
        <v>103</v>
      </c>
      <c r="D90" s="10"/>
      <c r="E90" s="9">
        <v>52</v>
      </c>
      <c r="F90" s="11">
        <v>1.8571428571428572</v>
      </c>
      <c r="G90" s="11">
        <f t="shared" si="6"/>
        <v>55.714285714285715</v>
      </c>
      <c r="H90" s="11">
        <f t="shared" si="7"/>
        <v>51</v>
      </c>
      <c r="I90" s="8">
        <f>IFERROR(INDEX('Планируемые поступления'!$A$1:$B$491,MATCH(A90,'Планируемые поступления'!A:A,0),2),0)</f>
        <v>48</v>
      </c>
      <c r="J90" s="15">
        <f t="shared" si="8"/>
        <v>83.571428571428569</v>
      </c>
      <c r="K90" s="15">
        <f t="shared" si="9"/>
        <v>35.571428571428569</v>
      </c>
      <c r="L90" s="15">
        <f t="shared" si="10"/>
        <v>15</v>
      </c>
      <c r="M90" s="8">
        <f t="shared" si="11"/>
        <v>36</v>
      </c>
    </row>
    <row r="91" spans="1:13" x14ac:dyDescent="0.25">
      <c r="A91" s="7">
        <v>793499</v>
      </c>
      <c r="B91" s="8" t="s">
        <v>17</v>
      </c>
      <c r="C91" s="9">
        <v>805</v>
      </c>
      <c r="D91" s="10">
        <v>721</v>
      </c>
      <c r="E91" s="9">
        <v>218</v>
      </c>
      <c r="F91" s="11">
        <v>7.7857142857142856</v>
      </c>
      <c r="G91" s="11">
        <f t="shared" si="6"/>
        <v>233.57142857142856</v>
      </c>
      <c r="H91" s="11">
        <f t="shared" si="7"/>
        <v>1308</v>
      </c>
      <c r="I91" s="8">
        <f>IFERROR(INDEX('Планируемые поступления'!$A$1:$B$491,MATCH(A91,'Планируемые поступления'!A:A,0),2),0)</f>
        <v>0</v>
      </c>
      <c r="J91" s="15">
        <f t="shared" si="8"/>
        <v>350.35714285714283</v>
      </c>
      <c r="K91" s="15">
        <f t="shared" si="9"/>
        <v>350.35714285714283</v>
      </c>
      <c r="L91" s="15">
        <f t="shared" si="10"/>
        <v>958</v>
      </c>
      <c r="M91" s="8">
        <f t="shared" si="11"/>
        <v>350</v>
      </c>
    </row>
    <row r="92" spans="1:13" x14ac:dyDescent="0.25">
      <c r="A92" s="7">
        <v>425524</v>
      </c>
      <c r="B92" s="8" t="s">
        <v>17</v>
      </c>
      <c r="C92" s="9">
        <v>197</v>
      </c>
      <c r="D92" s="10">
        <v>96</v>
      </c>
      <c r="E92" s="9">
        <v>119</v>
      </c>
      <c r="F92" s="11">
        <v>4.25</v>
      </c>
      <c r="G92" s="11">
        <f t="shared" si="6"/>
        <v>127.5</v>
      </c>
      <c r="H92" s="11">
        <f t="shared" si="7"/>
        <v>174</v>
      </c>
      <c r="I92" s="8">
        <f>IFERROR(INDEX('Планируемые поступления'!$A$1:$B$491,MATCH(A92,'Планируемые поступления'!A:A,0),2),0)</f>
        <v>0</v>
      </c>
      <c r="J92" s="15">
        <f t="shared" si="8"/>
        <v>191.25</v>
      </c>
      <c r="K92" s="15">
        <f t="shared" si="9"/>
        <v>191.25</v>
      </c>
      <c r="L92" s="15">
        <f t="shared" si="10"/>
        <v>-17</v>
      </c>
      <c r="M92" s="8">
        <f t="shared" si="11"/>
        <v>17</v>
      </c>
    </row>
    <row r="93" spans="1:13" x14ac:dyDescent="0.25">
      <c r="A93" s="7">
        <v>639356</v>
      </c>
      <c r="B93" s="8" t="s">
        <v>16</v>
      </c>
      <c r="C93" s="9"/>
      <c r="D93" s="10"/>
      <c r="E93" s="9">
        <v>1</v>
      </c>
      <c r="F93" s="11"/>
      <c r="G93" s="11">
        <f t="shared" si="6"/>
        <v>0</v>
      </c>
      <c r="H93" s="11">
        <f t="shared" si="7"/>
        <v>0</v>
      </c>
      <c r="I93" s="8">
        <f>IFERROR(INDEX('Планируемые поступления'!$A$1:$B$491,MATCH(A93,'Планируемые поступления'!A:A,0),2),0)</f>
        <v>0</v>
      </c>
      <c r="J93" s="15">
        <f t="shared" si="8"/>
        <v>0</v>
      </c>
      <c r="K93" s="15">
        <f t="shared" si="9"/>
        <v>0</v>
      </c>
      <c r="L93" s="15">
        <f t="shared" si="10"/>
        <v>0</v>
      </c>
      <c r="M93" s="8">
        <f t="shared" si="11"/>
        <v>0</v>
      </c>
    </row>
    <row r="94" spans="1:13" x14ac:dyDescent="0.25">
      <c r="A94" s="7">
        <v>205845</v>
      </c>
      <c r="B94" s="8" t="s">
        <v>17</v>
      </c>
      <c r="C94" s="9">
        <v>1344</v>
      </c>
      <c r="D94" s="10">
        <v>995</v>
      </c>
      <c r="E94" s="9">
        <v>226</v>
      </c>
      <c r="F94" s="11">
        <v>8.0714285714285712</v>
      </c>
      <c r="G94" s="11">
        <f t="shared" si="6"/>
        <v>242.14285714285714</v>
      </c>
      <c r="H94" s="11">
        <f t="shared" si="7"/>
        <v>2113</v>
      </c>
      <c r="I94" s="8">
        <f>IFERROR(INDEX('Планируемые поступления'!$A$1:$B$491,MATCH(A94,'Планируемые поступления'!A:A,0),2),0)</f>
        <v>0</v>
      </c>
      <c r="J94" s="15">
        <f t="shared" si="8"/>
        <v>363.21428571428572</v>
      </c>
      <c r="K94" s="15">
        <f t="shared" si="9"/>
        <v>363.21428571428572</v>
      </c>
      <c r="L94" s="15">
        <f t="shared" si="10"/>
        <v>1750</v>
      </c>
      <c r="M94" s="8">
        <f t="shared" si="11"/>
        <v>363</v>
      </c>
    </row>
    <row r="95" spans="1:13" x14ac:dyDescent="0.25">
      <c r="A95" s="7">
        <v>860132</v>
      </c>
      <c r="B95" s="8" t="s">
        <v>16</v>
      </c>
      <c r="C95" s="9"/>
      <c r="D95" s="10"/>
      <c r="E95" s="9">
        <v>1</v>
      </c>
      <c r="F95" s="11"/>
      <c r="G95" s="11">
        <f t="shared" si="6"/>
        <v>0</v>
      </c>
      <c r="H95" s="11">
        <f t="shared" si="7"/>
        <v>0</v>
      </c>
      <c r="I95" s="8">
        <f>IFERROR(INDEX('Планируемые поступления'!$A$1:$B$491,MATCH(A95,'Планируемые поступления'!A:A,0),2),0)</f>
        <v>0</v>
      </c>
      <c r="J95" s="15">
        <f t="shared" si="8"/>
        <v>0</v>
      </c>
      <c r="K95" s="15">
        <f t="shared" si="9"/>
        <v>0</v>
      </c>
      <c r="L95" s="15">
        <f t="shared" si="10"/>
        <v>0</v>
      </c>
      <c r="M95" s="8">
        <f t="shared" si="11"/>
        <v>0</v>
      </c>
    </row>
    <row r="96" spans="1:13" x14ac:dyDescent="0.25">
      <c r="A96" s="7">
        <v>591740</v>
      </c>
      <c r="B96" s="8" t="s">
        <v>17</v>
      </c>
      <c r="C96" s="9">
        <v>1</v>
      </c>
      <c r="D96" s="10"/>
      <c r="E96" s="9">
        <v>120</v>
      </c>
      <c r="F96" s="11">
        <v>4.2857142857142856</v>
      </c>
      <c r="G96" s="11">
        <f t="shared" si="6"/>
        <v>128.57142857142856</v>
      </c>
      <c r="H96" s="11">
        <f t="shared" si="7"/>
        <v>0</v>
      </c>
      <c r="I96" s="8">
        <f>IFERROR(INDEX('Планируемые поступления'!$A$1:$B$491,MATCH(A96,'Планируемые поступления'!A:A,0),2),0)</f>
        <v>0</v>
      </c>
      <c r="J96" s="15">
        <f t="shared" si="8"/>
        <v>192.85714285714283</v>
      </c>
      <c r="K96" s="15">
        <f t="shared" si="9"/>
        <v>192.85714285714283</v>
      </c>
      <c r="L96" s="15">
        <f t="shared" si="10"/>
        <v>-193</v>
      </c>
      <c r="M96" s="8">
        <f t="shared" si="11"/>
        <v>193</v>
      </c>
    </row>
    <row r="97" spans="1:13" x14ac:dyDescent="0.25">
      <c r="A97" s="7">
        <v>529680</v>
      </c>
      <c r="B97" s="8" t="s">
        <v>17</v>
      </c>
      <c r="C97" s="9">
        <v>237</v>
      </c>
      <c r="D97" s="10">
        <v>312</v>
      </c>
      <c r="E97" s="9">
        <v>111</v>
      </c>
      <c r="F97" s="11">
        <v>3.9642857142857144</v>
      </c>
      <c r="G97" s="11">
        <f t="shared" si="6"/>
        <v>118.92857142857143</v>
      </c>
      <c r="H97" s="11">
        <f t="shared" si="7"/>
        <v>438</v>
      </c>
      <c r="I97" s="8">
        <f>IFERROR(INDEX('Планируемые поступления'!$A$1:$B$491,MATCH(A97,'Планируемые поступления'!A:A,0),2),0)</f>
        <v>0</v>
      </c>
      <c r="J97" s="15">
        <f t="shared" si="8"/>
        <v>178.39285714285714</v>
      </c>
      <c r="K97" s="15">
        <f t="shared" si="9"/>
        <v>178.39285714285714</v>
      </c>
      <c r="L97" s="15">
        <f t="shared" si="10"/>
        <v>260</v>
      </c>
      <c r="M97" s="8">
        <f t="shared" si="11"/>
        <v>178</v>
      </c>
    </row>
    <row r="98" spans="1:13" x14ac:dyDescent="0.25">
      <c r="A98" s="7">
        <v>896391</v>
      </c>
      <c r="B98" s="8" t="s">
        <v>17</v>
      </c>
      <c r="C98" s="9">
        <v>7</v>
      </c>
      <c r="D98" s="10"/>
      <c r="E98" s="9">
        <v>2</v>
      </c>
      <c r="F98" s="11">
        <v>1</v>
      </c>
      <c r="G98" s="11">
        <f t="shared" si="6"/>
        <v>30</v>
      </c>
      <c r="H98" s="11">
        <f t="shared" si="7"/>
        <v>5</v>
      </c>
      <c r="I98" s="8">
        <f>IFERROR(INDEX('Планируемые поступления'!$A$1:$B$491,MATCH(A98,'Планируемые поступления'!A:A,0),2),0)</f>
        <v>0</v>
      </c>
      <c r="J98" s="15">
        <f t="shared" si="8"/>
        <v>45</v>
      </c>
      <c r="K98" s="15">
        <f t="shared" si="9"/>
        <v>45</v>
      </c>
      <c r="L98" s="15">
        <f t="shared" si="10"/>
        <v>-40</v>
      </c>
      <c r="M98" s="8">
        <f t="shared" si="11"/>
        <v>40</v>
      </c>
    </row>
    <row r="99" spans="1:13" x14ac:dyDescent="0.25">
      <c r="A99" s="7">
        <v>386378</v>
      </c>
      <c r="B99" s="8" t="s">
        <v>16</v>
      </c>
      <c r="C99" s="9">
        <v>4</v>
      </c>
      <c r="D99" s="10"/>
      <c r="E99" s="9"/>
      <c r="F99" s="11"/>
      <c r="G99" s="11">
        <f t="shared" si="6"/>
        <v>0</v>
      </c>
      <c r="H99" s="11">
        <f t="shared" si="7"/>
        <v>4</v>
      </c>
      <c r="I99" s="8">
        <f>IFERROR(INDEX('Планируемые поступления'!$A$1:$B$491,MATCH(A99,'Планируемые поступления'!A:A,0),2),0)</f>
        <v>0</v>
      </c>
      <c r="J99" s="15">
        <f t="shared" si="8"/>
        <v>0</v>
      </c>
      <c r="K99" s="15">
        <f t="shared" si="9"/>
        <v>0</v>
      </c>
      <c r="L99" s="15">
        <f t="shared" si="10"/>
        <v>4</v>
      </c>
      <c r="M99" s="8">
        <f t="shared" si="11"/>
        <v>0</v>
      </c>
    </row>
    <row r="100" spans="1:13" x14ac:dyDescent="0.25">
      <c r="A100" s="7">
        <v>586160</v>
      </c>
      <c r="B100" s="8" t="s">
        <v>17</v>
      </c>
      <c r="C100" s="9">
        <v>87</v>
      </c>
      <c r="D100" s="10">
        <v>2</v>
      </c>
      <c r="E100" s="9">
        <v>639</v>
      </c>
      <c r="F100" s="11">
        <v>22.821428571428573</v>
      </c>
      <c r="G100" s="11">
        <f t="shared" si="6"/>
        <v>684.64285714285722</v>
      </c>
      <c r="H100" s="11">
        <f t="shared" si="7"/>
        <v>0</v>
      </c>
      <c r="I100" s="8">
        <f>IFERROR(INDEX('Планируемые поступления'!$A$1:$B$491,MATCH(A100,'Планируемые поступления'!A:A,0),2),0)</f>
        <v>2160</v>
      </c>
      <c r="J100" s="15">
        <f t="shared" si="8"/>
        <v>1026.9642857142858</v>
      </c>
      <c r="K100" s="15">
        <f t="shared" si="9"/>
        <v>1026.9642857142858</v>
      </c>
      <c r="L100" s="15">
        <f t="shared" si="10"/>
        <v>-1027</v>
      </c>
      <c r="M100" s="8">
        <f t="shared" si="11"/>
        <v>1027</v>
      </c>
    </row>
    <row r="101" spans="1:13" x14ac:dyDescent="0.25">
      <c r="A101" s="7">
        <v>455324</v>
      </c>
      <c r="B101" s="8" t="s">
        <v>17</v>
      </c>
      <c r="C101" s="9">
        <v>975</v>
      </c>
      <c r="D101" s="10">
        <v>759</v>
      </c>
      <c r="E101" s="9">
        <v>406</v>
      </c>
      <c r="F101" s="11">
        <v>14.5</v>
      </c>
      <c r="G101" s="11">
        <f t="shared" si="6"/>
        <v>435</v>
      </c>
      <c r="H101" s="11">
        <f t="shared" si="7"/>
        <v>1328</v>
      </c>
      <c r="I101" s="8">
        <f>IFERROR(INDEX('Планируемые поступления'!$A$1:$B$491,MATCH(A101,'Планируемые поступления'!A:A,0),2),0)</f>
        <v>384</v>
      </c>
      <c r="J101" s="15">
        <f t="shared" si="8"/>
        <v>652.5</v>
      </c>
      <c r="K101" s="15">
        <f t="shared" si="9"/>
        <v>268.5</v>
      </c>
      <c r="L101" s="15">
        <f t="shared" si="10"/>
        <v>1060</v>
      </c>
      <c r="M101" s="8">
        <f t="shared" si="11"/>
        <v>269</v>
      </c>
    </row>
    <row r="102" spans="1:13" x14ac:dyDescent="0.25">
      <c r="A102" s="7">
        <v>789304</v>
      </c>
      <c r="B102" s="8" t="s">
        <v>16</v>
      </c>
      <c r="C102" s="9">
        <v>425</v>
      </c>
      <c r="D102" s="10">
        <v>240</v>
      </c>
      <c r="E102" s="9">
        <v>194</v>
      </c>
      <c r="F102" s="11">
        <v>6.9285714285714288</v>
      </c>
      <c r="G102" s="11">
        <f t="shared" si="6"/>
        <v>207.85714285714286</v>
      </c>
      <c r="H102" s="11">
        <f t="shared" si="7"/>
        <v>471</v>
      </c>
      <c r="I102" s="8">
        <f>IFERROR(INDEX('Планируемые поступления'!$A$1:$B$491,MATCH(A102,'Планируемые поступления'!A:A,0),2),0)</f>
        <v>0</v>
      </c>
      <c r="J102" s="15">
        <f t="shared" si="8"/>
        <v>311.78571428571428</v>
      </c>
      <c r="K102" s="15">
        <f t="shared" si="9"/>
        <v>311.78571428571428</v>
      </c>
      <c r="L102" s="15">
        <f t="shared" si="10"/>
        <v>159</v>
      </c>
      <c r="M102" s="8">
        <f t="shared" si="11"/>
        <v>312</v>
      </c>
    </row>
    <row r="103" spans="1:13" x14ac:dyDescent="0.25">
      <c r="A103" s="7">
        <v>754391</v>
      </c>
      <c r="B103" s="8" t="s">
        <v>16</v>
      </c>
      <c r="C103" s="9">
        <v>1782</v>
      </c>
      <c r="D103" s="10"/>
      <c r="E103" s="9">
        <v>392</v>
      </c>
      <c r="F103" s="11">
        <v>14</v>
      </c>
      <c r="G103" s="11">
        <f t="shared" si="6"/>
        <v>420</v>
      </c>
      <c r="H103" s="11">
        <f t="shared" si="7"/>
        <v>1390</v>
      </c>
      <c r="I103" s="8">
        <f>IFERROR(INDEX('Планируемые поступления'!$A$1:$B$491,MATCH(A103,'Планируемые поступления'!A:A,0),2),0)</f>
        <v>0</v>
      </c>
      <c r="J103" s="15">
        <f t="shared" si="8"/>
        <v>630</v>
      </c>
      <c r="K103" s="15">
        <f t="shared" si="9"/>
        <v>630</v>
      </c>
      <c r="L103" s="15">
        <f t="shared" si="10"/>
        <v>760</v>
      </c>
      <c r="M103" s="8">
        <f t="shared" si="11"/>
        <v>630</v>
      </c>
    </row>
    <row r="104" spans="1:13" x14ac:dyDescent="0.25">
      <c r="A104" s="7">
        <v>497852</v>
      </c>
      <c r="B104" s="8" t="s">
        <v>16</v>
      </c>
      <c r="C104" s="9">
        <v>488</v>
      </c>
      <c r="D104" s="10">
        <v>576</v>
      </c>
      <c r="E104" s="9">
        <v>402</v>
      </c>
      <c r="F104" s="11">
        <v>14.357142857142858</v>
      </c>
      <c r="G104" s="11">
        <f t="shared" si="6"/>
        <v>430.71428571428572</v>
      </c>
      <c r="H104" s="11">
        <f t="shared" si="7"/>
        <v>662</v>
      </c>
      <c r="I104" s="8">
        <f>IFERROR(INDEX('Планируемые поступления'!$A$1:$B$491,MATCH(A104,'Планируемые поступления'!A:A,0),2),0)</f>
        <v>108</v>
      </c>
      <c r="J104" s="15">
        <f t="shared" si="8"/>
        <v>646.07142857142856</v>
      </c>
      <c r="K104" s="15">
        <f t="shared" si="9"/>
        <v>538.07142857142856</v>
      </c>
      <c r="L104" s="15">
        <f t="shared" si="10"/>
        <v>124</v>
      </c>
      <c r="M104" s="8">
        <f t="shared" si="11"/>
        <v>538</v>
      </c>
    </row>
    <row r="105" spans="1:13" x14ac:dyDescent="0.25">
      <c r="A105" s="7">
        <v>462389</v>
      </c>
      <c r="B105" s="8" t="s">
        <v>17</v>
      </c>
      <c r="C105" s="9"/>
      <c r="D105" s="10"/>
      <c r="E105" s="9">
        <v>2</v>
      </c>
      <c r="F105" s="11">
        <v>1</v>
      </c>
      <c r="G105" s="11">
        <f t="shared" si="6"/>
        <v>30</v>
      </c>
      <c r="H105" s="11">
        <f t="shared" si="7"/>
        <v>0</v>
      </c>
      <c r="I105" s="8">
        <f>IFERROR(INDEX('Планируемые поступления'!$A$1:$B$491,MATCH(A105,'Планируемые поступления'!A:A,0),2),0)</f>
        <v>0</v>
      </c>
      <c r="J105" s="15">
        <f t="shared" si="8"/>
        <v>45</v>
      </c>
      <c r="K105" s="15">
        <f t="shared" si="9"/>
        <v>45</v>
      </c>
      <c r="L105" s="15">
        <f t="shared" si="10"/>
        <v>-45</v>
      </c>
      <c r="M105" s="8">
        <f t="shared" si="11"/>
        <v>45</v>
      </c>
    </row>
    <row r="106" spans="1:13" x14ac:dyDescent="0.25">
      <c r="A106" s="7">
        <v>494503</v>
      </c>
      <c r="B106" s="8" t="s">
        <v>17</v>
      </c>
      <c r="C106" s="9"/>
      <c r="D106" s="10">
        <v>136</v>
      </c>
      <c r="E106" s="9">
        <v>140</v>
      </c>
      <c r="F106" s="11">
        <v>20</v>
      </c>
      <c r="G106" s="11">
        <f t="shared" si="6"/>
        <v>600</v>
      </c>
      <c r="H106" s="11">
        <f t="shared" si="7"/>
        <v>0</v>
      </c>
      <c r="I106" s="8">
        <f>IFERROR(INDEX('Планируемые поступления'!$A$1:$B$491,MATCH(A106,'Планируемые поступления'!A:A,0),2),0)</f>
        <v>0</v>
      </c>
      <c r="J106" s="15">
        <f t="shared" si="8"/>
        <v>900</v>
      </c>
      <c r="K106" s="15">
        <f t="shared" si="9"/>
        <v>900</v>
      </c>
      <c r="L106" s="15">
        <f t="shared" si="10"/>
        <v>-900</v>
      </c>
      <c r="M106" s="8">
        <f t="shared" si="11"/>
        <v>900</v>
      </c>
    </row>
    <row r="107" spans="1:13" x14ac:dyDescent="0.25">
      <c r="A107" s="7">
        <v>855306</v>
      </c>
      <c r="B107" s="8" t="s">
        <v>17</v>
      </c>
      <c r="C107" s="9">
        <v>971</v>
      </c>
      <c r="D107" s="10">
        <v>1</v>
      </c>
      <c r="E107" s="9">
        <v>147</v>
      </c>
      <c r="F107" s="11">
        <v>5.25</v>
      </c>
      <c r="G107" s="11">
        <f t="shared" si="6"/>
        <v>157.5</v>
      </c>
      <c r="H107" s="11">
        <f t="shared" si="7"/>
        <v>825</v>
      </c>
      <c r="I107" s="8">
        <f>IFERROR(INDEX('Планируемые поступления'!$A$1:$B$491,MATCH(A107,'Планируемые поступления'!A:A,0),2),0)</f>
        <v>0</v>
      </c>
      <c r="J107" s="15">
        <f t="shared" si="8"/>
        <v>236.25</v>
      </c>
      <c r="K107" s="15">
        <f t="shared" si="9"/>
        <v>236.25</v>
      </c>
      <c r="L107" s="15">
        <f t="shared" si="10"/>
        <v>589</v>
      </c>
      <c r="M107" s="8">
        <f t="shared" si="11"/>
        <v>236</v>
      </c>
    </row>
    <row r="108" spans="1:13" x14ac:dyDescent="0.25">
      <c r="A108" s="7">
        <v>345796</v>
      </c>
      <c r="B108" s="8" t="s">
        <v>17</v>
      </c>
      <c r="C108" s="9">
        <v>2352</v>
      </c>
      <c r="D108" s="10">
        <v>1264</v>
      </c>
      <c r="E108" s="9">
        <v>1613</v>
      </c>
      <c r="F108" s="11">
        <v>57.607142857142854</v>
      </c>
      <c r="G108" s="11">
        <f t="shared" si="6"/>
        <v>1728.2142857142856</v>
      </c>
      <c r="H108" s="11">
        <f t="shared" si="7"/>
        <v>2003</v>
      </c>
      <c r="I108" s="8">
        <f>IFERROR(INDEX('Планируемые поступления'!$A$1:$B$491,MATCH(A108,'Планируемые поступления'!A:A,0),2),0)</f>
        <v>0</v>
      </c>
      <c r="J108" s="15">
        <f t="shared" si="8"/>
        <v>2592.3214285714284</v>
      </c>
      <c r="K108" s="15">
        <f t="shared" si="9"/>
        <v>2592.3214285714284</v>
      </c>
      <c r="L108" s="15">
        <f t="shared" si="10"/>
        <v>-589</v>
      </c>
      <c r="M108" s="8">
        <f t="shared" si="11"/>
        <v>589</v>
      </c>
    </row>
    <row r="109" spans="1:13" x14ac:dyDescent="0.25">
      <c r="A109" s="7">
        <v>536259</v>
      </c>
      <c r="B109" s="8" t="s">
        <v>17</v>
      </c>
      <c r="C109" s="9">
        <v>798</v>
      </c>
      <c r="D109" s="10">
        <v>384</v>
      </c>
      <c r="E109" s="9">
        <v>82</v>
      </c>
      <c r="F109" s="11">
        <v>2.9285714285714284</v>
      </c>
      <c r="G109" s="11">
        <f t="shared" si="6"/>
        <v>87.857142857142847</v>
      </c>
      <c r="H109" s="11">
        <f t="shared" si="7"/>
        <v>1100</v>
      </c>
      <c r="I109" s="8">
        <f>IFERROR(INDEX('Планируемые поступления'!$A$1:$B$491,MATCH(A109,'Планируемые поступления'!A:A,0),2),0)</f>
        <v>0</v>
      </c>
      <c r="J109" s="15">
        <f t="shared" si="8"/>
        <v>131.78571428571428</v>
      </c>
      <c r="K109" s="15">
        <f t="shared" si="9"/>
        <v>131.78571428571428</v>
      </c>
      <c r="L109" s="15">
        <f t="shared" si="10"/>
        <v>968</v>
      </c>
      <c r="M109" s="8">
        <f t="shared" si="11"/>
        <v>132</v>
      </c>
    </row>
    <row r="110" spans="1:13" x14ac:dyDescent="0.25">
      <c r="A110" s="7">
        <v>516033</v>
      </c>
      <c r="B110" s="8" t="s">
        <v>17</v>
      </c>
      <c r="C110" s="9">
        <v>4764</v>
      </c>
      <c r="D110" s="10">
        <v>2570</v>
      </c>
      <c r="E110" s="9">
        <v>229</v>
      </c>
      <c r="F110" s="11">
        <v>8.1785714285714288</v>
      </c>
      <c r="G110" s="11">
        <f t="shared" si="6"/>
        <v>245.35714285714286</v>
      </c>
      <c r="H110" s="11">
        <f t="shared" si="7"/>
        <v>7105</v>
      </c>
      <c r="I110" s="8">
        <f>IFERROR(INDEX('Планируемые поступления'!$A$1:$B$491,MATCH(A110,'Планируемые поступления'!A:A,0),2),0)</f>
        <v>0</v>
      </c>
      <c r="J110" s="15">
        <f t="shared" si="8"/>
        <v>368.03571428571428</v>
      </c>
      <c r="K110" s="15">
        <f t="shared" si="9"/>
        <v>368.03571428571428</v>
      </c>
      <c r="L110" s="15">
        <f t="shared" si="10"/>
        <v>6737</v>
      </c>
      <c r="M110" s="8">
        <f t="shared" si="11"/>
        <v>368</v>
      </c>
    </row>
    <row r="111" spans="1:13" x14ac:dyDescent="0.25">
      <c r="A111" s="7">
        <v>236201</v>
      </c>
      <c r="B111" s="8" t="s">
        <v>17</v>
      </c>
      <c r="C111" s="9">
        <v>236</v>
      </c>
      <c r="D111" s="10">
        <v>144</v>
      </c>
      <c r="E111" s="9">
        <v>22</v>
      </c>
      <c r="F111" s="11">
        <v>0.7857142857142857</v>
      </c>
      <c r="G111" s="11">
        <f t="shared" si="6"/>
        <v>23.571428571428569</v>
      </c>
      <c r="H111" s="11">
        <f t="shared" si="7"/>
        <v>358</v>
      </c>
      <c r="I111" s="8">
        <f>IFERROR(INDEX('Планируемые поступления'!$A$1:$B$491,MATCH(A111,'Планируемые поступления'!A:A,0),2),0)</f>
        <v>0</v>
      </c>
      <c r="J111" s="15">
        <f t="shared" si="8"/>
        <v>35.357142857142854</v>
      </c>
      <c r="K111" s="15">
        <f t="shared" si="9"/>
        <v>35.357142857142854</v>
      </c>
      <c r="L111" s="15">
        <f t="shared" si="10"/>
        <v>323</v>
      </c>
      <c r="M111" s="8">
        <f t="shared" si="11"/>
        <v>35</v>
      </c>
    </row>
    <row r="112" spans="1:13" x14ac:dyDescent="0.25">
      <c r="A112" s="7">
        <v>667223</v>
      </c>
      <c r="B112" s="8" t="s">
        <v>17</v>
      </c>
      <c r="C112" s="9">
        <v>1365</v>
      </c>
      <c r="D112" s="10">
        <v>1</v>
      </c>
      <c r="E112" s="9">
        <v>1359</v>
      </c>
      <c r="F112" s="11">
        <v>48.535714285714285</v>
      </c>
      <c r="G112" s="11">
        <f t="shared" si="6"/>
        <v>1456.0714285714284</v>
      </c>
      <c r="H112" s="11">
        <f t="shared" si="7"/>
        <v>7</v>
      </c>
      <c r="I112" s="8">
        <f>IFERROR(INDEX('Планируемые поступления'!$A$1:$B$491,MATCH(A112,'Планируемые поступления'!A:A,0),2),0)</f>
        <v>0</v>
      </c>
      <c r="J112" s="15">
        <f t="shared" si="8"/>
        <v>2184.1071428571427</v>
      </c>
      <c r="K112" s="15">
        <f t="shared" si="9"/>
        <v>2184.1071428571427</v>
      </c>
      <c r="L112" s="15">
        <f t="shared" si="10"/>
        <v>-2177</v>
      </c>
      <c r="M112" s="8">
        <f t="shared" si="11"/>
        <v>2177</v>
      </c>
    </row>
    <row r="113" spans="1:13" x14ac:dyDescent="0.25">
      <c r="A113" s="7">
        <v>404140</v>
      </c>
      <c r="B113" s="8" t="s">
        <v>17</v>
      </c>
      <c r="C113" s="9">
        <v>641</v>
      </c>
      <c r="D113" s="10">
        <v>576</v>
      </c>
      <c r="E113" s="9">
        <v>526</v>
      </c>
      <c r="F113" s="11">
        <v>18.785714285714285</v>
      </c>
      <c r="G113" s="11">
        <f t="shared" si="6"/>
        <v>563.57142857142856</v>
      </c>
      <c r="H113" s="11">
        <f t="shared" si="7"/>
        <v>691</v>
      </c>
      <c r="I113" s="8">
        <f>IFERROR(INDEX('Планируемые поступления'!$A$1:$B$491,MATCH(A113,'Планируемые поступления'!A:A,0),2),0)</f>
        <v>0</v>
      </c>
      <c r="J113" s="15">
        <f t="shared" si="8"/>
        <v>845.35714285714289</v>
      </c>
      <c r="K113" s="15">
        <f t="shared" si="9"/>
        <v>845.35714285714289</v>
      </c>
      <c r="L113" s="15">
        <f t="shared" si="10"/>
        <v>-154</v>
      </c>
      <c r="M113" s="8">
        <f t="shared" si="11"/>
        <v>154</v>
      </c>
    </row>
    <row r="114" spans="1:13" x14ac:dyDescent="0.25">
      <c r="A114" s="7">
        <v>285664</v>
      </c>
      <c r="B114" s="8" t="s">
        <v>17</v>
      </c>
      <c r="C114" s="9">
        <v>1010</v>
      </c>
      <c r="D114" s="10">
        <v>228</v>
      </c>
      <c r="E114" s="9">
        <v>196</v>
      </c>
      <c r="F114" s="11">
        <v>7</v>
      </c>
      <c r="G114" s="11">
        <f t="shared" si="6"/>
        <v>210</v>
      </c>
      <c r="H114" s="11">
        <f t="shared" si="7"/>
        <v>1042</v>
      </c>
      <c r="I114" s="8">
        <f>IFERROR(INDEX('Планируемые поступления'!$A$1:$B$491,MATCH(A114,'Планируемые поступления'!A:A,0),2),0)</f>
        <v>0</v>
      </c>
      <c r="J114" s="15">
        <f t="shared" si="8"/>
        <v>315</v>
      </c>
      <c r="K114" s="15">
        <f t="shared" si="9"/>
        <v>315</v>
      </c>
      <c r="L114" s="15">
        <f t="shared" si="10"/>
        <v>727</v>
      </c>
      <c r="M114" s="8">
        <f t="shared" si="11"/>
        <v>315</v>
      </c>
    </row>
    <row r="115" spans="1:13" x14ac:dyDescent="0.25">
      <c r="A115" s="7">
        <v>891112</v>
      </c>
      <c r="B115" s="8" t="s">
        <v>17</v>
      </c>
      <c r="C115" s="9">
        <v>806</v>
      </c>
      <c r="D115" s="10">
        <v>216</v>
      </c>
      <c r="E115" s="9">
        <v>588</v>
      </c>
      <c r="F115" s="11">
        <v>21</v>
      </c>
      <c r="G115" s="11">
        <f t="shared" si="6"/>
        <v>630</v>
      </c>
      <c r="H115" s="11">
        <f t="shared" si="7"/>
        <v>434</v>
      </c>
      <c r="I115" s="8">
        <f>IFERROR(INDEX('Планируемые поступления'!$A$1:$B$491,MATCH(A115,'Планируемые поступления'!A:A,0),2),0)</f>
        <v>0</v>
      </c>
      <c r="J115" s="15">
        <f t="shared" si="8"/>
        <v>945</v>
      </c>
      <c r="K115" s="15">
        <f t="shared" si="9"/>
        <v>945</v>
      </c>
      <c r="L115" s="15">
        <f t="shared" si="10"/>
        <v>-511</v>
      </c>
      <c r="M115" s="8">
        <f t="shared" si="11"/>
        <v>511</v>
      </c>
    </row>
    <row r="116" spans="1:13" x14ac:dyDescent="0.25">
      <c r="A116" s="7">
        <v>516682</v>
      </c>
      <c r="B116" s="8" t="s">
        <v>17</v>
      </c>
      <c r="C116" s="9">
        <v>101</v>
      </c>
      <c r="D116" s="10">
        <v>48</v>
      </c>
      <c r="E116" s="9">
        <v>194</v>
      </c>
      <c r="F116" s="11">
        <v>6.9285714285714288</v>
      </c>
      <c r="G116" s="11">
        <f t="shared" si="6"/>
        <v>207.85714285714286</v>
      </c>
      <c r="H116" s="11">
        <f t="shared" si="7"/>
        <v>0</v>
      </c>
      <c r="I116" s="8">
        <f>IFERROR(INDEX('Планируемые поступления'!$A$1:$B$491,MATCH(A116,'Планируемые поступления'!A:A,0),2),0)</f>
        <v>0</v>
      </c>
      <c r="J116" s="15">
        <f t="shared" si="8"/>
        <v>311.78571428571428</v>
      </c>
      <c r="K116" s="15">
        <f t="shared" si="9"/>
        <v>311.78571428571428</v>
      </c>
      <c r="L116" s="15">
        <f t="shared" si="10"/>
        <v>-312</v>
      </c>
      <c r="M116" s="8">
        <f t="shared" si="11"/>
        <v>312</v>
      </c>
    </row>
    <row r="117" spans="1:13" x14ac:dyDescent="0.25">
      <c r="A117" s="7">
        <v>357711</v>
      </c>
      <c r="B117" s="8" t="s">
        <v>16</v>
      </c>
      <c r="C117" s="9">
        <v>590</v>
      </c>
      <c r="D117" s="10"/>
      <c r="E117" s="9">
        <v>68</v>
      </c>
      <c r="F117" s="11">
        <v>2.4285714285714284</v>
      </c>
      <c r="G117" s="11">
        <f t="shared" si="6"/>
        <v>72.857142857142847</v>
      </c>
      <c r="H117" s="11">
        <f t="shared" si="7"/>
        <v>522</v>
      </c>
      <c r="I117" s="8">
        <f>IFERROR(INDEX('Планируемые поступления'!$A$1:$B$491,MATCH(A117,'Планируемые поступления'!A:A,0),2),0)</f>
        <v>0</v>
      </c>
      <c r="J117" s="15">
        <f t="shared" si="8"/>
        <v>109.28571428571428</v>
      </c>
      <c r="K117" s="15">
        <f t="shared" si="9"/>
        <v>109.28571428571428</v>
      </c>
      <c r="L117" s="15">
        <f t="shared" si="10"/>
        <v>413</v>
      </c>
      <c r="M117" s="8">
        <f t="shared" si="11"/>
        <v>109</v>
      </c>
    </row>
    <row r="118" spans="1:13" x14ac:dyDescent="0.25">
      <c r="A118" s="7">
        <v>692259</v>
      </c>
      <c r="B118" s="8" t="s">
        <v>16</v>
      </c>
      <c r="C118" s="9">
        <v>1</v>
      </c>
      <c r="D118" s="10"/>
      <c r="E118" s="9"/>
      <c r="F118" s="11"/>
      <c r="G118" s="11">
        <f t="shared" si="6"/>
        <v>0</v>
      </c>
      <c r="H118" s="11">
        <f t="shared" si="7"/>
        <v>1</v>
      </c>
      <c r="I118" s="8">
        <f>IFERROR(INDEX('Планируемые поступления'!$A$1:$B$491,MATCH(A118,'Планируемые поступления'!A:A,0),2),0)</f>
        <v>0</v>
      </c>
      <c r="J118" s="15">
        <f t="shared" si="8"/>
        <v>0</v>
      </c>
      <c r="K118" s="15">
        <f t="shared" si="9"/>
        <v>0</v>
      </c>
      <c r="L118" s="15">
        <f t="shared" si="10"/>
        <v>1</v>
      </c>
      <c r="M118" s="8">
        <f t="shared" si="11"/>
        <v>0</v>
      </c>
    </row>
    <row r="119" spans="1:13" x14ac:dyDescent="0.25">
      <c r="A119" s="7">
        <v>752632</v>
      </c>
      <c r="B119" s="8" t="s">
        <v>17</v>
      </c>
      <c r="C119" s="9">
        <v>3442</v>
      </c>
      <c r="D119" s="10">
        <v>2</v>
      </c>
      <c r="E119" s="9">
        <v>136</v>
      </c>
      <c r="F119" s="11">
        <v>4.8571428571428568</v>
      </c>
      <c r="G119" s="11">
        <f t="shared" si="6"/>
        <v>145.71428571428569</v>
      </c>
      <c r="H119" s="11">
        <f t="shared" si="7"/>
        <v>3308</v>
      </c>
      <c r="I119" s="8">
        <f>IFERROR(INDEX('Планируемые поступления'!$A$1:$B$491,MATCH(A119,'Планируемые поступления'!A:A,0),2),0)</f>
        <v>0</v>
      </c>
      <c r="J119" s="15">
        <f t="shared" si="8"/>
        <v>218.57142857142856</v>
      </c>
      <c r="K119" s="15">
        <f t="shared" si="9"/>
        <v>218.57142857142856</v>
      </c>
      <c r="L119" s="15">
        <f t="shared" si="10"/>
        <v>3089</v>
      </c>
      <c r="M119" s="8">
        <f t="shared" si="11"/>
        <v>219</v>
      </c>
    </row>
    <row r="120" spans="1:13" x14ac:dyDescent="0.25">
      <c r="A120" s="7">
        <v>231838</v>
      </c>
      <c r="B120" s="8" t="s">
        <v>17</v>
      </c>
      <c r="C120" s="9">
        <v>362</v>
      </c>
      <c r="D120" s="10"/>
      <c r="E120" s="9">
        <v>39</v>
      </c>
      <c r="F120" s="11">
        <v>1.3928571428571428</v>
      </c>
      <c r="G120" s="11">
        <f t="shared" si="6"/>
        <v>41.785714285714285</v>
      </c>
      <c r="H120" s="11">
        <f t="shared" si="7"/>
        <v>323</v>
      </c>
      <c r="I120" s="8">
        <f>IFERROR(INDEX('Планируемые поступления'!$A$1:$B$491,MATCH(A120,'Планируемые поступления'!A:A,0),2),0)</f>
        <v>0</v>
      </c>
      <c r="J120" s="15">
        <f t="shared" si="8"/>
        <v>62.678571428571431</v>
      </c>
      <c r="K120" s="15">
        <f t="shared" si="9"/>
        <v>62.678571428571431</v>
      </c>
      <c r="L120" s="15">
        <f t="shared" si="10"/>
        <v>260</v>
      </c>
      <c r="M120" s="8">
        <f t="shared" si="11"/>
        <v>63</v>
      </c>
    </row>
    <row r="121" spans="1:13" x14ac:dyDescent="0.25">
      <c r="A121" s="7">
        <v>211614</v>
      </c>
      <c r="B121" s="8" t="s">
        <v>17</v>
      </c>
      <c r="C121" s="9">
        <v>239</v>
      </c>
      <c r="D121" s="10">
        <v>144</v>
      </c>
      <c r="E121" s="9">
        <v>40</v>
      </c>
      <c r="F121" s="11">
        <v>1.4285714285714286</v>
      </c>
      <c r="G121" s="11">
        <f t="shared" si="6"/>
        <v>42.857142857142861</v>
      </c>
      <c r="H121" s="11">
        <f t="shared" si="7"/>
        <v>343</v>
      </c>
      <c r="I121" s="8">
        <f>IFERROR(INDEX('Планируемые поступления'!$A$1:$B$491,MATCH(A121,'Планируемые поступления'!A:A,0),2),0)</f>
        <v>0</v>
      </c>
      <c r="J121" s="15">
        <f t="shared" si="8"/>
        <v>64.285714285714292</v>
      </c>
      <c r="K121" s="15">
        <f t="shared" si="9"/>
        <v>64.285714285714292</v>
      </c>
      <c r="L121" s="15">
        <f t="shared" si="10"/>
        <v>279</v>
      </c>
      <c r="M121" s="8">
        <f t="shared" si="11"/>
        <v>64</v>
      </c>
    </row>
    <row r="122" spans="1:13" x14ac:dyDescent="0.25">
      <c r="A122" s="7">
        <v>583048</v>
      </c>
      <c r="B122" s="8" t="s">
        <v>16</v>
      </c>
      <c r="C122" s="9">
        <v>199</v>
      </c>
      <c r="D122" s="10"/>
      <c r="E122" s="9">
        <v>754</v>
      </c>
      <c r="F122" s="11">
        <v>26.928571428571427</v>
      </c>
      <c r="G122" s="11">
        <f t="shared" si="6"/>
        <v>807.85714285714278</v>
      </c>
      <c r="H122" s="11">
        <f t="shared" si="7"/>
        <v>0</v>
      </c>
      <c r="I122" s="8">
        <f>IFERROR(INDEX('Планируемые поступления'!$A$1:$B$491,MATCH(A122,'Планируемые поступления'!A:A,0),2),0)</f>
        <v>0</v>
      </c>
      <c r="J122" s="15">
        <f t="shared" si="8"/>
        <v>1211.7857142857142</v>
      </c>
      <c r="K122" s="15">
        <f t="shared" si="9"/>
        <v>1211.7857142857142</v>
      </c>
      <c r="L122" s="15">
        <f t="shared" si="10"/>
        <v>-1212</v>
      </c>
      <c r="M122" s="8">
        <f t="shared" si="11"/>
        <v>1212</v>
      </c>
    </row>
    <row r="123" spans="1:13" x14ac:dyDescent="0.25">
      <c r="A123" s="7">
        <v>224000</v>
      </c>
      <c r="B123" s="8" t="s">
        <v>17</v>
      </c>
      <c r="C123" s="9">
        <v>1</v>
      </c>
      <c r="D123" s="10"/>
      <c r="E123" s="9"/>
      <c r="F123" s="11"/>
      <c r="G123" s="11">
        <f t="shared" si="6"/>
        <v>0</v>
      </c>
      <c r="H123" s="11">
        <f t="shared" si="7"/>
        <v>1</v>
      </c>
      <c r="I123" s="8">
        <f>IFERROR(INDEX('Планируемые поступления'!$A$1:$B$491,MATCH(A123,'Планируемые поступления'!A:A,0),2),0)</f>
        <v>0</v>
      </c>
      <c r="J123" s="15">
        <f t="shared" si="8"/>
        <v>0</v>
      </c>
      <c r="K123" s="15">
        <f t="shared" si="9"/>
        <v>0</v>
      </c>
      <c r="L123" s="15">
        <f t="shared" si="10"/>
        <v>1</v>
      </c>
      <c r="M123" s="8">
        <f t="shared" si="11"/>
        <v>0</v>
      </c>
    </row>
    <row r="124" spans="1:13" x14ac:dyDescent="0.25">
      <c r="A124" s="7">
        <v>665250</v>
      </c>
      <c r="B124" s="8" t="s">
        <v>17</v>
      </c>
      <c r="C124" s="9">
        <v>195</v>
      </c>
      <c r="D124" s="10">
        <v>96</v>
      </c>
      <c r="E124" s="9">
        <v>57</v>
      </c>
      <c r="F124" s="11">
        <v>2.0357142857142856</v>
      </c>
      <c r="G124" s="11">
        <f t="shared" si="6"/>
        <v>61.071428571428569</v>
      </c>
      <c r="H124" s="11">
        <f t="shared" si="7"/>
        <v>234</v>
      </c>
      <c r="I124" s="8">
        <f>IFERROR(INDEX('Планируемые поступления'!$A$1:$B$491,MATCH(A124,'Планируемые поступления'!A:A,0),2),0)</f>
        <v>0</v>
      </c>
      <c r="J124" s="15">
        <f t="shared" si="8"/>
        <v>91.607142857142861</v>
      </c>
      <c r="K124" s="15">
        <f t="shared" si="9"/>
        <v>91.607142857142861</v>
      </c>
      <c r="L124" s="15">
        <f t="shared" si="10"/>
        <v>142</v>
      </c>
      <c r="M124" s="8">
        <f t="shared" si="11"/>
        <v>92</v>
      </c>
    </row>
    <row r="125" spans="1:13" x14ac:dyDescent="0.25">
      <c r="A125" s="7">
        <v>287259</v>
      </c>
      <c r="B125" s="8" t="s">
        <v>17</v>
      </c>
      <c r="C125" s="9">
        <v>1692</v>
      </c>
      <c r="D125" s="10">
        <v>978</v>
      </c>
      <c r="E125" s="9">
        <v>1177</v>
      </c>
      <c r="F125" s="11">
        <v>42.035714285714285</v>
      </c>
      <c r="G125" s="11">
        <f t="shared" si="6"/>
        <v>1261.0714285714284</v>
      </c>
      <c r="H125" s="11">
        <f t="shared" si="7"/>
        <v>1493</v>
      </c>
      <c r="I125" s="8">
        <f>IFERROR(INDEX('Планируемые поступления'!$A$1:$B$491,MATCH(A125,'Планируемые поступления'!A:A,0),2),0)</f>
        <v>2880</v>
      </c>
      <c r="J125" s="15">
        <f t="shared" si="8"/>
        <v>1891.6071428571427</v>
      </c>
      <c r="K125" s="15">
        <f t="shared" si="9"/>
        <v>1891.6071428571427</v>
      </c>
      <c r="L125" s="15">
        <f t="shared" si="10"/>
        <v>-399</v>
      </c>
      <c r="M125" s="8">
        <f t="shared" si="11"/>
        <v>399</v>
      </c>
    </row>
    <row r="126" spans="1:13" x14ac:dyDescent="0.25">
      <c r="A126" s="7">
        <v>777665</v>
      </c>
      <c r="B126" s="8" t="s">
        <v>17</v>
      </c>
      <c r="C126" s="9">
        <v>1550</v>
      </c>
      <c r="D126" s="10"/>
      <c r="E126" s="9">
        <v>21</v>
      </c>
      <c r="F126" s="11">
        <v>0.75</v>
      </c>
      <c r="G126" s="11">
        <f t="shared" si="6"/>
        <v>22.5</v>
      </c>
      <c r="H126" s="11">
        <f t="shared" si="7"/>
        <v>1529</v>
      </c>
      <c r="I126" s="8">
        <f>IFERROR(INDEX('Планируемые поступления'!$A$1:$B$491,MATCH(A126,'Планируемые поступления'!A:A,0),2),0)</f>
        <v>0</v>
      </c>
      <c r="J126" s="15">
        <f t="shared" si="8"/>
        <v>33.75</v>
      </c>
      <c r="K126" s="15">
        <f t="shared" si="9"/>
        <v>33.75</v>
      </c>
      <c r="L126" s="15">
        <f t="shared" si="10"/>
        <v>1495</v>
      </c>
      <c r="M126" s="8">
        <f t="shared" si="11"/>
        <v>34</v>
      </c>
    </row>
    <row r="127" spans="1:13" x14ac:dyDescent="0.25">
      <c r="A127" s="7">
        <v>518127</v>
      </c>
      <c r="B127" s="8" t="s">
        <v>16</v>
      </c>
      <c r="C127" s="9"/>
      <c r="D127" s="10"/>
      <c r="E127" s="9">
        <v>95</v>
      </c>
      <c r="F127" s="11">
        <v>6.333333333333333</v>
      </c>
      <c r="G127" s="11">
        <f t="shared" si="6"/>
        <v>190</v>
      </c>
      <c r="H127" s="11">
        <f t="shared" si="7"/>
        <v>0</v>
      </c>
      <c r="I127" s="8">
        <f>IFERROR(INDEX('Планируемые поступления'!$A$1:$B$491,MATCH(A127,'Планируемые поступления'!A:A,0),2),0)</f>
        <v>0</v>
      </c>
      <c r="J127" s="15">
        <f t="shared" si="8"/>
        <v>285</v>
      </c>
      <c r="K127" s="15">
        <f t="shared" si="9"/>
        <v>285</v>
      </c>
      <c r="L127" s="15">
        <f t="shared" si="10"/>
        <v>-285</v>
      </c>
      <c r="M127" s="8">
        <f t="shared" si="11"/>
        <v>285</v>
      </c>
    </row>
    <row r="128" spans="1:13" x14ac:dyDescent="0.25">
      <c r="A128" s="7">
        <v>294822</v>
      </c>
      <c r="B128" s="8" t="s">
        <v>17</v>
      </c>
      <c r="C128" s="9">
        <v>455</v>
      </c>
      <c r="D128" s="10">
        <v>48</v>
      </c>
      <c r="E128" s="9">
        <v>149</v>
      </c>
      <c r="F128" s="11">
        <v>5.3214285714285712</v>
      </c>
      <c r="G128" s="11">
        <f t="shared" si="6"/>
        <v>159.64285714285714</v>
      </c>
      <c r="H128" s="11">
        <f t="shared" si="7"/>
        <v>354</v>
      </c>
      <c r="I128" s="8">
        <f>IFERROR(INDEX('Планируемые поступления'!$A$1:$B$491,MATCH(A128,'Планируемые поступления'!A:A,0),2),0)</f>
        <v>0</v>
      </c>
      <c r="J128" s="15">
        <f t="shared" si="8"/>
        <v>239.46428571428572</v>
      </c>
      <c r="K128" s="15">
        <f t="shared" si="9"/>
        <v>239.46428571428572</v>
      </c>
      <c r="L128" s="15">
        <f t="shared" si="10"/>
        <v>115</v>
      </c>
      <c r="M128" s="8">
        <f t="shared" si="11"/>
        <v>239</v>
      </c>
    </row>
    <row r="129" spans="1:13" x14ac:dyDescent="0.25">
      <c r="A129" s="7">
        <v>703289</v>
      </c>
      <c r="B129" s="8" t="s">
        <v>17</v>
      </c>
      <c r="C129" s="9">
        <v>218</v>
      </c>
      <c r="D129" s="10">
        <v>144</v>
      </c>
      <c r="E129" s="9">
        <v>177</v>
      </c>
      <c r="F129" s="11">
        <v>6.3214285714285712</v>
      </c>
      <c r="G129" s="11">
        <f t="shared" si="6"/>
        <v>189.64285714285714</v>
      </c>
      <c r="H129" s="11">
        <f t="shared" si="7"/>
        <v>185</v>
      </c>
      <c r="I129" s="8">
        <f>IFERROR(INDEX('Планируемые поступления'!$A$1:$B$491,MATCH(A129,'Планируемые поступления'!A:A,0),2),0)</f>
        <v>336</v>
      </c>
      <c r="J129" s="15">
        <f t="shared" si="8"/>
        <v>284.46428571428572</v>
      </c>
      <c r="K129" s="15">
        <f t="shared" si="9"/>
        <v>284.46428571428572</v>
      </c>
      <c r="L129" s="15">
        <f t="shared" si="10"/>
        <v>-99</v>
      </c>
      <c r="M129" s="8">
        <f t="shared" si="11"/>
        <v>99</v>
      </c>
    </row>
    <row r="130" spans="1:13" x14ac:dyDescent="0.25">
      <c r="A130" s="7">
        <v>370748</v>
      </c>
      <c r="B130" s="8" t="s">
        <v>17</v>
      </c>
      <c r="C130" s="9">
        <v>76</v>
      </c>
      <c r="D130" s="10"/>
      <c r="E130" s="9">
        <v>137</v>
      </c>
      <c r="F130" s="11">
        <v>4.8928571428571432</v>
      </c>
      <c r="G130" s="11">
        <f t="shared" si="6"/>
        <v>146.78571428571431</v>
      </c>
      <c r="H130" s="11">
        <f t="shared" si="7"/>
        <v>0</v>
      </c>
      <c r="I130" s="8">
        <f>IFERROR(INDEX('Планируемые поступления'!$A$1:$B$491,MATCH(A130,'Планируемые поступления'!A:A,0),2),0)</f>
        <v>0</v>
      </c>
      <c r="J130" s="15">
        <f t="shared" si="8"/>
        <v>220.17857142857144</v>
      </c>
      <c r="K130" s="15">
        <f t="shared" si="9"/>
        <v>220.17857142857144</v>
      </c>
      <c r="L130" s="15">
        <f t="shared" si="10"/>
        <v>-220</v>
      </c>
      <c r="M130" s="8">
        <f t="shared" si="11"/>
        <v>220</v>
      </c>
    </row>
    <row r="131" spans="1:13" x14ac:dyDescent="0.25">
      <c r="A131" s="7">
        <v>593579</v>
      </c>
      <c r="B131" s="8" t="s">
        <v>17</v>
      </c>
      <c r="C131" s="9">
        <v>820</v>
      </c>
      <c r="D131" s="10">
        <v>145</v>
      </c>
      <c r="E131" s="9">
        <v>610</v>
      </c>
      <c r="F131" s="11">
        <v>21.785714285714285</v>
      </c>
      <c r="G131" s="11">
        <f t="shared" si="6"/>
        <v>653.57142857142856</v>
      </c>
      <c r="H131" s="11">
        <f t="shared" si="7"/>
        <v>355</v>
      </c>
      <c r="I131" s="8">
        <f>IFERROR(INDEX('Планируемые поступления'!$A$1:$B$491,MATCH(A131,'Планируемые поступления'!A:A,0),2),0)</f>
        <v>0</v>
      </c>
      <c r="J131" s="15">
        <f t="shared" si="8"/>
        <v>980.35714285714289</v>
      </c>
      <c r="K131" s="15">
        <f t="shared" si="9"/>
        <v>980.35714285714289</v>
      </c>
      <c r="L131" s="15">
        <f t="shared" si="10"/>
        <v>-625</v>
      </c>
      <c r="M131" s="8">
        <f t="shared" si="11"/>
        <v>625</v>
      </c>
    </row>
    <row r="132" spans="1:13" x14ac:dyDescent="0.25">
      <c r="A132" s="7">
        <v>468393</v>
      </c>
      <c r="B132" s="8" t="s">
        <v>17</v>
      </c>
      <c r="C132" s="9">
        <v>382</v>
      </c>
      <c r="D132" s="10">
        <v>96</v>
      </c>
      <c r="E132" s="9">
        <v>311</v>
      </c>
      <c r="F132" s="11">
        <v>11.107142857142858</v>
      </c>
      <c r="G132" s="11">
        <f t="shared" si="6"/>
        <v>333.21428571428572</v>
      </c>
      <c r="H132" s="11">
        <f t="shared" si="7"/>
        <v>167</v>
      </c>
      <c r="I132" s="8">
        <f>IFERROR(INDEX('Планируемые поступления'!$A$1:$B$491,MATCH(A132,'Планируемые поступления'!A:A,0),2),0)</f>
        <v>196</v>
      </c>
      <c r="J132" s="15">
        <f t="shared" si="8"/>
        <v>499.82142857142856</v>
      </c>
      <c r="K132" s="15">
        <f t="shared" si="9"/>
        <v>303.82142857142856</v>
      </c>
      <c r="L132" s="15">
        <f t="shared" si="10"/>
        <v>-137</v>
      </c>
      <c r="M132" s="8">
        <f t="shared" si="11"/>
        <v>137</v>
      </c>
    </row>
    <row r="133" spans="1:13" x14ac:dyDescent="0.25">
      <c r="A133" s="7">
        <v>817785</v>
      </c>
      <c r="B133" s="8" t="s">
        <v>17</v>
      </c>
      <c r="C133" s="9"/>
      <c r="D133" s="10"/>
      <c r="E133" s="9">
        <v>3</v>
      </c>
      <c r="F133" s="11"/>
      <c r="G133" s="11">
        <f t="shared" ref="G133:G196" si="12">F133*30</f>
        <v>0</v>
      </c>
      <c r="H133" s="11">
        <f t="shared" ref="H133:H196" si="13">IF(C133+D133-E133&gt;0,C133+D133-E133,0)</f>
        <v>0</v>
      </c>
      <c r="I133" s="8">
        <f>IFERROR(INDEX('Планируемые поступления'!$A$1:$B$491,MATCH(A133,'Планируемые поступления'!A:A,0),2),0)</f>
        <v>0</v>
      </c>
      <c r="J133" s="15">
        <f t="shared" ref="J133:J196" si="14">G133*1.5</f>
        <v>0</v>
      </c>
      <c r="K133" s="15">
        <f t="shared" ref="K133:K196" si="15">IF(J133-I133&gt;0,J133-I133,J133)</f>
        <v>0</v>
      </c>
      <c r="L133" s="15">
        <f t="shared" ref="L133:L196" si="16">ROUND(H133-K133,0)</f>
        <v>0</v>
      </c>
      <c r="M133" s="8">
        <f t="shared" ref="M133:M196" si="17">IF(L133&gt;0,ROUND(K133,0),-1*L133)</f>
        <v>0</v>
      </c>
    </row>
    <row r="134" spans="1:13" x14ac:dyDescent="0.25">
      <c r="A134" s="7">
        <v>533691</v>
      </c>
      <c r="B134" s="8" t="s">
        <v>17</v>
      </c>
      <c r="C134" s="9"/>
      <c r="D134" s="10"/>
      <c r="E134" s="9">
        <v>1</v>
      </c>
      <c r="F134" s="11"/>
      <c r="G134" s="11">
        <f t="shared" si="12"/>
        <v>0</v>
      </c>
      <c r="H134" s="11">
        <f t="shared" si="13"/>
        <v>0</v>
      </c>
      <c r="I134" s="8">
        <f>IFERROR(INDEX('Планируемые поступления'!$A$1:$B$491,MATCH(A134,'Планируемые поступления'!A:A,0),2),0)</f>
        <v>0</v>
      </c>
      <c r="J134" s="15">
        <f t="shared" si="14"/>
        <v>0</v>
      </c>
      <c r="K134" s="15">
        <f t="shared" si="15"/>
        <v>0</v>
      </c>
      <c r="L134" s="15">
        <f t="shared" si="16"/>
        <v>0</v>
      </c>
      <c r="M134" s="8">
        <f t="shared" si="17"/>
        <v>0</v>
      </c>
    </row>
    <row r="135" spans="1:13" x14ac:dyDescent="0.25">
      <c r="A135" s="7">
        <v>760283</v>
      </c>
      <c r="B135" s="8" t="s">
        <v>16</v>
      </c>
      <c r="C135" s="9"/>
      <c r="D135" s="10">
        <v>2</v>
      </c>
      <c r="E135" s="9">
        <v>4</v>
      </c>
      <c r="F135" s="11"/>
      <c r="G135" s="11">
        <f t="shared" si="12"/>
        <v>0</v>
      </c>
      <c r="H135" s="11">
        <f t="shared" si="13"/>
        <v>0</v>
      </c>
      <c r="I135" s="8">
        <f>IFERROR(INDEX('Планируемые поступления'!$A$1:$B$491,MATCH(A135,'Планируемые поступления'!A:A,0),2),0)</f>
        <v>0</v>
      </c>
      <c r="J135" s="15">
        <f t="shared" si="14"/>
        <v>0</v>
      </c>
      <c r="K135" s="15">
        <f t="shared" si="15"/>
        <v>0</v>
      </c>
      <c r="L135" s="15">
        <f t="shared" si="16"/>
        <v>0</v>
      </c>
      <c r="M135" s="8">
        <f t="shared" si="17"/>
        <v>0</v>
      </c>
    </row>
    <row r="136" spans="1:13" x14ac:dyDescent="0.25">
      <c r="A136" s="7">
        <v>390391</v>
      </c>
      <c r="B136" s="8" t="s">
        <v>16</v>
      </c>
      <c r="C136" s="9">
        <v>1718</v>
      </c>
      <c r="D136" s="10">
        <v>720</v>
      </c>
      <c r="E136" s="9">
        <v>400</v>
      </c>
      <c r="F136" s="11">
        <v>14.285714285714286</v>
      </c>
      <c r="G136" s="11">
        <f t="shared" si="12"/>
        <v>428.57142857142861</v>
      </c>
      <c r="H136" s="11">
        <f t="shared" si="13"/>
        <v>2038</v>
      </c>
      <c r="I136" s="8">
        <f>IFERROR(INDEX('Планируемые поступления'!$A$1:$B$491,MATCH(A136,'Планируемые поступления'!A:A,0),2),0)</f>
        <v>0</v>
      </c>
      <c r="J136" s="15">
        <f t="shared" si="14"/>
        <v>642.85714285714289</v>
      </c>
      <c r="K136" s="15">
        <f t="shared" si="15"/>
        <v>642.85714285714289</v>
      </c>
      <c r="L136" s="15">
        <f t="shared" si="16"/>
        <v>1395</v>
      </c>
      <c r="M136" s="8">
        <f t="shared" si="17"/>
        <v>643</v>
      </c>
    </row>
    <row r="137" spans="1:13" x14ac:dyDescent="0.25">
      <c r="A137" s="7">
        <v>251589</v>
      </c>
      <c r="B137" s="8" t="s">
        <v>17</v>
      </c>
      <c r="C137" s="9">
        <v>206</v>
      </c>
      <c r="D137" s="10"/>
      <c r="E137" s="9">
        <v>212</v>
      </c>
      <c r="F137" s="11">
        <v>7.5714285714285712</v>
      </c>
      <c r="G137" s="11">
        <f t="shared" si="12"/>
        <v>227.14285714285714</v>
      </c>
      <c r="H137" s="11">
        <f t="shared" si="13"/>
        <v>0</v>
      </c>
      <c r="I137" s="8">
        <f>IFERROR(INDEX('Планируемые поступления'!$A$1:$B$491,MATCH(A137,'Планируемые поступления'!A:A,0),2),0)</f>
        <v>0</v>
      </c>
      <c r="J137" s="15">
        <f t="shared" si="14"/>
        <v>340.71428571428572</v>
      </c>
      <c r="K137" s="15">
        <f t="shared" si="15"/>
        <v>340.71428571428572</v>
      </c>
      <c r="L137" s="15">
        <f t="shared" si="16"/>
        <v>-341</v>
      </c>
      <c r="M137" s="8">
        <f t="shared" si="17"/>
        <v>341</v>
      </c>
    </row>
    <row r="138" spans="1:13" x14ac:dyDescent="0.25">
      <c r="A138" s="7">
        <v>308111</v>
      </c>
      <c r="B138" s="8" t="s">
        <v>17</v>
      </c>
      <c r="C138" s="9">
        <v>239</v>
      </c>
      <c r="D138" s="10"/>
      <c r="E138" s="9">
        <v>57</v>
      </c>
      <c r="F138" s="11">
        <v>2.0357142857142856</v>
      </c>
      <c r="G138" s="11">
        <f t="shared" si="12"/>
        <v>61.071428571428569</v>
      </c>
      <c r="H138" s="11">
        <f t="shared" si="13"/>
        <v>182</v>
      </c>
      <c r="I138" s="8">
        <f>IFERROR(INDEX('Планируемые поступления'!$A$1:$B$491,MATCH(A138,'Планируемые поступления'!A:A,0),2),0)</f>
        <v>40</v>
      </c>
      <c r="J138" s="15">
        <f t="shared" si="14"/>
        <v>91.607142857142861</v>
      </c>
      <c r="K138" s="15">
        <f t="shared" si="15"/>
        <v>51.607142857142861</v>
      </c>
      <c r="L138" s="15">
        <f t="shared" si="16"/>
        <v>130</v>
      </c>
      <c r="M138" s="8">
        <f t="shared" si="17"/>
        <v>52</v>
      </c>
    </row>
    <row r="139" spans="1:13" x14ac:dyDescent="0.25">
      <c r="A139" s="7">
        <v>364870</v>
      </c>
      <c r="B139" s="8" t="s">
        <v>17</v>
      </c>
      <c r="C139" s="9">
        <v>946</v>
      </c>
      <c r="D139" s="10">
        <v>360</v>
      </c>
      <c r="E139" s="9">
        <v>269</v>
      </c>
      <c r="F139" s="11">
        <v>9.6071428571428577</v>
      </c>
      <c r="G139" s="11">
        <f t="shared" si="12"/>
        <v>288.21428571428572</v>
      </c>
      <c r="H139" s="11">
        <f t="shared" si="13"/>
        <v>1037</v>
      </c>
      <c r="I139" s="8">
        <f>IFERROR(INDEX('Планируемые поступления'!$A$1:$B$491,MATCH(A139,'Планируемые поступления'!A:A,0),2),0)</f>
        <v>0</v>
      </c>
      <c r="J139" s="15">
        <f t="shared" si="14"/>
        <v>432.32142857142856</v>
      </c>
      <c r="K139" s="15">
        <f t="shared" si="15"/>
        <v>432.32142857142856</v>
      </c>
      <c r="L139" s="15">
        <f t="shared" si="16"/>
        <v>605</v>
      </c>
      <c r="M139" s="8">
        <f t="shared" si="17"/>
        <v>432</v>
      </c>
    </row>
    <row r="140" spans="1:13" x14ac:dyDescent="0.25">
      <c r="A140" s="7">
        <v>593774</v>
      </c>
      <c r="B140" s="8" t="s">
        <v>17</v>
      </c>
      <c r="C140" s="9">
        <v>59</v>
      </c>
      <c r="D140" s="10">
        <v>64</v>
      </c>
      <c r="E140" s="9">
        <v>5</v>
      </c>
      <c r="F140" s="11">
        <v>0.41666666666666669</v>
      </c>
      <c r="G140" s="11">
        <f t="shared" si="12"/>
        <v>12.5</v>
      </c>
      <c r="H140" s="11">
        <f t="shared" si="13"/>
        <v>118</v>
      </c>
      <c r="I140" s="8">
        <f>IFERROR(INDEX('Планируемые поступления'!$A$1:$B$491,MATCH(A140,'Планируемые поступления'!A:A,0),2),0)</f>
        <v>0</v>
      </c>
      <c r="J140" s="15">
        <f t="shared" si="14"/>
        <v>18.75</v>
      </c>
      <c r="K140" s="15">
        <f t="shared" si="15"/>
        <v>18.75</v>
      </c>
      <c r="L140" s="15">
        <f t="shared" si="16"/>
        <v>99</v>
      </c>
      <c r="M140" s="8">
        <f t="shared" si="17"/>
        <v>19</v>
      </c>
    </row>
    <row r="141" spans="1:13" x14ac:dyDescent="0.25">
      <c r="A141" s="7">
        <v>124656</v>
      </c>
      <c r="B141" s="8" t="s">
        <v>17</v>
      </c>
      <c r="C141" s="9">
        <v>1254</v>
      </c>
      <c r="D141" s="10">
        <v>120</v>
      </c>
      <c r="E141" s="9">
        <v>159</v>
      </c>
      <c r="F141" s="11">
        <v>5.6785714285714288</v>
      </c>
      <c r="G141" s="11">
        <f t="shared" si="12"/>
        <v>170.35714285714286</v>
      </c>
      <c r="H141" s="11">
        <f t="shared" si="13"/>
        <v>1215</v>
      </c>
      <c r="I141" s="8">
        <f>IFERROR(INDEX('Планируемые поступления'!$A$1:$B$491,MATCH(A141,'Планируемые поступления'!A:A,0),2),0)</f>
        <v>0</v>
      </c>
      <c r="J141" s="15">
        <f t="shared" si="14"/>
        <v>255.53571428571428</v>
      </c>
      <c r="K141" s="15">
        <f t="shared" si="15"/>
        <v>255.53571428571428</v>
      </c>
      <c r="L141" s="15">
        <f t="shared" si="16"/>
        <v>959</v>
      </c>
      <c r="M141" s="8">
        <f t="shared" si="17"/>
        <v>256</v>
      </c>
    </row>
    <row r="142" spans="1:13" x14ac:dyDescent="0.25">
      <c r="A142" s="7">
        <v>168723</v>
      </c>
      <c r="B142" s="8" t="s">
        <v>17</v>
      </c>
      <c r="C142" s="9"/>
      <c r="D142" s="10"/>
      <c r="E142" s="9">
        <v>15</v>
      </c>
      <c r="F142" s="11">
        <v>7.5</v>
      </c>
      <c r="G142" s="11">
        <f t="shared" si="12"/>
        <v>225</v>
      </c>
      <c r="H142" s="11">
        <f t="shared" si="13"/>
        <v>0</v>
      </c>
      <c r="I142" s="8">
        <f>IFERROR(INDEX('Планируемые поступления'!$A$1:$B$491,MATCH(A142,'Планируемые поступления'!A:A,0),2),0)</f>
        <v>0</v>
      </c>
      <c r="J142" s="15">
        <f t="shared" si="14"/>
        <v>337.5</v>
      </c>
      <c r="K142" s="15">
        <f t="shared" si="15"/>
        <v>337.5</v>
      </c>
      <c r="L142" s="15">
        <f t="shared" si="16"/>
        <v>-338</v>
      </c>
      <c r="M142" s="8">
        <f t="shared" si="17"/>
        <v>338</v>
      </c>
    </row>
    <row r="143" spans="1:13" x14ac:dyDescent="0.25">
      <c r="A143" s="7">
        <v>694940</v>
      </c>
      <c r="B143" s="8" t="s">
        <v>17</v>
      </c>
      <c r="C143" s="9">
        <v>260</v>
      </c>
      <c r="D143" s="10">
        <v>577</v>
      </c>
      <c r="E143" s="9">
        <v>481</v>
      </c>
      <c r="F143" s="11">
        <v>17.178571428571427</v>
      </c>
      <c r="G143" s="11">
        <f t="shared" si="12"/>
        <v>515.35714285714278</v>
      </c>
      <c r="H143" s="11">
        <f t="shared" si="13"/>
        <v>356</v>
      </c>
      <c r="I143" s="8">
        <f>IFERROR(INDEX('Планируемые поступления'!$A$1:$B$491,MATCH(A143,'Планируемые поступления'!A:A,0),2),0)</f>
        <v>0</v>
      </c>
      <c r="J143" s="15">
        <f t="shared" si="14"/>
        <v>773.03571428571422</v>
      </c>
      <c r="K143" s="15">
        <f t="shared" si="15"/>
        <v>773.03571428571422</v>
      </c>
      <c r="L143" s="15">
        <f t="shared" si="16"/>
        <v>-417</v>
      </c>
      <c r="M143" s="8">
        <f t="shared" si="17"/>
        <v>417</v>
      </c>
    </row>
    <row r="144" spans="1:13" x14ac:dyDescent="0.25">
      <c r="A144" s="7">
        <v>705703</v>
      </c>
      <c r="B144" s="8" t="s">
        <v>17</v>
      </c>
      <c r="C144" s="9">
        <v>131</v>
      </c>
      <c r="D144" s="10">
        <v>96</v>
      </c>
      <c r="E144" s="9">
        <v>19</v>
      </c>
      <c r="F144" s="11">
        <v>0.6785714285714286</v>
      </c>
      <c r="G144" s="11">
        <f t="shared" si="12"/>
        <v>20.357142857142858</v>
      </c>
      <c r="H144" s="11">
        <f t="shared" si="13"/>
        <v>208</v>
      </c>
      <c r="I144" s="8">
        <f>IFERROR(INDEX('Планируемые поступления'!$A$1:$B$491,MATCH(A144,'Планируемые поступления'!A:A,0),2),0)</f>
        <v>0</v>
      </c>
      <c r="J144" s="15">
        <f t="shared" si="14"/>
        <v>30.535714285714285</v>
      </c>
      <c r="K144" s="15">
        <f t="shared" si="15"/>
        <v>30.535714285714285</v>
      </c>
      <c r="L144" s="15">
        <f t="shared" si="16"/>
        <v>177</v>
      </c>
      <c r="M144" s="8">
        <f t="shared" si="17"/>
        <v>31</v>
      </c>
    </row>
    <row r="145" spans="1:13" x14ac:dyDescent="0.25">
      <c r="A145" s="7">
        <v>706184</v>
      </c>
      <c r="B145" s="8" t="s">
        <v>17</v>
      </c>
      <c r="C145" s="9">
        <v>526</v>
      </c>
      <c r="D145" s="10">
        <v>316</v>
      </c>
      <c r="E145" s="9">
        <v>125</v>
      </c>
      <c r="F145" s="11">
        <v>4.4642857142857144</v>
      </c>
      <c r="G145" s="11">
        <f t="shared" si="12"/>
        <v>133.92857142857144</v>
      </c>
      <c r="H145" s="11">
        <f t="shared" si="13"/>
        <v>717</v>
      </c>
      <c r="I145" s="8">
        <f>IFERROR(INDEX('Планируемые поступления'!$A$1:$B$491,MATCH(A145,'Планируемые поступления'!A:A,0),2),0)</f>
        <v>0</v>
      </c>
      <c r="J145" s="15">
        <f t="shared" si="14"/>
        <v>200.89285714285717</v>
      </c>
      <c r="K145" s="15">
        <f t="shared" si="15"/>
        <v>200.89285714285717</v>
      </c>
      <c r="L145" s="15">
        <f t="shared" si="16"/>
        <v>516</v>
      </c>
      <c r="M145" s="8">
        <f t="shared" si="17"/>
        <v>201</v>
      </c>
    </row>
    <row r="146" spans="1:13" x14ac:dyDescent="0.25">
      <c r="A146" s="7">
        <v>167413</v>
      </c>
      <c r="B146" s="8" t="s">
        <v>17</v>
      </c>
      <c r="C146" s="9">
        <v>490</v>
      </c>
      <c r="D146" s="10">
        <v>588</v>
      </c>
      <c r="E146" s="9">
        <v>357</v>
      </c>
      <c r="F146" s="11">
        <v>12.75</v>
      </c>
      <c r="G146" s="11">
        <f t="shared" si="12"/>
        <v>382.5</v>
      </c>
      <c r="H146" s="11">
        <f t="shared" si="13"/>
        <v>721</v>
      </c>
      <c r="I146" s="8">
        <f>IFERROR(INDEX('Планируемые поступления'!$A$1:$B$491,MATCH(A146,'Планируемые поступления'!A:A,0),2),0)</f>
        <v>0</v>
      </c>
      <c r="J146" s="15">
        <f t="shared" si="14"/>
        <v>573.75</v>
      </c>
      <c r="K146" s="15">
        <f t="shared" si="15"/>
        <v>573.75</v>
      </c>
      <c r="L146" s="15">
        <f t="shared" si="16"/>
        <v>147</v>
      </c>
      <c r="M146" s="8">
        <f t="shared" si="17"/>
        <v>574</v>
      </c>
    </row>
    <row r="147" spans="1:13" x14ac:dyDescent="0.25">
      <c r="A147" s="7">
        <v>415282</v>
      </c>
      <c r="B147" s="8" t="s">
        <v>17</v>
      </c>
      <c r="C147" s="9">
        <v>386</v>
      </c>
      <c r="D147" s="10">
        <v>288</v>
      </c>
      <c r="E147" s="9">
        <v>224</v>
      </c>
      <c r="F147" s="11">
        <v>8</v>
      </c>
      <c r="G147" s="11">
        <f t="shared" si="12"/>
        <v>240</v>
      </c>
      <c r="H147" s="11">
        <f t="shared" si="13"/>
        <v>450</v>
      </c>
      <c r="I147" s="8">
        <f>IFERROR(INDEX('Планируемые поступления'!$A$1:$B$491,MATCH(A147,'Планируемые поступления'!A:A,0),2),0)</f>
        <v>576</v>
      </c>
      <c r="J147" s="15">
        <f t="shared" si="14"/>
        <v>360</v>
      </c>
      <c r="K147" s="15">
        <f t="shared" si="15"/>
        <v>360</v>
      </c>
      <c r="L147" s="15">
        <f t="shared" si="16"/>
        <v>90</v>
      </c>
      <c r="M147" s="8">
        <f t="shared" si="17"/>
        <v>360</v>
      </c>
    </row>
    <row r="148" spans="1:13" x14ac:dyDescent="0.25">
      <c r="A148" s="7">
        <v>367844</v>
      </c>
      <c r="B148" s="8" t="s">
        <v>16</v>
      </c>
      <c r="C148" s="9">
        <v>1</v>
      </c>
      <c r="D148" s="10"/>
      <c r="E148" s="9"/>
      <c r="F148" s="11"/>
      <c r="G148" s="11">
        <f t="shared" si="12"/>
        <v>0</v>
      </c>
      <c r="H148" s="11">
        <f t="shared" si="13"/>
        <v>1</v>
      </c>
      <c r="I148" s="8">
        <f>IFERROR(INDEX('Планируемые поступления'!$A$1:$B$491,MATCH(A148,'Планируемые поступления'!A:A,0),2),0)</f>
        <v>0</v>
      </c>
      <c r="J148" s="15">
        <f t="shared" si="14"/>
        <v>0</v>
      </c>
      <c r="K148" s="15">
        <f t="shared" si="15"/>
        <v>0</v>
      </c>
      <c r="L148" s="15">
        <f t="shared" si="16"/>
        <v>1</v>
      </c>
      <c r="M148" s="8">
        <f t="shared" si="17"/>
        <v>0</v>
      </c>
    </row>
    <row r="149" spans="1:13" x14ac:dyDescent="0.25">
      <c r="A149" s="7">
        <v>396085</v>
      </c>
      <c r="B149" s="8" t="s">
        <v>17</v>
      </c>
      <c r="C149" s="9">
        <v>235</v>
      </c>
      <c r="D149" s="10">
        <v>36</v>
      </c>
      <c r="E149" s="9">
        <v>141</v>
      </c>
      <c r="F149" s="11">
        <v>5.0357142857142856</v>
      </c>
      <c r="G149" s="11">
        <f t="shared" si="12"/>
        <v>151.07142857142856</v>
      </c>
      <c r="H149" s="11">
        <f t="shared" si="13"/>
        <v>130</v>
      </c>
      <c r="I149" s="8">
        <f>IFERROR(INDEX('Планируемые поступления'!$A$1:$B$491,MATCH(A149,'Планируемые поступления'!A:A,0),2),0)</f>
        <v>0</v>
      </c>
      <c r="J149" s="15">
        <f t="shared" si="14"/>
        <v>226.60714285714283</v>
      </c>
      <c r="K149" s="15">
        <f t="shared" si="15"/>
        <v>226.60714285714283</v>
      </c>
      <c r="L149" s="15">
        <f t="shared" si="16"/>
        <v>-97</v>
      </c>
      <c r="M149" s="8">
        <f t="shared" si="17"/>
        <v>97</v>
      </c>
    </row>
    <row r="150" spans="1:13" x14ac:dyDescent="0.25">
      <c r="A150" s="7">
        <v>594651</v>
      </c>
      <c r="B150" s="8" t="s">
        <v>16</v>
      </c>
      <c r="C150" s="9">
        <v>1</v>
      </c>
      <c r="D150" s="10"/>
      <c r="E150" s="9">
        <v>2</v>
      </c>
      <c r="F150" s="11">
        <v>7.1428571428571425E-2</v>
      </c>
      <c r="G150" s="11">
        <f t="shared" si="12"/>
        <v>2.1428571428571428</v>
      </c>
      <c r="H150" s="11">
        <f t="shared" si="13"/>
        <v>0</v>
      </c>
      <c r="I150" s="8">
        <f>IFERROR(INDEX('Планируемые поступления'!$A$1:$B$491,MATCH(A150,'Планируемые поступления'!A:A,0),2),0)</f>
        <v>0</v>
      </c>
      <c r="J150" s="15">
        <f t="shared" si="14"/>
        <v>3.2142857142857144</v>
      </c>
      <c r="K150" s="15">
        <f t="shared" si="15"/>
        <v>3.2142857142857144</v>
      </c>
      <c r="L150" s="15">
        <f t="shared" si="16"/>
        <v>-3</v>
      </c>
      <c r="M150" s="8">
        <f t="shared" si="17"/>
        <v>3</v>
      </c>
    </row>
    <row r="151" spans="1:13" x14ac:dyDescent="0.25">
      <c r="A151" s="7">
        <v>254297</v>
      </c>
      <c r="B151" s="8" t="s">
        <v>16</v>
      </c>
      <c r="C151" s="9">
        <v>720</v>
      </c>
      <c r="D151" s="10">
        <v>36</v>
      </c>
      <c r="E151" s="9">
        <v>351</v>
      </c>
      <c r="F151" s="11">
        <v>12.535714285714286</v>
      </c>
      <c r="G151" s="11">
        <f t="shared" si="12"/>
        <v>376.07142857142861</v>
      </c>
      <c r="H151" s="11">
        <f t="shared" si="13"/>
        <v>405</v>
      </c>
      <c r="I151" s="8">
        <f>IFERROR(INDEX('Планируемые поступления'!$A$1:$B$491,MATCH(A151,'Планируемые поступления'!A:A,0),2),0)</f>
        <v>0</v>
      </c>
      <c r="J151" s="15">
        <f t="shared" si="14"/>
        <v>564.10714285714289</v>
      </c>
      <c r="K151" s="15">
        <f t="shared" si="15"/>
        <v>564.10714285714289</v>
      </c>
      <c r="L151" s="15">
        <f t="shared" si="16"/>
        <v>-159</v>
      </c>
      <c r="M151" s="8">
        <f t="shared" si="17"/>
        <v>159</v>
      </c>
    </row>
    <row r="152" spans="1:13" x14ac:dyDescent="0.25">
      <c r="A152" s="7">
        <v>151606</v>
      </c>
      <c r="B152" s="8" t="s">
        <v>17</v>
      </c>
      <c r="C152" s="9">
        <v>845</v>
      </c>
      <c r="D152" s="10">
        <v>192</v>
      </c>
      <c r="E152" s="9">
        <v>232</v>
      </c>
      <c r="F152" s="11">
        <v>8.2857142857142865</v>
      </c>
      <c r="G152" s="11">
        <f t="shared" si="12"/>
        <v>248.57142857142858</v>
      </c>
      <c r="H152" s="11">
        <f t="shared" si="13"/>
        <v>805</v>
      </c>
      <c r="I152" s="8">
        <f>IFERROR(INDEX('Планируемые поступления'!$A$1:$B$491,MATCH(A152,'Планируемые поступления'!A:A,0),2),0)</f>
        <v>192</v>
      </c>
      <c r="J152" s="15">
        <f t="shared" si="14"/>
        <v>372.85714285714289</v>
      </c>
      <c r="K152" s="15">
        <f t="shared" si="15"/>
        <v>180.85714285714289</v>
      </c>
      <c r="L152" s="15">
        <f t="shared" si="16"/>
        <v>624</v>
      </c>
      <c r="M152" s="8">
        <f t="shared" si="17"/>
        <v>181</v>
      </c>
    </row>
    <row r="153" spans="1:13" x14ac:dyDescent="0.25">
      <c r="A153" s="7">
        <v>687873</v>
      </c>
      <c r="B153" s="8" t="s">
        <v>17</v>
      </c>
      <c r="C153" s="9">
        <v>328</v>
      </c>
      <c r="D153" s="10">
        <v>162</v>
      </c>
      <c r="E153" s="9">
        <v>108</v>
      </c>
      <c r="F153" s="11">
        <v>3.8571428571428572</v>
      </c>
      <c r="G153" s="11">
        <f t="shared" si="12"/>
        <v>115.71428571428572</v>
      </c>
      <c r="H153" s="11">
        <f t="shared" si="13"/>
        <v>382</v>
      </c>
      <c r="I153" s="8">
        <f>IFERROR(INDEX('Планируемые поступления'!$A$1:$B$491,MATCH(A153,'Планируемые поступления'!A:A,0),2),0)</f>
        <v>108</v>
      </c>
      <c r="J153" s="15">
        <f t="shared" si="14"/>
        <v>173.57142857142858</v>
      </c>
      <c r="K153" s="15">
        <f t="shared" si="15"/>
        <v>65.571428571428584</v>
      </c>
      <c r="L153" s="15">
        <f t="shared" si="16"/>
        <v>316</v>
      </c>
      <c r="M153" s="8">
        <f t="shared" si="17"/>
        <v>66</v>
      </c>
    </row>
    <row r="154" spans="1:13" x14ac:dyDescent="0.25">
      <c r="A154" s="7">
        <v>351763</v>
      </c>
      <c r="B154" s="8" t="s">
        <v>17</v>
      </c>
      <c r="C154" s="9">
        <v>769</v>
      </c>
      <c r="D154" s="10">
        <v>1201</v>
      </c>
      <c r="E154" s="9">
        <v>644</v>
      </c>
      <c r="F154" s="11">
        <v>23</v>
      </c>
      <c r="G154" s="11">
        <f t="shared" si="12"/>
        <v>690</v>
      </c>
      <c r="H154" s="11">
        <f t="shared" si="13"/>
        <v>1326</v>
      </c>
      <c r="I154" s="8">
        <f>IFERROR(INDEX('Планируемые поступления'!$A$1:$B$491,MATCH(A154,'Планируемые поступления'!A:A,0),2),0)</f>
        <v>0</v>
      </c>
      <c r="J154" s="15">
        <f t="shared" si="14"/>
        <v>1035</v>
      </c>
      <c r="K154" s="15">
        <f t="shared" si="15"/>
        <v>1035</v>
      </c>
      <c r="L154" s="15">
        <f t="shared" si="16"/>
        <v>291</v>
      </c>
      <c r="M154" s="8">
        <f t="shared" si="17"/>
        <v>1035</v>
      </c>
    </row>
    <row r="155" spans="1:13" x14ac:dyDescent="0.25">
      <c r="A155" s="7">
        <v>753293</v>
      </c>
      <c r="B155" s="8" t="s">
        <v>17</v>
      </c>
      <c r="C155" s="9">
        <v>895</v>
      </c>
      <c r="D155" s="10">
        <v>1044</v>
      </c>
      <c r="E155" s="9">
        <v>362</v>
      </c>
      <c r="F155" s="11">
        <v>12.928571428571429</v>
      </c>
      <c r="G155" s="11">
        <f t="shared" si="12"/>
        <v>387.85714285714289</v>
      </c>
      <c r="H155" s="11">
        <f t="shared" si="13"/>
        <v>1577</v>
      </c>
      <c r="I155" s="8">
        <f>IFERROR(INDEX('Планируемые поступления'!$A$1:$B$491,MATCH(A155,'Планируемые поступления'!A:A,0),2),0)</f>
        <v>164</v>
      </c>
      <c r="J155" s="15">
        <f t="shared" si="14"/>
        <v>581.78571428571433</v>
      </c>
      <c r="K155" s="15">
        <f t="shared" si="15"/>
        <v>417.78571428571433</v>
      </c>
      <c r="L155" s="15">
        <f t="shared" si="16"/>
        <v>1159</v>
      </c>
      <c r="M155" s="8">
        <f t="shared" si="17"/>
        <v>418</v>
      </c>
    </row>
    <row r="156" spans="1:13" x14ac:dyDescent="0.25">
      <c r="A156" s="7">
        <v>885339</v>
      </c>
      <c r="B156" s="8" t="s">
        <v>16</v>
      </c>
      <c r="C156" s="9">
        <v>1</v>
      </c>
      <c r="D156" s="10"/>
      <c r="E156" s="9">
        <v>2</v>
      </c>
      <c r="F156" s="11">
        <v>7.1428571428571425E-2</v>
      </c>
      <c r="G156" s="11">
        <f t="shared" si="12"/>
        <v>2.1428571428571428</v>
      </c>
      <c r="H156" s="11">
        <f t="shared" si="13"/>
        <v>0</v>
      </c>
      <c r="I156" s="8">
        <f>IFERROR(INDEX('Планируемые поступления'!$A$1:$B$491,MATCH(A156,'Планируемые поступления'!A:A,0),2),0)</f>
        <v>0</v>
      </c>
      <c r="J156" s="15">
        <f t="shared" si="14"/>
        <v>3.2142857142857144</v>
      </c>
      <c r="K156" s="15">
        <f t="shared" si="15"/>
        <v>3.2142857142857144</v>
      </c>
      <c r="L156" s="15">
        <f t="shared" si="16"/>
        <v>-3</v>
      </c>
      <c r="M156" s="8">
        <f t="shared" si="17"/>
        <v>3</v>
      </c>
    </row>
    <row r="157" spans="1:13" x14ac:dyDescent="0.25">
      <c r="A157" s="7">
        <v>220398</v>
      </c>
      <c r="B157" s="8" t="s">
        <v>17</v>
      </c>
      <c r="C157" s="9">
        <v>296</v>
      </c>
      <c r="D157" s="10">
        <v>97</v>
      </c>
      <c r="E157" s="9">
        <v>71</v>
      </c>
      <c r="F157" s="11">
        <v>2.5357142857142856</v>
      </c>
      <c r="G157" s="11">
        <f t="shared" si="12"/>
        <v>76.071428571428569</v>
      </c>
      <c r="H157" s="11">
        <f t="shared" si="13"/>
        <v>322</v>
      </c>
      <c r="I157" s="8">
        <f>IFERROR(INDEX('Планируемые поступления'!$A$1:$B$491,MATCH(A157,'Планируемые поступления'!A:A,0),2),0)</f>
        <v>0</v>
      </c>
      <c r="J157" s="15">
        <f t="shared" si="14"/>
        <v>114.10714285714286</v>
      </c>
      <c r="K157" s="15">
        <f t="shared" si="15"/>
        <v>114.10714285714286</v>
      </c>
      <c r="L157" s="15">
        <f t="shared" si="16"/>
        <v>208</v>
      </c>
      <c r="M157" s="8">
        <f t="shared" si="17"/>
        <v>114</v>
      </c>
    </row>
    <row r="158" spans="1:13" x14ac:dyDescent="0.25">
      <c r="A158" s="7">
        <v>406204</v>
      </c>
      <c r="B158" s="8" t="s">
        <v>16</v>
      </c>
      <c r="C158" s="9">
        <v>2788</v>
      </c>
      <c r="D158" s="10">
        <v>480</v>
      </c>
      <c r="E158" s="9">
        <v>581</v>
      </c>
      <c r="F158" s="11">
        <v>20.75</v>
      </c>
      <c r="G158" s="11">
        <f t="shared" si="12"/>
        <v>622.5</v>
      </c>
      <c r="H158" s="11">
        <f t="shared" si="13"/>
        <v>2687</v>
      </c>
      <c r="I158" s="8">
        <f>IFERROR(INDEX('Планируемые поступления'!$A$1:$B$491,MATCH(A158,'Планируемые поступления'!A:A,0),2),0)</f>
        <v>0</v>
      </c>
      <c r="J158" s="15">
        <f t="shared" si="14"/>
        <v>933.75</v>
      </c>
      <c r="K158" s="15">
        <f t="shared" si="15"/>
        <v>933.75</v>
      </c>
      <c r="L158" s="15">
        <f t="shared" si="16"/>
        <v>1753</v>
      </c>
      <c r="M158" s="8">
        <f t="shared" si="17"/>
        <v>934</v>
      </c>
    </row>
    <row r="159" spans="1:13" x14ac:dyDescent="0.25">
      <c r="A159" s="7">
        <v>578413</v>
      </c>
      <c r="B159" s="8" t="s">
        <v>17</v>
      </c>
      <c r="C159" s="9">
        <v>2101</v>
      </c>
      <c r="D159" s="10">
        <v>2160</v>
      </c>
      <c r="E159" s="9">
        <v>800</v>
      </c>
      <c r="F159" s="11">
        <v>28.571428571428573</v>
      </c>
      <c r="G159" s="11">
        <f t="shared" si="12"/>
        <v>857.14285714285722</v>
      </c>
      <c r="H159" s="11">
        <f t="shared" si="13"/>
        <v>3461</v>
      </c>
      <c r="I159" s="8">
        <f>IFERROR(INDEX('Планируемые поступления'!$A$1:$B$491,MATCH(A159,'Планируемые поступления'!A:A,0),2),0)</f>
        <v>0</v>
      </c>
      <c r="J159" s="15">
        <f t="shared" si="14"/>
        <v>1285.7142857142858</v>
      </c>
      <c r="K159" s="15">
        <f t="shared" si="15"/>
        <v>1285.7142857142858</v>
      </c>
      <c r="L159" s="15">
        <f t="shared" si="16"/>
        <v>2175</v>
      </c>
      <c r="M159" s="8">
        <f t="shared" si="17"/>
        <v>1286</v>
      </c>
    </row>
    <row r="160" spans="1:13" x14ac:dyDescent="0.25">
      <c r="A160" s="7">
        <v>111444</v>
      </c>
      <c r="B160" s="8" t="s">
        <v>17</v>
      </c>
      <c r="C160" s="9">
        <v>741</v>
      </c>
      <c r="D160" s="10">
        <v>576</v>
      </c>
      <c r="E160" s="9">
        <v>262</v>
      </c>
      <c r="F160" s="11">
        <v>9.3571428571428577</v>
      </c>
      <c r="G160" s="11">
        <f t="shared" si="12"/>
        <v>280.71428571428572</v>
      </c>
      <c r="H160" s="11">
        <f t="shared" si="13"/>
        <v>1055</v>
      </c>
      <c r="I160" s="8">
        <f>IFERROR(INDEX('Планируемые поступления'!$A$1:$B$491,MATCH(A160,'Планируемые поступления'!A:A,0),2),0)</f>
        <v>0</v>
      </c>
      <c r="J160" s="15">
        <f t="shared" si="14"/>
        <v>421.07142857142856</v>
      </c>
      <c r="K160" s="15">
        <f t="shared" si="15"/>
        <v>421.07142857142856</v>
      </c>
      <c r="L160" s="15">
        <f t="shared" si="16"/>
        <v>634</v>
      </c>
      <c r="M160" s="8">
        <f t="shared" si="17"/>
        <v>421</v>
      </c>
    </row>
    <row r="161" spans="1:13" x14ac:dyDescent="0.25">
      <c r="A161" s="7">
        <v>312620</v>
      </c>
      <c r="B161" s="8" t="s">
        <v>17</v>
      </c>
      <c r="C161" s="9">
        <v>227</v>
      </c>
      <c r="D161" s="10"/>
      <c r="E161" s="9">
        <v>140</v>
      </c>
      <c r="F161" s="11">
        <v>5</v>
      </c>
      <c r="G161" s="11">
        <f t="shared" si="12"/>
        <v>150</v>
      </c>
      <c r="H161" s="11">
        <f t="shared" si="13"/>
        <v>87</v>
      </c>
      <c r="I161" s="8">
        <f>IFERROR(INDEX('Планируемые поступления'!$A$1:$B$491,MATCH(A161,'Планируемые поступления'!A:A,0),2),0)</f>
        <v>0</v>
      </c>
      <c r="J161" s="15">
        <f t="shared" si="14"/>
        <v>225</v>
      </c>
      <c r="K161" s="15">
        <f t="shared" si="15"/>
        <v>225</v>
      </c>
      <c r="L161" s="15">
        <f t="shared" si="16"/>
        <v>-138</v>
      </c>
      <c r="M161" s="8">
        <f t="shared" si="17"/>
        <v>138</v>
      </c>
    </row>
    <row r="162" spans="1:13" x14ac:dyDescent="0.25">
      <c r="A162" s="7">
        <v>571854</v>
      </c>
      <c r="B162" s="8" t="s">
        <v>17</v>
      </c>
      <c r="C162" s="9">
        <v>673</v>
      </c>
      <c r="D162" s="10"/>
      <c r="E162" s="9">
        <v>129</v>
      </c>
      <c r="F162" s="11">
        <v>4.6071428571428568</v>
      </c>
      <c r="G162" s="11">
        <f t="shared" si="12"/>
        <v>138.21428571428569</v>
      </c>
      <c r="H162" s="11">
        <f t="shared" si="13"/>
        <v>544</v>
      </c>
      <c r="I162" s="8">
        <f>IFERROR(INDEX('Планируемые поступления'!$A$1:$B$491,MATCH(A162,'Планируемые поступления'!A:A,0),2),0)</f>
        <v>0</v>
      </c>
      <c r="J162" s="15">
        <f t="shared" si="14"/>
        <v>207.32142857142856</v>
      </c>
      <c r="K162" s="15">
        <f t="shared" si="15"/>
        <v>207.32142857142856</v>
      </c>
      <c r="L162" s="15">
        <f t="shared" si="16"/>
        <v>337</v>
      </c>
      <c r="M162" s="8">
        <f t="shared" si="17"/>
        <v>207</v>
      </c>
    </row>
    <row r="163" spans="1:13" x14ac:dyDescent="0.25">
      <c r="A163" s="7">
        <v>865563</v>
      </c>
      <c r="B163" s="8" t="s">
        <v>17</v>
      </c>
      <c r="C163" s="9">
        <v>467</v>
      </c>
      <c r="D163" s="10">
        <v>288</v>
      </c>
      <c r="E163" s="9">
        <v>75</v>
      </c>
      <c r="F163" s="11">
        <v>2.6785714285714284</v>
      </c>
      <c r="G163" s="11">
        <f t="shared" si="12"/>
        <v>80.357142857142847</v>
      </c>
      <c r="H163" s="11">
        <f t="shared" si="13"/>
        <v>680</v>
      </c>
      <c r="I163" s="8">
        <f>IFERROR(INDEX('Планируемые поступления'!$A$1:$B$491,MATCH(A163,'Планируемые поступления'!A:A,0),2),0)</f>
        <v>0</v>
      </c>
      <c r="J163" s="15">
        <f t="shared" si="14"/>
        <v>120.53571428571428</v>
      </c>
      <c r="K163" s="15">
        <f t="shared" si="15"/>
        <v>120.53571428571428</v>
      </c>
      <c r="L163" s="15">
        <f t="shared" si="16"/>
        <v>559</v>
      </c>
      <c r="M163" s="8">
        <f t="shared" si="17"/>
        <v>121</v>
      </c>
    </row>
    <row r="164" spans="1:13" x14ac:dyDescent="0.25">
      <c r="A164" s="7">
        <v>305237</v>
      </c>
      <c r="B164" s="8" t="s">
        <v>17</v>
      </c>
      <c r="C164" s="9">
        <v>2974</v>
      </c>
      <c r="D164" s="10">
        <v>2209</v>
      </c>
      <c r="E164" s="9">
        <v>522</v>
      </c>
      <c r="F164" s="11">
        <v>18.642857142857142</v>
      </c>
      <c r="G164" s="11">
        <f t="shared" si="12"/>
        <v>559.28571428571422</v>
      </c>
      <c r="H164" s="11">
        <f t="shared" si="13"/>
        <v>4661</v>
      </c>
      <c r="I164" s="8">
        <f>IFERROR(INDEX('Планируемые поступления'!$A$1:$B$491,MATCH(A164,'Планируемые поступления'!A:A,0),2),0)</f>
        <v>0</v>
      </c>
      <c r="J164" s="15">
        <f t="shared" si="14"/>
        <v>838.92857142857133</v>
      </c>
      <c r="K164" s="15">
        <f t="shared" si="15"/>
        <v>838.92857142857133</v>
      </c>
      <c r="L164" s="15">
        <f t="shared" si="16"/>
        <v>3822</v>
      </c>
      <c r="M164" s="8">
        <f t="shared" si="17"/>
        <v>839</v>
      </c>
    </row>
    <row r="165" spans="1:13" x14ac:dyDescent="0.25">
      <c r="A165" s="7">
        <v>577411</v>
      </c>
      <c r="B165" s="8" t="s">
        <v>17</v>
      </c>
      <c r="C165" s="9">
        <v>342</v>
      </c>
      <c r="D165" s="10">
        <v>96</v>
      </c>
      <c r="E165" s="9">
        <v>80</v>
      </c>
      <c r="F165" s="11">
        <v>2.8571428571428572</v>
      </c>
      <c r="G165" s="11">
        <f t="shared" si="12"/>
        <v>85.714285714285722</v>
      </c>
      <c r="H165" s="11">
        <f t="shared" si="13"/>
        <v>358</v>
      </c>
      <c r="I165" s="8">
        <f>IFERROR(INDEX('Планируемые поступления'!$A$1:$B$491,MATCH(A165,'Планируемые поступления'!A:A,0),2),0)</f>
        <v>0</v>
      </c>
      <c r="J165" s="15">
        <f t="shared" si="14"/>
        <v>128.57142857142858</v>
      </c>
      <c r="K165" s="15">
        <f t="shared" si="15"/>
        <v>128.57142857142858</v>
      </c>
      <c r="L165" s="15">
        <f t="shared" si="16"/>
        <v>229</v>
      </c>
      <c r="M165" s="8">
        <f t="shared" si="17"/>
        <v>129</v>
      </c>
    </row>
    <row r="166" spans="1:13" x14ac:dyDescent="0.25">
      <c r="A166" s="7">
        <v>330075</v>
      </c>
      <c r="B166" s="8" t="s">
        <v>17</v>
      </c>
      <c r="C166" s="9">
        <v>561</v>
      </c>
      <c r="D166" s="10"/>
      <c r="E166" s="9">
        <v>393</v>
      </c>
      <c r="F166" s="11">
        <v>14.035714285714286</v>
      </c>
      <c r="G166" s="11">
        <f t="shared" si="12"/>
        <v>421.07142857142861</v>
      </c>
      <c r="H166" s="11">
        <f t="shared" si="13"/>
        <v>168</v>
      </c>
      <c r="I166" s="8">
        <f>IFERROR(INDEX('Планируемые поступления'!$A$1:$B$491,MATCH(A166,'Планируемые поступления'!A:A,0),2),0)</f>
        <v>0</v>
      </c>
      <c r="J166" s="15">
        <f t="shared" si="14"/>
        <v>631.60714285714289</v>
      </c>
      <c r="K166" s="15">
        <f t="shared" si="15"/>
        <v>631.60714285714289</v>
      </c>
      <c r="L166" s="15">
        <f t="shared" si="16"/>
        <v>-464</v>
      </c>
      <c r="M166" s="8">
        <f t="shared" si="17"/>
        <v>464</v>
      </c>
    </row>
    <row r="167" spans="1:13" x14ac:dyDescent="0.25">
      <c r="A167" s="7">
        <v>346323</v>
      </c>
      <c r="B167" s="8" t="s">
        <v>17</v>
      </c>
      <c r="C167" s="9">
        <v>756</v>
      </c>
      <c r="D167" s="10">
        <v>336</v>
      </c>
      <c r="E167" s="9">
        <v>650</v>
      </c>
      <c r="F167" s="11">
        <v>23.214285714285715</v>
      </c>
      <c r="G167" s="11">
        <f t="shared" si="12"/>
        <v>696.42857142857144</v>
      </c>
      <c r="H167" s="11">
        <f t="shared" si="13"/>
        <v>442</v>
      </c>
      <c r="I167" s="8">
        <f>IFERROR(INDEX('Планируемые поступления'!$A$1:$B$491,MATCH(A167,'Планируемые поступления'!A:A,0),2),0)</f>
        <v>7360</v>
      </c>
      <c r="J167" s="15">
        <f t="shared" si="14"/>
        <v>1044.6428571428571</v>
      </c>
      <c r="K167" s="15">
        <f t="shared" si="15"/>
        <v>1044.6428571428571</v>
      </c>
      <c r="L167" s="15">
        <f t="shared" si="16"/>
        <v>-603</v>
      </c>
      <c r="M167" s="8">
        <f t="shared" si="17"/>
        <v>603</v>
      </c>
    </row>
    <row r="168" spans="1:13" x14ac:dyDescent="0.25">
      <c r="A168" s="7">
        <v>370837</v>
      </c>
      <c r="B168" s="8" t="s">
        <v>17</v>
      </c>
      <c r="C168" s="9">
        <v>251</v>
      </c>
      <c r="D168" s="10"/>
      <c r="E168" s="9">
        <v>76</v>
      </c>
      <c r="F168" s="11">
        <v>2.7142857142857144</v>
      </c>
      <c r="G168" s="11">
        <f t="shared" si="12"/>
        <v>81.428571428571431</v>
      </c>
      <c r="H168" s="11">
        <f t="shared" si="13"/>
        <v>175</v>
      </c>
      <c r="I168" s="8">
        <f>IFERROR(INDEX('Планируемые поступления'!$A$1:$B$491,MATCH(A168,'Планируемые поступления'!A:A,0),2),0)</f>
        <v>0</v>
      </c>
      <c r="J168" s="15">
        <f t="shared" si="14"/>
        <v>122.14285714285714</v>
      </c>
      <c r="K168" s="15">
        <f t="shared" si="15"/>
        <v>122.14285714285714</v>
      </c>
      <c r="L168" s="15">
        <f t="shared" si="16"/>
        <v>53</v>
      </c>
      <c r="M168" s="8">
        <f t="shared" si="17"/>
        <v>122</v>
      </c>
    </row>
    <row r="169" spans="1:13" x14ac:dyDescent="0.25">
      <c r="A169" s="7">
        <v>422835</v>
      </c>
      <c r="B169" s="8" t="s">
        <v>17</v>
      </c>
      <c r="C169" s="9">
        <v>1003</v>
      </c>
      <c r="D169" s="10">
        <v>423</v>
      </c>
      <c r="E169" s="9">
        <v>261</v>
      </c>
      <c r="F169" s="11">
        <v>9.3214285714285712</v>
      </c>
      <c r="G169" s="11">
        <f t="shared" si="12"/>
        <v>279.64285714285711</v>
      </c>
      <c r="H169" s="11">
        <f t="shared" si="13"/>
        <v>1165</v>
      </c>
      <c r="I169" s="8">
        <f>IFERROR(INDEX('Планируемые поступления'!$A$1:$B$491,MATCH(A169,'Планируемые поступления'!A:A,0),2),0)</f>
        <v>0</v>
      </c>
      <c r="J169" s="15">
        <f t="shared" si="14"/>
        <v>419.46428571428567</v>
      </c>
      <c r="K169" s="15">
        <f t="shared" si="15"/>
        <v>419.46428571428567</v>
      </c>
      <c r="L169" s="15">
        <f t="shared" si="16"/>
        <v>746</v>
      </c>
      <c r="M169" s="8">
        <f t="shared" si="17"/>
        <v>419</v>
      </c>
    </row>
    <row r="170" spans="1:13" x14ac:dyDescent="0.25">
      <c r="A170" s="7">
        <v>874650</v>
      </c>
      <c r="B170" s="8" t="s">
        <v>16</v>
      </c>
      <c r="C170" s="9">
        <v>2093</v>
      </c>
      <c r="D170" s="10">
        <v>2055</v>
      </c>
      <c r="E170" s="9">
        <v>512</v>
      </c>
      <c r="F170" s="11">
        <v>18.285714285714285</v>
      </c>
      <c r="G170" s="11">
        <f t="shared" si="12"/>
        <v>548.57142857142856</v>
      </c>
      <c r="H170" s="11">
        <f t="shared" si="13"/>
        <v>3636</v>
      </c>
      <c r="I170" s="8">
        <f>IFERROR(INDEX('Планируемые поступления'!$A$1:$B$491,MATCH(A170,'Планируемые поступления'!A:A,0),2),0)</f>
        <v>108</v>
      </c>
      <c r="J170" s="15">
        <f t="shared" si="14"/>
        <v>822.85714285714289</v>
      </c>
      <c r="K170" s="15">
        <f t="shared" si="15"/>
        <v>714.85714285714289</v>
      </c>
      <c r="L170" s="15">
        <f t="shared" si="16"/>
        <v>2921</v>
      </c>
      <c r="M170" s="8">
        <f t="shared" si="17"/>
        <v>715</v>
      </c>
    </row>
    <row r="171" spans="1:13" x14ac:dyDescent="0.25">
      <c r="A171" s="7">
        <v>236559</v>
      </c>
      <c r="B171" s="8" t="s">
        <v>17</v>
      </c>
      <c r="C171" s="9">
        <v>884</v>
      </c>
      <c r="D171" s="10">
        <v>2</v>
      </c>
      <c r="E171" s="9">
        <v>154</v>
      </c>
      <c r="F171" s="11">
        <v>5.5</v>
      </c>
      <c r="G171" s="11">
        <f t="shared" si="12"/>
        <v>165</v>
      </c>
      <c r="H171" s="11">
        <f t="shared" si="13"/>
        <v>732</v>
      </c>
      <c r="I171" s="8">
        <f>IFERROR(INDEX('Планируемые поступления'!$A$1:$B$491,MATCH(A171,'Планируемые поступления'!A:A,0),2),0)</f>
        <v>0</v>
      </c>
      <c r="J171" s="15">
        <f t="shared" si="14"/>
        <v>247.5</v>
      </c>
      <c r="K171" s="15">
        <f t="shared" si="15"/>
        <v>247.5</v>
      </c>
      <c r="L171" s="15">
        <f t="shared" si="16"/>
        <v>485</v>
      </c>
      <c r="M171" s="8">
        <f t="shared" si="17"/>
        <v>248</v>
      </c>
    </row>
    <row r="172" spans="1:13" x14ac:dyDescent="0.25">
      <c r="A172" s="7">
        <v>471484</v>
      </c>
      <c r="B172" s="8" t="s">
        <v>16</v>
      </c>
      <c r="C172" s="9"/>
      <c r="D172" s="10">
        <v>5</v>
      </c>
      <c r="E172" s="9">
        <v>10</v>
      </c>
      <c r="F172" s="11"/>
      <c r="G172" s="11">
        <f t="shared" si="12"/>
        <v>0</v>
      </c>
      <c r="H172" s="11">
        <f t="shared" si="13"/>
        <v>0</v>
      </c>
      <c r="I172" s="8">
        <f>IFERROR(INDEX('Планируемые поступления'!$A$1:$B$491,MATCH(A172,'Планируемые поступления'!A:A,0),2),0)</f>
        <v>0</v>
      </c>
      <c r="J172" s="15">
        <f t="shared" si="14"/>
        <v>0</v>
      </c>
      <c r="K172" s="15">
        <f t="shared" si="15"/>
        <v>0</v>
      </c>
      <c r="L172" s="15">
        <f t="shared" si="16"/>
        <v>0</v>
      </c>
      <c r="M172" s="8">
        <f t="shared" si="17"/>
        <v>0</v>
      </c>
    </row>
    <row r="173" spans="1:13" x14ac:dyDescent="0.25">
      <c r="A173" s="7">
        <v>662380</v>
      </c>
      <c r="B173" s="8" t="s">
        <v>17</v>
      </c>
      <c r="C173" s="9">
        <v>386</v>
      </c>
      <c r="D173" s="10"/>
      <c r="E173" s="9">
        <v>41</v>
      </c>
      <c r="F173" s="11">
        <v>1.4642857142857142</v>
      </c>
      <c r="G173" s="11">
        <f t="shared" si="12"/>
        <v>43.928571428571423</v>
      </c>
      <c r="H173" s="11">
        <f t="shared" si="13"/>
        <v>345</v>
      </c>
      <c r="I173" s="8">
        <f>IFERROR(INDEX('Планируемые поступления'!$A$1:$B$491,MATCH(A173,'Планируемые поступления'!A:A,0),2),0)</f>
        <v>0</v>
      </c>
      <c r="J173" s="15">
        <f t="shared" si="14"/>
        <v>65.892857142857139</v>
      </c>
      <c r="K173" s="15">
        <f t="shared" si="15"/>
        <v>65.892857142857139</v>
      </c>
      <c r="L173" s="15">
        <f t="shared" si="16"/>
        <v>279</v>
      </c>
      <c r="M173" s="8">
        <f t="shared" si="17"/>
        <v>66</v>
      </c>
    </row>
    <row r="174" spans="1:13" x14ac:dyDescent="0.25">
      <c r="A174" s="7">
        <v>785190</v>
      </c>
      <c r="B174" s="8" t="s">
        <v>17</v>
      </c>
      <c r="C174" s="9">
        <v>802</v>
      </c>
      <c r="D174" s="10">
        <v>913</v>
      </c>
      <c r="E174" s="9">
        <v>344</v>
      </c>
      <c r="F174" s="11">
        <v>12.285714285714286</v>
      </c>
      <c r="G174" s="11">
        <f t="shared" si="12"/>
        <v>368.57142857142861</v>
      </c>
      <c r="H174" s="11">
        <f t="shared" si="13"/>
        <v>1371</v>
      </c>
      <c r="I174" s="8">
        <f>IFERROR(INDEX('Планируемые поступления'!$A$1:$B$491,MATCH(A174,'Планируемые поступления'!A:A,0),2),0)</f>
        <v>0</v>
      </c>
      <c r="J174" s="15">
        <f t="shared" si="14"/>
        <v>552.85714285714289</v>
      </c>
      <c r="K174" s="15">
        <f t="shared" si="15"/>
        <v>552.85714285714289</v>
      </c>
      <c r="L174" s="15">
        <f t="shared" si="16"/>
        <v>818</v>
      </c>
      <c r="M174" s="8">
        <f t="shared" si="17"/>
        <v>553</v>
      </c>
    </row>
    <row r="175" spans="1:13" x14ac:dyDescent="0.25">
      <c r="A175" s="7">
        <v>572464</v>
      </c>
      <c r="B175" s="8" t="s">
        <v>17</v>
      </c>
      <c r="C175" s="9">
        <v>726</v>
      </c>
      <c r="D175" s="10">
        <v>160</v>
      </c>
      <c r="E175" s="9">
        <v>313</v>
      </c>
      <c r="F175" s="11">
        <v>11.178571428571429</v>
      </c>
      <c r="G175" s="11">
        <f t="shared" si="12"/>
        <v>335.35714285714289</v>
      </c>
      <c r="H175" s="11">
        <f t="shared" si="13"/>
        <v>573</v>
      </c>
      <c r="I175" s="8">
        <f>IFERROR(INDEX('Планируемые поступления'!$A$1:$B$491,MATCH(A175,'Планируемые поступления'!A:A,0),2),0)</f>
        <v>320</v>
      </c>
      <c r="J175" s="15">
        <f t="shared" si="14"/>
        <v>503.03571428571433</v>
      </c>
      <c r="K175" s="15">
        <f t="shared" si="15"/>
        <v>183.03571428571433</v>
      </c>
      <c r="L175" s="15">
        <f t="shared" si="16"/>
        <v>390</v>
      </c>
      <c r="M175" s="8">
        <f t="shared" si="17"/>
        <v>183</v>
      </c>
    </row>
    <row r="176" spans="1:13" x14ac:dyDescent="0.25">
      <c r="A176" s="7">
        <v>773749</v>
      </c>
      <c r="B176" s="8" t="s">
        <v>16</v>
      </c>
      <c r="C176" s="9">
        <v>9</v>
      </c>
      <c r="D176" s="10"/>
      <c r="E176" s="9">
        <v>64</v>
      </c>
      <c r="F176" s="11">
        <v>2.2857142857142856</v>
      </c>
      <c r="G176" s="11">
        <f t="shared" si="12"/>
        <v>68.571428571428569</v>
      </c>
      <c r="H176" s="11">
        <f t="shared" si="13"/>
        <v>0</v>
      </c>
      <c r="I176" s="8">
        <f>IFERROR(INDEX('Планируемые поступления'!$A$1:$B$491,MATCH(A176,'Планируемые поступления'!A:A,0),2),0)</f>
        <v>0</v>
      </c>
      <c r="J176" s="15">
        <f t="shared" si="14"/>
        <v>102.85714285714286</v>
      </c>
      <c r="K176" s="15">
        <f t="shared" si="15"/>
        <v>102.85714285714286</v>
      </c>
      <c r="L176" s="15">
        <f t="shared" si="16"/>
        <v>-103</v>
      </c>
      <c r="M176" s="8">
        <f t="shared" si="17"/>
        <v>103</v>
      </c>
    </row>
    <row r="177" spans="1:13" x14ac:dyDescent="0.25">
      <c r="A177" s="7">
        <v>176171</v>
      </c>
      <c r="B177" s="8" t="s">
        <v>17</v>
      </c>
      <c r="C177" s="9">
        <v>158</v>
      </c>
      <c r="D177" s="10">
        <v>192</v>
      </c>
      <c r="E177" s="9">
        <v>248</v>
      </c>
      <c r="F177" s="11">
        <v>8.8571428571428577</v>
      </c>
      <c r="G177" s="11">
        <f t="shared" si="12"/>
        <v>265.71428571428572</v>
      </c>
      <c r="H177" s="11">
        <f t="shared" si="13"/>
        <v>102</v>
      </c>
      <c r="I177" s="8">
        <f>IFERROR(INDEX('Планируемые поступления'!$A$1:$B$491,MATCH(A177,'Планируемые поступления'!A:A,0),2),0)</f>
        <v>576</v>
      </c>
      <c r="J177" s="15">
        <f t="shared" si="14"/>
        <v>398.57142857142856</v>
      </c>
      <c r="K177" s="15">
        <f t="shared" si="15"/>
        <v>398.57142857142856</v>
      </c>
      <c r="L177" s="15">
        <f t="shared" si="16"/>
        <v>-297</v>
      </c>
      <c r="M177" s="8">
        <f t="shared" si="17"/>
        <v>297</v>
      </c>
    </row>
    <row r="178" spans="1:13" x14ac:dyDescent="0.25">
      <c r="A178" s="7">
        <v>120728</v>
      </c>
      <c r="B178" s="8" t="s">
        <v>17</v>
      </c>
      <c r="C178" s="9"/>
      <c r="D178" s="10"/>
      <c r="E178" s="9">
        <v>79</v>
      </c>
      <c r="F178" s="11">
        <v>11.285714285714286</v>
      </c>
      <c r="G178" s="11">
        <f t="shared" si="12"/>
        <v>338.57142857142861</v>
      </c>
      <c r="H178" s="11">
        <f t="shared" si="13"/>
        <v>0</v>
      </c>
      <c r="I178" s="8">
        <f>IFERROR(INDEX('Планируемые поступления'!$A$1:$B$491,MATCH(A178,'Планируемые поступления'!A:A,0),2),0)</f>
        <v>0</v>
      </c>
      <c r="J178" s="15">
        <f t="shared" si="14"/>
        <v>507.85714285714289</v>
      </c>
      <c r="K178" s="15">
        <f t="shared" si="15"/>
        <v>507.85714285714289</v>
      </c>
      <c r="L178" s="15">
        <f t="shared" si="16"/>
        <v>-508</v>
      </c>
      <c r="M178" s="8">
        <f t="shared" si="17"/>
        <v>508</v>
      </c>
    </row>
    <row r="179" spans="1:13" x14ac:dyDescent="0.25">
      <c r="A179" s="7">
        <v>469843</v>
      </c>
      <c r="B179" s="8" t="s">
        <v>17</v>
      </c>
      <c r="C179" s="9">
        <v>162</v>
      </c>
      <c r="D179" s="10">
        <v>44</v>
      </c>
      <c r="E179" s="9">
        <v>41</v>
      </c>
      <c r="F179" s="11">
        <v>1.4642857142857142</v>
      </c>
      <c r="G179" s="11">
        <f t="shared" si="12"/>
        <v>43.928571428571423</v>
      </c>
      <c r="H179" s="11">
        <f t="shared" si="13"/>
        <v>165</v>
      </c>
      <c r="I179" s="8">
        <f>IFERROR(INDEX('Планируемые поступления'!$A$1:$B$491,MATCH(A179,'Планируемые поступления'!A:A,0),2),0)</f>
        <v>60</v>
      </c>
      <c r="J179" s="15">
        <f t="shared" si="14"/>
        <v>65.892857142857139</v>
      </c>
      <c r="K179" s="15">
        <f t="shared" si="15"/>
        <v>5.8928571428571388</v>
      </c>
      <c r="L179" s="15">
        <f t="shared" si="16"/>
        <v>159</v>
      </c>
      <c r="M179" s="8">
        <f t="shared" si="17"/>
        <v>6</v>
      </c>
    </row>
    <row r="180" spans="1:13" x14ac:dyDescent="0.25">
      <c r="A180" s="7">
        <v>820647</v>
      </c>
      <c r="B180" s="8" t="s">
        <v>17</v>
      </c>
      <c r="C180" s="9">
        <v>173</v>
      </c>
      <c r="D180" s="10">
        <v>288</v>
      </c>
      <c r="E180" s="9">
        <v>156</v>
      </c>
      <c r="F180" s="11">
        <v>5.5714285714285712</v>
      </c>
      <c r="G180" s="11">
        <f t="shared" si="12"/>
        <v>167.14285714285714</v>
      </c>
      <c r="H180" s="11">
        <f t="shared" si="13"/>
        <v>305</v>
      </c>
      <c r="I180" s="8">
        <f>IFERROR(INDEX('Планируемые поступления'!$A$1:$B$491,MATCH(A180,'Планируемые поступления'!A:A,0),2),0)</f>
        <v>54</v>
      </c>
      <c r="J180" s="15">
        <f t="shared" si="14"/>
        <v>250.71428571428572</v>
      </c>
      <c r="K180" s="15">
        <f t="shared" si="15"/>
        <v>196.71428571428572</v>
      </c>
      <c r="L180" s="15">
        <f t="shared" si="16"/>
        <v>108</v>
      </c>
      <c r="M180" s="8">
        <f t="shared" si="17"/>
        <v>197</v>
      </c>
    </row>
    <row r="181" spans="1:13" x14ac:dyDescent="0.25">
      <c r="A181" s="7">
        <v>486278</v>
      </c>
      <c r="B181" s="8" t="s">
        <v>17</v>
      </c>
      <c r="C181" s="9">
        <v>583</v>
      </c>
      <c r="D181" s="10"/>
      <c r="E181" s="9">
        <v>278</v>
      </c>
      <c r="F181" s="11">
        <v>9.9285714285714288</v>
      </c>
      <c r="G181" s="11">
        <f t="shared" si="12"/>
        <v>297.85714285714289</v>
      </c>
      <c r="H181" s="11">
        <f t="shared" si="13"/>
        <v>305</v>
      </c>
      <c r="I181" s="8">
        <f>IFERROR(INDEX('Планируемые поступления'!$A$1:$B$491,MATCH(A181,'Планируемые поступления'!A:A,0),2),0)</f>
        <v>0</v>
      </c>
      <c r="J181" s="15">
        <f t="shared" si="14"/>
        <v>446.78571428571433</v>
      </c>
      <c r="K181" s="15">
        <f t="shared" si="15"/>
        <v>446.78571428571433</v>
      </c>
      <c r="L181" s="15">
        <f t="shared" si="16"/>
        <v>-142</v>
      </c>
      <c r="M181" s="8">
        <f t="shared" si="17"/>
        <v>142</v>
      </c>
    </row>
    <row r="182" spans="1:13" x14ac:dyDescent="0.25">
      <c r="A182" s="7">
        <v>555322</v>
      </c>
      <c r="B182" s="8" t="s">
        <v>17</v>
      </c>
      <c r="C182" s="9">
        <v>2</v>
      </c>
      <c r="D182" s="10"/>
      <c r="E182" s="9">
        <v>29</v>
      </c>
      <c r="F182" s="11">
        <v>1.0357142857142858</v>
      </c>
      <c r="G182" s="11">
        <f t="shared" si="12"/>
        <v>31.071428571428573</v>
      </c>
      <c r="H182" s="11">
        <f t="shared" si="13"/>
        <v>0</v>
      </c>
      <c r="I182" s="8">
        <f>IFERROR(INDEX('Планируемые поступления'!$A$1:$B$491,MATCH(A182,'Планируемые поступления'!A:A,0),2),0)</f>
        <v>0</v>
      </c>
      <c r="J182" s="15">
        <f t="shared" si="14"/>
        <v>46.607142857142861</v>
      </c>
      <c r="K182" s="15">
        <f t="shared" si="15"/>
        <v>46.607142857142861</v>
      </c>
      <c r="L182" s="15">
        <f t="shared" si="16"/>
        <v>-47</v>
      </c>
      <c r="M182" s="8">
        <f t="shared" si="17"/>
        <v>47</v>
      </c>
    </row>
    <row r="183" spans="1:13" x14ac:dyDescent="0.25">
      <c r="A183" s="7">
        <v>677612</v>
      </c>
      <c r="B183" s="8" t="s">
        <v>17</v>
      </c>
      <c r="C183" s="9">
        <v>334</v>
      </c>
      <c r="D183" s="10"/>
      <c r="E183" s="9">
        <v>79</v>
      </c>
      <c r="F183" s="11">
        <v>2.8214285714285716</v>
      </c>
      <c r="G183" s="11">
        <f t="shared" si="12"/>
        <v>84.642857142857153</v>
      </c>
      <c r="H183" s="11">
        <f t="shared" si="13"/>
        <v>255</v>
      </c>
      <c r="I183" s="8">
        <f>IFERROR(INDEX('Планируемые поступления'!$A$1:$B$491,MATCH(A183,'Планируемые поступления'!A:A,0),2),0)</f>
        <v>0</v>
      </c>
      <c r="J183" s="15">
        <f t="shared" si="14"/>
        <v>126.96428571428572</v>
      </c>
      <c r="K183" s="15">
        <f t="shared" si="15"/>
        <v>126.96428571428572</v>
      </c>
      <c r="L183" s="15">
        <f t="shared" si="16"/>
        <v>128</v>
      </c>
      <c r="M183" s="8">
        <f t="shared" si="17"/>
        <v>127</v>
      </c>
    </row>
    <row r="184" spans="1:13" x14ac:dyDescent="0.25">
      <c r="A184" s="7">
        <v>253677</v>
      </c>
      <c r="B184" s="8" t="s">
        <v>17</v>
      </c>
      <c r="C184" s="9">
        <v>1</v>
      </c>
      <c r="D184" s="10"/>
      <c r="E184" s="9"/>
      <c r="F184" s="11"/>
      <c r="G184" s="11">
        <f t="shared" si="12"/>
        <v>0</v>
      </c>
      <c r="H184" s="11">
        <f t="shared" si="13"/>
        <v>1</v>
      </c>
      <c r="I184" s="8">
        <f>IFERROR(INDEX('Планируемые поступления'!$A$1:$B$491,MATCH(A184,'Планируемые поступления'!A:A,0),2),0)</f>
        <v>0</v>
      </c>
      <c r="J184" s="15">
        <f t="shared" si="14"/>
        <v>0</v>
      </c>
      <c r="K184" s="15">
        <f t="shared" si="15"/>
        <v>0</v>
      </c>
      <c r="L184" s="15">
        <f t="shared" si="16"/>
        <v>1</v>
      </c>
      <c r="M184" s="8">
        <f t="shared" si="17"/>
        <v>0</v>
      </c>
    </row>
    <row r="185" spans="1:13" x14ac:dyDescent="0.25">
      <c r="A185" s="7">
        <v>132287</v>
      </c>
      <c r="B185" s="8" t="s">
        <v>17</v>
      </c>
      <c r="C185" s="9">
        <v>15</v>
      </c>
      <c r="D185" s="10"/>
      <c r="E185" s="9">
        <v>207</v>
      </c>
      <c r="F185" s="11">
        <v>7.3928571428571432</v>
      </c>
      <c r="G185" s="11">
        <f t="shared" si="12"/>
        <v>221.78571428571431</v>
      </c>
      <c r="H185" s="11">
        <f t="shared" si="13"/>
        <v>0</v>
      </c>
      <c r="I185" s="8">
        <f>IFERROR(INDEX('Планируемые поступления'!$A$1:$B$491,MATCH(A185,'Планируемые поступления'!A:A,0),2),0)</f>
        <v>360</v>
      </c>
      <c r="J185" s="15">
        <f t="shared" si="14"/>
        <v>332.67857142857144</v>
      </c>
      <c r="K185" s="15">
        <f t="shared" si="15"/>
        <v>332.67857142857144</v>
      </c>
      <c r="L185" s="15">
        <f t="shared" si="16"/>
        <v>-333</v>
      </c>
      <c r="M185" s="8">
        <f t="shared" si="17"/>
        <v>333</v>
      </c>
    </row>
    <row r="186" spans="1:13" x14ac:dyDescent="0.25">
      <c r="A186" s="7">
        <v>437631</v>
      </c>
      <c r="B186" s="8" t="s">
        <v>16</v>
      </c>
      <c r="C186" s="9">
        <v>384</v>
      </c>
      <c r="D186" s="10">
        <v>192</v>
      </c>
      <c r="E186" s="9">
        <v>175</v>
      </c>
      <c r="F186" s="11">
        <v>6.25</v>
      </c>
      <c r="G186" s="11">
        <f t="shared" si="12"/>
        <v>187.5</v>
      </c>
      <c r="H186" s="11">
        <f t="shared" si="13"/>
        <v>401</v>
      </c>
      <c r="I186" s="8">
        <f>IFERROR(INDEX('Планируемые поступления'!$A$1:$B$491,MATCH(A186,'Планируемые поступления'!A:A,0),2),0)</f>
        <v>0</v>
      </c>
      <c r="J186" s="15">
        <f t="shared" si="14"/>
        <v>281.25</v>
      </c>
      <c r="K186" s="15">
        <f t="shared" si="15"/>
        <v>281.25</v>
      </c>
      <c r="L186" s="15">
        <f t="shared" si="16"/>
        <v>120</v>
      </c>
      <c r="M186" s="8">
        <f t="shared" si="17"/>
        <v>281</v>
      </c>
    </row>
    <row r="187" spans="1:13" x14ac:dyDescent="0.25">
      <c r="A187" s="7">
        <v>537330</v>
      </c>
      <c r="B187" s="8" t="s">
        <v>17</v>
      </c>
      <c r="C187" s="9"/>
      <c r="D187" s="10"/>
      <c r="E187" s="9">
        <v>11</v>
      </c>
      <c r="F187" s="11">
        <v>2.2000000000000002</v>
      </c>
      <c r="G187" s="11">
        <f t="shared" si="12"/>
        <v>66</v>
      </c>
      <c r="H187" s="11">
        <f t="shared" si="13"/>
        <v>0</v>
      </c>
      <c r="I187" s="8">
        <f>IFERROR(INDEX('Планируемые поступления'!$A$1:$B$491,MATCH(A187,'Планируемые поступления'!A:A,0),2),0)</f>
        <v>0</v>
      </c>
      <c r="J187" s="15">
        <f t="shared" si="14"/>
        <v>99</v>
      </c>
      <c r="K187" s="15">
        <f t="shared" si="15"/>
        <v>99</v>
      </c>
      <c r="L187" s="15">
        <f t="shared" si="16"/>
        <v>-99</v>
      </c>
      <c r="M187" s="8">
        <f t="shared" si="17"/>
        <v>99</v>
      </c>
    </row>
    <row r="188" spans="1:13" x14ac:dyDescent="0.25">
      <c r="A188" s="7">
        <v>370283</v>
      </c>
      <c r="B188" s="8" t="s">
        <v>17</v>
      </c>
      <c r="C188" s="9">
        <v>786</v>
      </c>
      <c r="D188" s="10">
        <v>768</v>
      </c>
      <c r="E188" s="9">
        <v>331</v>
      </c>
      <c r="F188" s="11">
        <v>11.821428571428571</v>
      </c>
      <c r="G188" s="11">
        <f t="shared" si="12"/>
        <v>354.64285714285711</v>
      </c>
      <c r="H188" s="11">
        <f t="shared" si="13"/>
        <v>1223</v>
      </c>
      <c r="I188" s="8">
        <f>IFERROR(INDEX('Планируемые поступления'!$A$1:$B$491,MATCH(A188,'Планируемые поступления'!A:A,0),2),0)</f>
        <v>0</v>
      </c>
      <c r="J188" s="15">
        <f t="shared" si="14"/>
        <v>531.96428571428567</v>
      </c>
      <c r="K188" s="15">
        <f t="shared" si="15"/>
        <v>531.96428571428567</v>
      </c>
      <c r="L188" s="15">
        <f t="shared" si="16"/>
        <v>691</v>
      </c>
      <c r="M188" s="8">
        <f t="shared" si="17"/>
        <v>532</v>
      </c>
    </row>
    <row r="189" spans="1:13" x14ac:dyDescent="0.25">
      <c r="A189" s="7">
        <v>876451</v>
      </c>
      <c r="B189" s="8" t="s">
        <v>17</v>
      </c>
      <c r="C189" s="9">
        <v>760</v>
      </c>
      <c r="D189" s="10"/>
      <c r="E189" s="9">
        <v>37</v>
      </c>
      <c r="F189" s="11">
        <v>1.3214285714285714</v>
      </c>
      <c r="G189" s="11">
        <f t="shared" si="12"/>
        <v>39.642857142857139</v>
      </c>
      <c r="H189" s="11">
        <f t="shared" si="13"/>
        <v>723</v>
      </c>
      <c r="I189" s="8">
        <f>IFERROR(INDEX('Планируемые поступления'!$A$1:$B$491,MATCH(A189,'Планируемые поступления'!A:A,0),2),0)</f>
        <v>0</v>
      </c>
      <c r="J189" s="15">
        <f t="shared" si="14"/>
        <v>59.464285714285708</v>
      </c>
      <c r="K189" s="15">
        <f t="shared" si="15"/>
        <v>59.464285714285708</v>
      </c>
      <c r="L189" s="15">
        <f t="shared" si="16"/>
        <v>664</v>
      </c>
      <c r="M189" s="8">
        <f t="shared" si="17"/>
        <v>59</v>
      </c>
    </row>
    <row r="190" spans="1:13" x14ac:dyDescent="0.25">
      <c r="A190" s="7">
        <v>715221</v>
      </c>
      <c r="B190" s="8" t="s">
        <v>17</v>
      </c>
      <c r="C190" s="9">
        <v>288</v>
      </c>
      <c r="D190" s="10">
        <v>30</v>
      </c>
      <c r="E190" s="9">
        <v>63</v>
      </c>
      <c r="F190" s="11">
        <v>2.25</v>
      </c>
      <c r="G190" s="11">
        <f t="shared" si="12"/>
        <v>67.5</v>
      </c>
      <c r="H190" s="11">
        <f t="shared" si="13"/>
        <v>255</v>
      </c>
      <c r="I190" s="8">
        <f>IFERROR(INDEX('Планируемые поступления'!$A$1:$B$491,MATCH(A190,'Планируемые поступления'!A:A,0),2),0)</f>
        <v>18</v>
      </c>
      <c r="J190" s="15">
        <f t="shared" si="14"/>
        <v>101.25</v>
      </c>
      <c r="K190" s="15">
        <f t="shared" si="15"/>
        <v>83.25</v>
      </c>
      <c r="L190" s="15">
        <f t="shared" si="16"/>
        <v>172</v>
      </c>
      <c r="M190" s="8">
        <f t="shared" si="17"/>
        <v>83</v>
      </c>
    </row>
    <row r="191" spans="1:13" x14ac:dyDescent="0.25">
      <c r="A191" s="7">
        <v>380440</v>
      </c>
      <c r="B191" s="8" t="s">
        <v>17</v>
      </c>
      <c r="C191" s="9">
        <v>1365</v>
      </c>
      <c r="D191" s="10">
        <v>144</v>
      </c>
      <c r="E191" s="9">
        <v>139</v>
      </c>
      <c r="F191" s="11">
        <v>4.9642857142857144</v>
      </c>
      <c r="G191" s="11">
        <f t="shared" si="12"/>
        <v>148.92857142857144</v>
      </c>
      <c r="H191" s="11">
        <f t="shared" si="13"/>
        <v>1370</v>
      </c>
      <c r="I191" s="8">
        <f>IFERROR(INDEX('Планируемые поступления'!$A$1:$B$491,MATCH(A191,'Планируемые поступления'!A:A,0),2),0)</f>
        <v>0</v>
      </c>
      <c r="J191" s="15">
        <f t="shared" si="14"/>
        <v>223.39285714285717</v>
      </c>
      <c r="K191" s="15">
        <f t="shared" si="15"/>
        <v>223.39285714285717</v>
      </c>
      <c r="L191" s="15">
        <f t="shared" si="16"/>
        <v>1147</v>
      </c>
      <c r="M191" s="8">
        <f t="shared" si="17"/>
        <v>223</v>
      </c>
    </row>
    <row r="192" spans="1:13" x14ac:dyDescent="0.25">
      <c r="A192" s="7">
        <v>110148</v>
      </c>
      <c r="B192" s="8" t="s">
        <v>17</v>
      </c>
      <c r="C192" s="9">
        <v>23</v>
      </c>
      <c r="D192" s="10"/>
      <c r="E192" s="9">
        <v>152</v>
      </c>
      <c r="F192" s="11">
        <v>5.4285714285714288</v>
      </c>
      <c r="G192" s="11">
        <f t="shared" si="12"/>
        <v>162.85714285714286</v>
      </c>
      <c r="H192" s="11">
        <f t="shared" si="13"/>
        <v>0</v>
      </c>
      <c r="I192" s="8">
        <f>IFERROR(INDEX('Планируемые поступления'!$A$1:$B$491,MATCH(A192,'Планируемые поступления'!A:A,0),2),0)</f>
        <v>0</v>
      </c>
      <c r="J192" s="15">
        <f t="shared" si="14"/>
        <v>244.28571428571428</v>
      </c>
      <c r="K192" s="15">
        <f t="shared" si="15"/>
        <v>244.28571428571428</v>
      </c>
      <c r="L192" s="15">
        <f t="shared" si="16"/>
        <v>-244</v>
      </c>
      <c r="M192" s="8">
        <f t="shared" si="17"/>
        <v>244</v>
      </c>
    </row>
    <row r="193" spans="1:13" x14ac:dyDescent="0.25">
      <c r="A193" s="7">
        <v>751574</v>
      </c>
      <c r="B193" s="8" t="s">
        <v>17</v>
      </c>
      <c r="C193" s="9">
        <v>599</v>
      </c>
      <c r="D193" s="10">
        <v>668</v>
      </c>
      <c r="E193" s="9">
        <v>301</v>
      </c>
      <c r="F193" s="11">
        <v>10.75</v>
      </c>
      <c r="G193" s="11">
        <f t="shared" si="12"/>
        <v>322.5</v>
      </c>
      <c r="H193" s="11">
        <f t="shared" si="13"/>
        <v>966</v>
      </c>
      <c r="I193" s="8">
        <f>IFERROR(INDEX('Планируемые поступления'!$A$1:$B$491,MATCH(A193,'Планируемые поступления'!A:A,0),2),0)</f>
        <v>0</v>
      </c>
      <c r="J193" s="15">
        <f t="shared" si="14"/>
        <v>483.75</v>
      </c>
      <c r="K193" s="15">
        <f t="shared" si="15"/>
        <v>483.75</v>
      </c>
      <c r="L193" s="15">
        <f t="shared" si="16"/>
        <v>482</v>
      </c>
      <c r="M193" s="8">
        <f t="shared" si="17"/>
        <v>484</v>
      </c>
    </row>
    <row r="194" spans="1:13" x14ac:dyDescent="0.25">
      <c r="A194" s="7">
        <v>201093</v>
      </c>
      <c r="B194" s="8" t="s">
        <v>17</v>
      </c>
      <c r="C194" s="9"/>
      <c r="D194" s="10">
        <v>2</v>
      </c>
      <c r="E194" s="9">
        <v>797</v>
      </c>
      <c r="F194" s="11">
        <v>39.85</v>
      </c>
      <c r="G194" s="11">
        <f t="shared" si="12"/>
        <v>1195.5</v>
      </c>
      <c r="H194" s="11">
        <f t="shared" si="13"/>
        <v>0</v>
      </c>
      <c r="I194" s="8">
        <f>IFERROR(INDEX('Планируемые поступления'!$A$1:$B$491,MATCH(A194,'Планируемые поступления'!A:A,0),2),0)</f>
        <v>0</v>
      </c>
      <c r="J194" s="15">
        <f t="shared" si="14"/>
        <v>1793.25</v>
      </c>
      <c r="K194" s="15">
        <f t="shared" si="15"/>
        <v>1793.25</v>
      </c>
      <c r="L194" s="15">
        <f t="shared" si="16"/>
        <v>-1793</v>
      </c>
      <c r="M194" s="8">
        <f t="shared" si="17"/>
        <v>1793</v>
      </c>
    </row>
    <row r="195" spans="1:13" x14ac:dyDescent="0.25">
      <c r="A195" s="7">
        <v>678887</v>
      </c>
      <c r="B195" s="8" t="s">
        <v>17</v>
      </c>
      <c r="C195" s="9">
        <v>647</v>
      </c>
      <c r="D195" s="10">
        <v>288</v>
      </c>
      <c r="E195" s="9">
        <v>74</v>
      </c>
      <c r="F195" s="11">
        <v>2.6428571428571428</v>
      </c>
      <c r="G195" s="11">
        <f t="shared" si="12"/>
        <v>79.285714285714278</v>
      </c>
      <c r="H195" s="11">
        <f t="shared" si="13"/>
        <v>861</v>
      </c>
      <c r="I195" s="8">
        <f>IFERROR(INDEX('Планируемые поступления'!$A$1:$B$491,MATCH(A195,'Планируемые поступления'!A:A,0),2),0)</f>
        <v>0</v>
      </c>
      <c r="J195" s="15">
        <f t="shared" si="14"/>
        <v>118.92857142857142</v>
      </c>
      <c r="K195" s="15">
        <f t="shared" si="15"/>
        <v>118.92857142857142</v>
      </c>
      <c r="L195" s="15">
        <f t="shared" si="16"/>
        <v>742</v>
      </c>
      <c r="M195" s="8">
        <f t="shared" si="17"/>
        <v>119</v>
      </c>
    </row>
    <row r="196" spans="1:13" x14ac:dyDescent="0.25">
      <c r="A196" s="7">
        <v>733299</v>
      </c>
      <c r="B196" s="8" t="s">
        <v>17</v>
      </c>
      <c r="C196" s="9">
        <v>3</v>
      </c>
      <c r="D196" s="10">
        <v>99</v>
      </c>
      <c r="E196" s="9">
        <v>103</v>
      </c>
      <c r="F196" s="11">
        <v>4.6818181818181817</v>
      </c>
      <c r="G196" s="11">
        <f t="shared" si="12"/>
        <v>140.45454545454544</v>
      </c>
      <c r="H196" s="11">
        <f t="shared" si="13"/>
        <v>0</v>
      </c>
      <c r="I196" s="8">
        <f>IFERROR(INDEX('Планируемые поступления'!$A$1:$B$491,MATCH(A196,'Планируемые поступления'!A:A,0),2),0)</f>
        <v>0</v>
      </c>
      <c r="J196" s="15">
        <f t="shared" si="14"/>
        <v>210.68181818181816</v>
      </c>
      <c r="K196" s="15">
        <f t="shared" si="15"/>
        <v>210.68181818181816</v>
      </c>
      <c r="L196" s="15">
        <f t="shared" si="16"/>
        <v>-211</v>
      </c>
      <c r="M196" s="8">
        <f t="shared" si="17"/>
        <v>211</v>
      </c>
    </row>
    <row r="197" spans="1:13" x14ac:dyDescent="0.25">
      <c r="A197" s="7">
        <v>785802</v>
      </c>
      <c r="B197" s="8" t="s">
        <v>17</v>
      </c>
      <c r="C197" s="9">
        <v>790</v>
      </c>
      <c r="D197" s="10">
        <v>477</v>
      </c>
      <c r="E197" s="9">
        <v>453</v>
      </c>
      <c r="F197" s="11">
        <v>16.178571428571427</v>
      </c>
      <c r="G197" s="11">
        <f t="shared" ref="G197:G260" si="18">F197*30</f>
        <v>485.35714285714283</v>
      </c>
      <c r="H197" s="11">
        <f t="shared" ref="H197:H260" si="19">IF(C197+D197-E197&gt;0,C197+D197-E197,0)</f>
        <v>814</v>
      </c>
      <c r="I197" s="8">
        <f>IFERROR(INDEX('Планируемые поступления'!$A$1:$B$491,MATCH(A197,'Планируемые поступления'!A:A,0),2),0)</f>
        <v>0</v>
      </c>
      <c r="J197" s="15">
        <f t="shared" ref="J197:J260" si="20">G197*1.5</f>
        <v>728.03571428571422</v>
      </c>
      <c r="K197" s="15">
        <f t="shared" ref="K197:K260" si="21">IF(J197-I197&gt;0,J197-I197,J197)</f>
        <v>728.03571428571422</v>
      </c>
      <c r="L197" s="15">
        <f t="shared" ref="L197:L260" si="22">ROUND(H197-K197,0)</f>
        <v>86</v>
      </c>
      <c r="M197" s="8">
        <f t="shared" ref="M197:M260" si="23">IF(L197&gt;0,ROUND(K197,0),-1*L197)</f>
        <v>728</v>
      </c>
    </row>
    <row r="198" spans="1:13" x14ac:dyDescent="0.25">
      <c r="A198" s="7">
        <v>887637</v>
      </c>
      <c r="B198" s="8" t="s">
        <v>17</v>
      </c>
      <c r="C198" s="9"/>
      <c r="D198" s="10">
        <v>1</v>
      </c>
      <c r="E198" s="9">
        <v>1</v>
      </c>
      <c r="F198" s="11"/>
      <c r="G198" s="11">
        <f t="shared" si="18"/>
        <v>0</v>
      </c>
      <c r="H198" s="11">
        <f t="shared" si="19"/>
        <v>0</v>
      </c>
      <c r="I198" s="8">
        <f>IFERROR(INDEX('Планируемые поступления'!$A$1:$B$491,MATCH(A198,'Планируемые поступления'!A:A,0),2),0)</f>
        <v>0</v>
      </c>
      <c r="J198" s="15">
        <f t="shared" si="20"/>
        <v>0</v>
      </c>
      <c r="K198" s="15">
        <f t="shared" si="21"/>
        <v>0</v>
      </c>
      <c r="L198" s="15">
        <f t="shared" si="22"/>
        <v>0</v>
      </c>
      <c r="M198" s="8">
        <f t="shared" si="23"/>
        <v>0</v>
      </c>
    </row>
    <row r="199" spans="1:13" x14ac:dyDescent="0.25">
      <c r="A199" s="7">
        <v>806208</v>
      </c>
      <c r="B199" s="8" t="s">
        <v>17</v>
      </c>
      <c r="C199" s="9">
        <v>855</v>
      </c>
      <c r="D199" s="10">
        <v>578</v>
      </c>
      <c r="E199" s="9">
        <v>1015</v>
      </c>
      <c r="F199" s="11">
        <v>36.25</v>
      </c>
      <c r="G199" s="11">
        <f t="shared" si="18"/>
        <v>1087.5</v>
      </c>
      <c r="H199" s="11">
        <f t="shared" si="19"/>
        <v>418</v>
      </c>
      <c r="I199" s="8">
        <f>IFERROR(INDEX('Планируемые поступления'!$A$1:$B$491,MATCH(A199,'Планируемые поступления'!A:A,0),2),0)</f>
        <v>522</v>
      </c>
      <c r="J199" s="15">
        <f t="shared" si="20"/>
        <v>1631.25</v>
      </c>
      <c r="K199" s="15">
        <f t="shared" si="21"/>
        <v>1109.25</v>
      </c>
      <c r="L199" s="15">
        <f t="shared" si="22"/>
        <v>-691</v>
      </c>
      <c r="M199" s="8">
        <f t="shared" si="23"/>
        <v>691</v>
      </c>
    </row>
    <row r="200" spans="1:13" x14ac:dyDescent="0.25">
      <c r="A200" s="7">
        <v>323547</v>
      </c>
      <c r="B200" s="8" t="s">
        <v>17</v>
      </c>
      <c r="C200" s="9">
        <v>43</v>
      </c>
      <c r="D200" s="10"/>
      <c r="E200" s="9">
        <v>218</v>
      </c>
      <c r="F200" s="11">
        <v>7.7857142857142856</v>
      </c>
      <c r="G200" s="11">
        <f t="shared" si="18"/>
        <v>233.57142857142856</v>
      </c>
      <c r="H200" s="11">
        <f t="shared" si="19"/>
        <v>0</v>
      </c>
      <c r="I200" s="8">
        <f>IFERROR(INDEX('Планируемые поступления'!$A$1:$B$491,MATCH(A200,'Планируемые поступления'!A:A,0),2),0)</f>
        <v>0</v>
      </c>
      <c r="J200" s="15">
        <f t="shared" si="20"/>
        <v>350.35714285714283</v>
      </c>
      <c r="K200" s="15">
        <f t="shared" si="21"/>
        <v>350.35714285714283</v>
      </c>
      <c r="L200" s="15">
        <f t="shared" si="22"/>
        <v>-350</v>
      </c>
      <c r="M200" s="8">
        <f t="shared" si="23"/>
        <v>350</v>
      </c>
    </row>
    <row r="201" spans="1:13" x14ac:dyDescent="0.25">
      <c r="A201" s="7">
        <v>180240</v>
      </c>
      <c r="B201" s="8" t="s">
        <v>16</v>
      </c>
      <c r="C201" s="9">
        <v>1</v>
      </c>
      <c r="D201" s="10"/>
      <c r="E201" s="9"/>
      <c r="F201" s="11"/>
      <c r="G201" s="11">
        <f t="shared" si="18"/>
        <v>0</v>
      </c>
      <c r="H201" s="11">
        <f t="shared" si="19"/>
        <v>1</v>
      </c>
      <c r="I201" s="8">
        <f>IFERROR(INDEX('Планируемые поступления'!$A$1:$B$491,MATCH(A201,'Планируемые поступления'!A:A,0),2),0)</f>
        <v>0</v>
      </c>
      <c r="J201" s="15">
        <f t="shared" si="20"/>
        <v>0</v>
      </c>
      <c r="K201" s="15">
        <f t="shared" si="21"/>
        <v>0</v>
      </c>
      <c r="L201" s="15">
        <f t="shared" si="22"/>
        <v>1</v>
      </c>
      <c r="M201" s="8">
        <f t="shared" si="23"/>
        <v>0</v>
      </c>
    </row>
    <row r="202" spans="1:13" x14ac:dyDescent="0.25">
      <c r="A202" s="7">
        <v>583585</v>
      </c>
      <c r="B202" s="8" t="s">
        <v>17</v>
      </c>
      <c r="C202" s="9">
        <v>330</v>
      </c>
      <c r="D202" s="10">
        <v>1</v>
      </c>
      <c r="E202" s="9">
        <v>79</v>
      </c>
      <c r="F202" s="11">
        <v>2.8214285714285716</v>
      </c>
      <c r="G202" s="11">
        <f t="shared" si="18"/>
        <v>84.642857142857153</v>
      </c>
      <c r="H202" s="11">
        <f t="shared" si="19"/>
        <v>252</v>
      </c>
      <c r="I202" s="8">
        <f>IFERROR(INDEX('Планируемые поступления'!$A$1:$B$491,MATCH(A202,'Планируемые поступления'!A:A,0),2),0)</f>
        <v>184</v>
      </c>
      <c r="J202" s="15">
        <f t="shared" si="20"/>
        <v>126.96428571428572</v>
      </c>
      <c r="K202" s="15">
        <f t="shared" si="21"/>
        <v>126.96428571428572</v>
      </c>
      <c r="L202" s="15">
        <f t="shared" si="22"/>
        <v>125</v>
      </c>
      <c r="M202" s="8">
        <f t="shared" si="23"/>
        <v>127</v>
      </c>
    </row>
    <row r="203" spans="1:13" x14ac:dyDescent="0.25">
      <c r="A203" s="7">
        <v>191272</v>
      </c>
      <c r="B203" s="8" t="s">
        <v>16</v>
      </c>
      <c r="C203" s="9">
        <v>1</v>
      </c>
      <c r="D203" s="10"/>
      <c r="E203" s="9">
        <v>2</v>
      </c>
      <c r="F203" s="11">
        <v>7.1428571428571425E-2</v>
      </c>
      <c r="G203" s="11">
        <f t="shared" si="18"/>
        <v>2.1428571428571428</v>
      </c>
      <c r="H203" s="11">
        <f t="shared" si="19"/>
        <v>0</v>
      </c>
      <c r="I203" s="8">
        <f>IFERROR(INDEX('Планируемые поступления'!$A$1:$B$491,MATCH(A203,'Планируемые поступления'!A:A,0),2),0)</f>
        <v>0</v>
      </c>
      <c r="J203" s="15">
        <f t="shared" si="20"/>
        <v>3.2142857142857144</v>
      </c>
      <c r="K203" s="15">
        <f t="shared" si="21"/>
        <v>3.2142857142857144</v>
      </c>
      <c r="L203" s="15">
        <f t="shared" si="22"/>
        <v>-3</v>
      </c>
      <c r="M203" s="8">
        <f t="shared" si="23"/>
        <v>3</v>
      </c>
    </row>
    <row r="204" spans="1:13" x14ac:dyDescent="0.25">
      <c r="A204" s="7">
        <v>343183</v>
      </c>
      <c r="B204" s="8" t="s">
        <v>17</v>
      </c>
      <c r="C204" s="9">
        <v>73</v>
      </c>
      <c r="D204" s="10"/>
      <c r="E204" s="9">
        <v>203</v>
      </c>
      <c r="F204" s="11">
        <v>7.25</v>
      </c>
      <c r="G204" s="11">
        <f t="shared" si="18"/>
        <v>217.5</v>
      </c>
      <c r="H204" s="11">
        <f t="shared" si="19"/>
        <v>0</v>
      </c>
      <c r="I204" s="8">
        <f>IFERROR(INDEX('Планируемые поступления'!$A$1:$B$491,MATCH(A204,'Планируемые поступления'!A:A,0),2),0)</f>
        <v>0</v>
      </c>
      <c r="J204" s="15">
        <f t="shared" si="20"/>
        <v>326.25</v>
      </c>
      <c r="K204" s="15">
        <f t="shared" si="21"/>
        <v>326.25</v>
      </c>
      <c r="L204" s="15">
        <f t="shared" si="22"/>
        <v>-326</v>
      </c>
      <c r="M204" s="8">
        <f t="shared" si="23"/>
        <v>326</v>
      </c>
    </row>
    <row r="205" spans="1:13" x14ac:dyDescent="0.25">
      <c r="A205" s="7">
        <v>831267</v>
      </c>
      <c r="B205" s="8" t="s">
        <v>17</v>
      </c>
      <c r="C205" s="9">
        <v>659</v>
      </c>
      <c r="D205" s="10">
        <v>432</v>
      </c>
      <c r="E205" s="9">
        <v>528</v>
      </c>
      <c r="F205" s="11">
        <v>18.857142857142858</v>
      </c>
      <c r="G205" s="11">
        <f t="shared" si="18"/>
        <v>565.71428571428578</v>
      </c>
      <c r="H205" s="11">
        <f t="shared" si="19"/>
        <v>563</v>
      </c>
      <c r="I205" s="8">
        <f>IFERROR(INDEX('Планируемые поступления'!$A$1:$B$491,MATCH(A205,'Планируемые поступления'!A:A,0),2),0)</f>
        <v>0</v>
      </c>
      <c r="J205" s="15">
        <f t="shared" si="20"/>
        <v>848.57142857142867</v>
      </c>
      <c r="K205" s="15">
        <f t="shared" si="21"/>
        <v>848.57142857142867</v>
      </c>
      <c r="L205" s="15">
        <f t="shared" si="22"/>
        <v>-286</v>
      </c>
      <c r="M205" s="8">
        <f t="shared" si="23"/>
        <v>286</v>
      </c>
    </row>
    <row r="206" spans="1:13" x14ac:dyDescent="0.25">
      <c r="A206" s="7">
        <v>494328</v>
      </c>
      <c r="B206" s="8" t="s">
        <v>17</v>
      </c>
      <c r="C206" s="9">
        <v>1087</v>
      </c>
      <c r="D206" s="10">
        <v>1</v>
      </c>
      <c r="E206" s="9">
        <v>255</v>
      </c>
      <c r="F206" s="11">
        <v>9.1071428571428577</v>
      </c>
      <c r="G206" s="11">
        <f t="shared" si="18"/>
        <v>273.21428571428572</v>
      </c>
      <c r="H206" s="11">
        <f t="shared" si="19"/>
        <v>833</v>
      </c>
      <c r="I206" s="8">
        <f>IFERROR(INDEX('Планируемые поступления'!$A$1:$B$491,MATCH(A206,'Планируемые поступления'!A:A,0),2),0)</f>
        <v>0</v>
      </c>
      <c r="J206" s="15">
        <f t="shared" si="20"/>
        <v>409.82142857142856</v>
      </c>
      <c r="K206" s="15">
        <f t="shared" si="21"/>
        <v>409.82142857142856</v>
      </c>
      <c r="L206" s="15">
        <f t="shared" si="22"/>
        <v>423</v>
      </c>
      <c r="M206" s="8">
        <f t="shared" si="23"/>
        <v>410</v>
      </c>
    </row>
    <row r="207" spans="1:13" x14ac:dyDescent="0.25">
      <c r="A207" s="7">
        <v>649915</v>
      </c>
      <c r="B207" s="8" t="s">
        <v>16</v>
      </c>
      <c r="C207" s="9">
        <v>7</v>
      </c>
      <c r="D207" s="10"/>
      <c r="E207" s="9">
        <v>2</v>
      </c>
      <c r="F207" s="11">
        <v>7.1428571428571425E-2</v>
      </c>
      <c r="G207" s="11">
        <f t="shared" si="18"/>
        <v>2.1428571428571428</v>
      </c>
      <c r="H207" s="11">
        <f t="shared" si="19"/>
        <v>5</v>
      </c>
      <c r="I207" s="8">
        <f>IFERROR(INDEX('Планируемые поступления'!$A$1:$B$491,MATCH(A207,'Планируемые поступления'!A:A,0),2),0)</f>
        <v>0</v>
      </c>
      <c r="J207" s="15">
        <f t="shared" si="20"/>
        <v>3.2142857142857144</v>
      </c>
      <c r="K207" s="15">
        <f t="shared" si="21"/>
        <v>3.2142857142857144</v>
      </c>
      <c r="L207" s="15">
        <f t="shared" si="22"/>
        <v>2</v>
      </c>
      <c r="M207" s="8">
        <f t="shared" si="23"/>
        <v>3</v>
      </c>
    </row>
    <row r="208" spans="1:13" x14ac:dyDescent="0.25">
      <c r="A208" s="7">
        <v>886341</v>
      </c>
      <c r="B208" s="8" t="s">
        <v>16</v>
      </c>
      <c r="C208" s="9">
        <v>1105</v>
      </c>
      <c r="D208" s="10">
        <v>960</v>
      </c>
      <c r="E208" s="9">
        <v>743</v>
      </c>
      <c r="F208" s="11">
        <v>26.535714285714285</v>
      </c>
      <c r="G208" s="11">
        <f t="shared" si="18"/>
        <v>796.07142857142856</v>
      </c>
      <c r="H208" s="11">
        <f t="shared" si="19"/>
        <v>1322</v>
      </c>
      <c r="I208" s="8">
        <f>IFERROR(INDEX('Планируемые поступления'!$A$1:$B$491,MATCH(A208,'Планируемые поступления'!A:A,0),2),0)</f>
        <v>0</v>
      </c>
      <c r="J208" s="15">
        <f t="shared" si="20"/>
        <v>1194.1071428571429</v>
      </c>
      <c r="K208" s="15">
        <f t="shared" si="21"/>
        <v>1194.1071428571429</v>
      </c>
      <c r="L208" s="15">
        <f t="shared" si="22"/>
        <v>128</v>
      </c>
      <c r="M208" s="8">
        <f t="shared" si="23"/>
        <v>1194</v>
      </c>
    </row>
    <row r="209" spans="1:13" x14ac:dyDescent="0.25">
      <c r="A209" s="7">
        <v>158845</v>
      </c>
      <c r="B209" s="8" t="s">
        <v>16</v>
      </c>
      <c r="C209" s="9">
        <v>1</v>
      </c>
      <c r="D209" s="10"/>
      <c r="E209" s="9"/>
      <c r="F209" s="11"/>
      <c r="G209" s="11">
        <f t="shared" si="18"/>
        <v>0</v>
      </c>
      <c r="H209" s="11">
        <f t="shared" si="19"/>
        <v>1</v>
      </c>
      <c r="I209" s="8">
        <f>IFERROR(INDEX('Планируемые поступления'!$A$1:$B$491,MATCH(A209,'Планируемые поступления'!A:A,0),2),0)</f>
        <v>0</v>
      </c>
      <c r="J209" s="15">
        <f t="shared" si="20"/>
        <v>0</v>
      </c>
      <c r="K209" s="15">
        <f t="shared" si="21"/>
        <v>0</v>
      </c>
      <c r="L209" s="15">
        <f t="shared" si="22"/>
        <v>1</v>
      </c>
      <c r="M209" s="8">
        <f t="shared" si="23"/>
        <v>0</v>
      </c>
    </row>
    <row r="210" spans="1:13" x14ac:dyDescent="0.25">
      <c r="A210" s="7">
        <v>503238</v>
      </c>
      <c r="B210" s="8" t="s">
        <v>16</v>
      </c>
      <c r="C210" s="9"/>
      <c r="D210" s="10"/>
      <c r="E210" s="9">
        <v>2</v>
      </c>
      <c r="F210" s="11"/>
      <c r="G210" s="11">
        <f t="shared" si="18"/>
        <v>0</v>
      </c>
      <c r="H210" s="11">
        <f t="shared" si="19"/>
        <v>0</v>
      </c>
      <c r="I210" s="8">
        <f>IFERROR(INDEX('Планируемые поступления'!$A$1:$B$491,MATCH(A210,'Планируемые поступления'!A:A,0),2),0)</f>
        <v>0</v>
      </c>
      <c r="J210" s="15">
        <f t="shared" si="20"/>
        <v>0</v>
      </c>
      <c r="K210" s="15">
        <f t="shared" si="21"/>
        <v>0</v>
      </c>
      <c r="L210" s="15">
        <f t="shared" si="22"/>
        <v>0</v>
      </c>
      <c r="M210" s="8">
        <f t="shared" si="23"/>
        <v>0</v>
      </c>
    </row>
    <row r="211" spans="1:13" x14ac:dyDescent="0.25">
      <c r="A211" s="7">
        <v>574554</v>
      </c>
      <c r="B211" s="8" t="s">
        <v>17</v>
      </c>
      <c r="C211" s="9"/>
      <c r="D211" s="10"/>
      <c r="E211" s="9">
        <v>1</v>
      </c>
      <c r="F211" s="11">
        <v>1</v>
      </c>
      <c r="G211" s="11">
        <f t="shared" si="18"/>
        <v>30</v>
      </c>
      <c r="H211" s="11">
        <f t="shared" si="19"/>
        <v>0</v>
      </c>
      <c r="I211" s="8">
        <f>IFERROR(INDEX('Планируемые поступления'!$A$1:$B$491,MATCH(A211,'Планируемые поступления'!A:A,0),2),0)</f>
        <v>0</v>
      </c>
      <c r="J211" s="15">
        <f t="shared" si="20"/>
        <v>45</v>
      </c>
      <c r="K211" s="15">
        <f t="shared" si="21"/>
        <v>45</v>
      </c>
      <c r="L211" s="15">
        <f t="shared" si="22"/>
        <v>-45</v>
      </c>
      <c r="M211" s="8">
        <f t="shared" si="23"/>
        <v>45</v>
      </c>
    </row>
    <row r="212" spans="1:13" x14ac:dyDescent="0.25">
      <c r="A212" s="7">
        <v>470806</v>
      </c>
      <c r="B212" s="8" t="s">
        <v>17</v>
      </c>
      <c r="C212" s="9">
        <v>19</v>
      </c>
      <c r="D212" s="10"/>
      <c r="E212" s="9">
        <v>58</v>
      </c>
      <c r="F212" s="11">
        <v>2.0714285714285716</v>
      </c>
      <c r="G212" s="11">
        <f t="shared" si="18"/>
        <v>62.142857142857146</v>
      </c>
      <c r="H212" s="11">
        <f t="shared" si="19"/>
        <v>0</v>
      </c>
      <c r="I212" s="8">
        <f>IFERROR(INDEX('Планируемые поступления'!$A$1:$B$491,MATCH(A212,'Планируемые поступления'!A:A,0),2),0)</f>
        <v>0</v>
      </c>
      <c r="J212" s="15">
        <f t="shared" si="20"/>
        <v>93.214285714285722</v>
      </c>
      <c r="K212" s="15">
        <f t="shared" si="21"/>
        <v>93.214285714285722</v>
      </c>
      <c r="L212" s="15">
        <f t="shared" si="22"/>
        <v>-93</v>
      </c>
      <c r="M212" s="8">
        <f t="shared" si="23"/>
        <v>93</v>
      </c>
    </row>
    <row r="213" spans="1:13" x14ac:dyDescent="0.25">
      <c r="A213" s="7">
        <v>516090</v>
      </c>
      <c r="B213" s="8" t="s">
        <v>17</v>
      </c>
      <c r="C213" s="9">
        <v>131</v>
      </c>
      <c r="D213" s="10">
        <v>72</v>
      </c>
      <c r="E213" s="9">
        <v>27</v>
      </c>
      <c r="F213" s="11">
        <v>0.9642857142857143</v>
      </c>
      <c r="G213" s="11">
        <f t="shared" si="18"/>
        <v>28.928571428571431</v>
      </c>
      <c r="H213" s="11">
        <f t="shared" si="19"/>
        <v>176</v>
      </c>
      <c r="I213" s="8">
        <f>IFERROR(INDEX('Планируемые поступления'!$A$1:$B$491,MATCH(A213,'Планируемые поступления'!A:A,0),2),0)</f>
        <v>0</v>
      </c>
      <c r="J213" s="15">
        <f t="shared" si="20"/>
        <v>43.392857142857146</v>
      </c>
      <c r="K213" s="15">
        <f t="shared" si="21"/>
        <v>43.392857142857146</v>
      </c>
      <c r="L213" s="15">
        <f t="shared" si="22"/>
        <v>133</v>
      </c>
      <c r="M213" s="8">
        <f t="shared" si="23"/>
        <v>43</v>
      </c>
    </row>
    <row r="214" spans="1:13" x14ac:dyDescent="0.25">
      <c r="A214" s="7">
        <v>635466</v>
      </c>
      <c r="B214" s="8" t="s">
        <v>17</v>
      </c>
      <c r="C214" s="9">
        <v>211</v>
      </c>
      <c r="D214" s="10">
        <v>166</v>
      </c>
      <c r="E214" s="9">
        <v>266</v>
      </c>
      <c r="F214" s="11">
        <v>9.5</v>
      </c>
      <c r="G214" s="11">
        <f t="shared" si="18"/>
        <v>285</v>
      </c>
      <c r="H214" s="11">
        <f t="shared" si="19"/>
        <v>111</v>
      </c>
      <c r="I214" s="8">
        <f>IFERROR(INDEX('Планируемые поступления'!$A$1:$B$491,MATCH(A214,'Планируемые поступления'!A:A,0),2),0)</f>
        <v>0</v>
      </c>
      <c r="J214" s="15">
        <f t="shared" si="20"/>
        <v>427.5</v>
      </c>
      <c r="K214" s="15">
        <f t="shared" si="21"/>
        <v>427.5</v>
      </c>
      <c r="L214" s="15">
        <f t="shared" si="22"/>
        <v>-317</v>
      </c>
      <c r="M214" s="8">
        <f t="shared" si="23"/>
        <v>317</v>
      </c>
    </row>
    <row r="215" spans="1:13" x14ac:dyDescent="0.25">
      <c r="A215" s="7">
        <v>348271</v>
      </c>
      <c r="B215" s="8" t="s">
        <v>17</v>
      </c>
      <c r="C215" s="9">
        <v>499</v>
      </c>
      <c r="D215" s="10">
        <v>96</v>
      </c>
      <c r="E215" s="9">
        <v>145</v>
      </c>
      <c r="F215" s="11">
        <v>5.1785714285714288</v>
      </c>
      <c r="G215" s="11">
        <f t="shared" si="18"/>
        <v>155.35714285714286</v>
      </c>
      <c r="H215" s="11">
        <f t="shared" si="19"/>
        <v>450</v>
      </c>
      <c r="I215" s="8">
        <f>IFERROR(INDEX('Планируемые поступления'!$A$1:$B$491,MATCH(A215,'Планируемые поступления'!A:A,0),2),0)</f>
        <v>0</v>
      </c>
      <c r="J215" s="15">
        <f t="shared" si="20"/>
        <v>233.03571428571428</v>
      </c>
      <c r="K215" s="15">
        <f t="shared" si="21"/>
        <v>233.03571428571428</v>
      </c>
      <c r="L215" s="15">
        <f t="shared" si="22"/>
        <v>217</v>
      </c>
      <c r="M215" s="8">
        <f t="shared" si="23"/>
        <v>233</v>
      </c>
    </row>
    <row r="216" spans="1:13" x14ac:dyDescent="0.25">
      <c r="A216" s="7">
        <v>657246</v>
      </c>
      <c r="B216" s="8" t="s">
        <v>16</v>
      </c>
      <c r="C216" s="9">
        <v>728</v>
      </c>
      <c r="D216" s="10">
        <v>144</v>
      </c>
      <c r="E216" s="9">
        <v>49</v>
      </c>
      <c r="F216" s="11">
        <v>1.75</v>
      </c>
      <c r="G216" s="11">
        <f t="shared" si="18"/>
        <v>52.5</v>
      </c>
      <c r="H216" s="11">
        <f t="shared" si="19"/>
        <v>823</v>
      </c>
      <c r="I216" s="8">
        <f>IFERROR(INDEX('Планируемые поступления'!$A$1:$B$491,MATCH(A216,'Планируемые поступления'!A:A,0),2),0)</f>
        <v>0</v>
      </c>
      <c r="J216" s="15">
        <f t="shared" si="20"/>
        <v>78.75</v>
      </c>
      <c r="K216" s="15">
        <f t="shared" si="21"/>
        <v>78.75</v>
      </c>
      <c r="L216" s="15">
        <f t="shared" si="22"/>
        <v>744</v>
      </c>
      <c r="M216" s="8">
        <f t="shared" si="23"/>
        <v>79</v>
      </c>
    </row>
    <row r="217" spans="1:13" x14ac:dyDescent="0.25">
      <c r="A217" s="7">
        <v>357415</v>
      </c>
      <c r="B217" s="8" t="s">
        <v>17</v>
      </c>
      <c r="C217" s="9"/>
      <c r="D217" s="10"/>
      <c r="E217" s="9">
        <v>2</v>
      </c>
      <c r="F217" s="11"/>
      <c r="G217" s="11">
        <f t="shared" si="18"/>
        <v>0</v>
      </c>
      <c r="H217" s="11">
        <f t="shared" si="19"/>
        <v>0</v>
      </c>
      <c r="I217" s="8">
        <f>IFERROR(INDEX('Планируемые поступления'!$A$1:$B$491,MATCH(A217,'Планируемые поступления'!A:A,0),2),0)</f>
        <v>0</v>
      </c>
      <c r="J217" s="15">
        <f t="shared" si="20"/>
        <v>0</v>
      </c>
      <c r="K217" s="15">
        <f t="shared" si="21"/>
        <v>0</v>
      </c>
      <c r="L217" s="15">
        <f t="shared" si="22"/>
        <v>0</v>
      </c>
      <c r="M217" s="8">
        <f t="shared" si="23"/>
        <v>0</v>
      </c>
    </row>
    <row r="218" spans="1:13" x14ac:dyDescent="0.25">
      <c r="A218" s="7">
        <v>538497</v>
      </c>
      <c r="B218" s="8" t="s">
        <v>17</v>
      </c>
      <c r="C218" s="9">
        <v>79</v>
      </c>
      <c r="D218" s="10"/>
      <c r="E218" s="9">
        <v>76</v>
      </c>
      <c r="F218" s="11">
        <v>2.7142857142857144</v>
      </c>
      <c r="G218" s="11">
        <f t="shared" si="18"/>
        <v>81.428571428571431</v>
      </c>
      <c r="H218" s="11">
        <f t="shared" si="19"/>
        <v>3</v>
      </c>
      <c r="I218" s="8">
        <f>IFERROR(INDEX('Планируемые поступления'!$A$1:$B$491,MATCH(A218,'Планируемые поступления'!A:A,0),2),0)</f>
        <v>0</v>
      </c>
      <c r="J218" s="15">
        <f t="shared" si="20"/>
        <v>122.14285714285714</v>
      </c>
      <c r="K218" s="15">
        <f t="shared" si="21"/>
        <v>122.14285714285714</v>
      </c>
      <c r="L218" s="15">
        <f t="shared" si="22"/>
        <v>-119</v>
      </c>
      <c r="M218" s="8">
        <f t="shared" si="23"/>
        <v>119</v>
      </c>
    </row>
    <row r="219" spans="1:13" x14ac:dyDescent="0.25">
      <c r="A219" s="7">
        <v>328257</v>
      </c>
      <c r="B219" s="8" t="s">
        <v>17</v>
      </c>
      <c r="C219" s="9">
        <v>344</v>
      </c>
      <c r="D219" s="10"/>
      <c r="E219" s="9">
        <v>123</v>
      </c>
      <c r="F219" s="11">
        <v>4.3928571428571432</v>
      </c>
      <c r="G219" s="11">
        <f t="shared" si="18"/>
        <v>131.78571428571431</v>
      </c>
      <c r="H219" s="11">
        <f t="shared" si="19"/>
        <v>221</v>
      </c>
      <c r="I219" s="8">
        <f>IFERROR(INDEX('Планируемые поступления'!$A$1:$B$491,MATCH(A219,'Планируемые поступления'!A:A,0),2),0)</f>
        <v>0</v>
      </c>
      <c r="J219" s="15">
        <f t="shared" si="20"/>
        <v>197.67857142857144</v>
      </c>
      <c r="K219" s="15">
        <f t="shared" si="21"/>
        <v>197.67857142857144</v>
      </c>
      <c r="L219" s="15">
        <f t="shared" si="22"/>
        <v>23</v>
      </c>
      <c r="M219" s="8">
        <f t="shared" si="23"/>
        <v>198</v>
      </c>
    </row>
    <row r="220" spans="1:13" x14ac:dyDescent="0.25">
      <c r="A220" s="7">
        <v>385945</v>
      </c>
      <c r="B220" s="8" t="s">
        <v>17</v>
      </c>
      <c r="C220" s="9">
        <v>22</v>
      </c>
      <c r="D220" s="10"/>
      <c r="E220" s="9">
        <v>9</v>
      </c>
      <c r="F220" s="11">
        <v>0.32142857142857145</v>
      </c>
      <c r="G220" s="11">
        <f t="shared" si="18"/>
        <v>9.6428571428571441</v>
      </c>
      <c r="H220" s="11">
        <f t="shared" si="19"/>
        <v>13</v>
      </c>
      <c r="I220" s="8">
        <f>IFERROR(INDEX('Планируемые поступления'!$A$1:$B$491,MATCH(A220,'Планируемые поступления'!A:A,0),2),0)</f>
        <v>0</v>
      </c>
      <c r="J220" s="15">
        <f t="shared" si="20"/>
        <v>14.464285714285715</v>
      </c>
      <c r="K220" s="15">
        <f t="shared" si="21"/>
        <v>14.464285714285715</v>
      </c>
      <c r="L220" s="15">
        <f t="shared" si="22"/>
        <v>-1</v>
      </c>
      <c r="M220" s="8">
        <f t="shared" si="23"/>
        <v>1</v>
      </c>
    </row>
    <row r="221" spans="1:13" x14ac:dyDescent="0.25">
      <c r="A221" s="7">
        <v>277542</v>
      </c>
      <c r="B221" s="8" t="s">
        <v>17</v>
      </c>
      <c r="C221" s="9">
        <v>4828</v>
      </c>
      <c r="D221" s="10">
        <v>2162</v>
      </c>
      <c r="E221" s="9">
        <v>1139</v>
      </c>
      <c r="F221" s="11">
        <v>40.678571428571431</v>
      </c>
      <c r="G221" s="11">
        <f t="shared" si="18"/>
        <v>1220.3571428571429</v>
      </c>
      <c r="H221" s="11">
        <f t="shared" si="19"/>
        <v>5851</v>
      </c>
      <c r="I221" s="8">
        <f>IFERROR(INDEX('Планируемые поступления'!$A$1:$B$491,MATCH(A221,'Планируемые поступления'!A:A,0),2),0)</f>
        <v>0</v>
      </c>
      <c r="J221" s="15">
        <f t="shared" si="20"/>
        <v>1830.5357142857142</v>
      </c>
      <c r="K221" s="15">
        <f t="shared" si="21"/>
        <v>1830.5357142857142</v>
      </c>
      <c r="L221" s="15">
        <f t="shared" si="22"/>
        <v>4020</v>
      </c>
      <c r="M221" s="8">
        <f t="shared" si="23"/>
        <v>1831</v>
      </c>
    </row>
    <row r="222" spans="1:13" x14ac:dyDescent="0.25">
      <c r="A222" s="7">
        <v>292000</v>
      </c>
      <c r="B222" s="8" t="s">
        <v>17</v>
      </c>
      <c r="C222" s="9">
        <v>249</v>
      </c>
      <c r="D222" s="10">
        <v>160</v>
      </c>
      <c r="E222" s="9">
        <v>135</v>
      </c>
      <c r="F222" s="11">
        <v>4.8214285714285712</v>
      </c>
      <c r="G222" s="11">
        <f t="shared" si="18"/>
        <v>144.64285714285714</v>
      </c>
      <c r="H222" s="11">
        <f t="shared" si="19"/>
        <v>274</v>
      </c>
      <c r="I222" s="8">
        <f>IFERROR(INDEX('Планируемые поступления'!$A$1:$B$491,MATCH(A222,'Планируемые поступления'!A:A,0),2),0)</f>
        <v>320</v>
      </c>
      <c r="J222" s="15">
        <f t="shared" si="20"/>
        <v>216.96428571428572</v>
      </c>
      <c r="K222" s="15">
        <f t="shared" si="21"/>
        <v>216.96428571428572</v>
      </c>
      <c r="L222" s="15">
        <f t="shared" si="22"/>
        <v>57</v>
      </c>
      <c r="M222" s="8">
        <f t="shared" si="23"/>
        <v>217</v>
      </c>
    </row>
    <row r="223" spans="1:13" x14ac:dyDescent="0.25">
      <c r="A223" s="7">
        <v>254750</v>
      </c>
      <c r="B223" s="8" t="s">
        <v>16</v>
      </c>
      <c r="C223" s="9"/>
      <c r="D223" s="10"/>
      <c r="E223" s="9">
        <v>26</v>
      </c>
      <c r="F223" s="11">
        <v>1.368421052631579</v>
      </c>
      <c r="G223" s="11">
        <f t="shared" si="18"/>
        <v>41.05263157894737</v>
      </c>
      <c r="H223" s="11">
        <f t="shared" si="19"/>
        <v>0</v>
      </c>
      <c r="I223" s="8">
        <f>IFERROR(INDEX('Планируемые поступления'!$A$1:$B$491,MATCH(A223,'Планируемые поступления'!A:A,0),2),0)</f>
        <v>0</v>
      </c>
      <c r="J223" s="15">
        <f t="shared" si="20"/>
        <v>61.578947368421055</v>
      </c>
      <c r="K223" s="15">
        <f t="shared" si="21"/>
        <v>61.578947368421055</v>
      </c>
      <c r="L223" s="15">
        <f t="shared" si="22"/>
        <v>-62</v>
      </c>
      <c r="M223" s="8">
        <f t="shared" si="23"/>
        <v>62</v>
      </c>
    </row>
    <row r="224" spans="1:13" x14ac:dyDescent="0.25">
      <c r="A224" s="7">
        <v>215165</v>
      </c>
      <c r="B224" s="8" t="s">
        <v>17</v>
      </c>
      <c r="C224" s="9">
        <v>114</v>
      </c>
      <c r="D224" s="10"/>
      <c r="E224" s="9">
        <v>31</v>
      </c>
      <c r="F224" s="11">
        <v>1.1071428571428572</v>
      </c>
      <c r="G224" s="11">
        <f t="shared" si="18"/>
        <v>33.214285714285715</v>
      </c>
      <c r="H224" s="11">
        <f t="shared" si="19"/>
        <v>83</v>
      </c>
      <c r="I224" s="8">
        <f>IFERROR(INDEX('Планируемые поступления'!$A$1:$B$491,MATCH(A224,'Планируемые поступления'!A:A,0),2),0)</f>
        <v>0</v>
      </c>
      <c r="J224" s="15">
        <f t="shared" si="20"/>
        <v>49.821428571428569</v>
      </c>
      <c r="K224" s="15">
        <f t="shared" si="21"/>
        <v>49.821428571428569</v>
      </c>
      <c r="L224" s="15">
        <f t="shared" si="22"/>
        <v>33</v>
      </c>
      <c r="M224" s="8">
        <f t="shared" si="23"/>
        <v>50</v>
      </c>
    </row>
    <row r="225" spans="1:13" x14ac:dyDescent="0.25">
      <c r="A225" s="7">
        <v>360269</v>
      </c>
      <c r="B225" s="8" t="s">
        <v>17</v>
      </c>
      <c r="C225" s="9"/>
      <c r="D225" s="10"/>
      <c r="E225" s="9">
        <v>2</v>
      </c>
      <c r="F225" s="11">
        <v>2</v>
      </c>
      <c r="G225" s="11">
        <f t="shared" si="18"/>
        <v>60</v>
      </c>
      <c r="H225" s="11">
        <f t="shared" si="19"/>
        <v>0</v>
      </c>
      <c r="I225" s="8">
        <f>IFERROR(INDEX('Планируемые поступления'!$A$1:$B$491,MATCH(A225,'Планируемые поступления'!A:A,0),2),0)</f>
        <v>0</v>
      </c>
      <c r="J225" s="15">
        <f t="shared" si="20"/>
        <v>90</v>
      </c>
      <c r="K225" s="15">
        <f t="shared" si="21"/>
        <v>90</v>
      </c>
      <c r="L225" s="15">
        <f t="shared" si="22"/>
        <v>-90</v>
      </c>
      <c r="M225" s="8">
        <f t="shared" si="23"/>
        <v>90</v>
      </c>
    </row>
    <row r="226" spans="1:13" x14ac:dyDescent="0.25">
      <c r="A226" s="7">
        <v>528598</v>
      </c>
      <c r="B226" s="8" t="s">
        <v>16</v>
      </c>
      <c r="C226" s="9"/>
      <c r="D226" s="10">
        <v>6</v>
      </c>
      <c r="E226" s="9">
        <v>10</v>
      </c>
      <c r="F226" s="11">
        <v>5</v>
      </c>
      <c r="G226" s="11">
        <f t="shared" si="18"/>
        <v>150</v>
      </c>
      <c r="H226" s="11">
        <f t="shared" si="19"/>
        <v>0</v>
      </c>
      <c r="I226" s="8">
        <f>IFERROR(INDEX('Планируемые поступления'!$A$1:$B$491,MATCH(A226,'Планируемые поступления'!A:A,0),2),0)</f>
        <v>0</v>
      </c>
      <c r="J226" s="15">
        <f t="shared" si="20"/>
        <v>225</v>
      </c>
      <c r="K226" s="15">
        <f t="shared" si="21"/>
        <v>225</v>
      </c>
      <c r="L226" s="15">
        <f t="shared" si="22"/>
        <v>-225</v>
      </c>
      <c r="M226" s="8">
        <f t="shared" si="23"/>
        <v>225</v>
      </c>
    </row>
    <row r="227" spans="1:13" x14ac:dyDescent="0.25">
      <c r="A227" s="7">
        <v>567477</v>
      </c>
      <c r="B227" s="8" t="s">
        <v>17</v>
      </c>
      <c r="C227" s="9">
        <v>139</v>
      </c>
      <c r="D227" s="10">
        <v>1</v>
      </c>
      <c r="E227" s="9">
        <v>153</v>
      </c>
      <c r="F227" s="11">
        <v>5.4642857142857144</v>
      </c>
      <c r="G227" s="11">
        <f t="shared" si="18"/>
        <v>163.92857142857144</v>
      </c>
      <c r="H227" s="11">
        <f t="shared" si="19"/>
        <v>0</v>
      </c>
      <c r="I227" s="8">
        <f>IFERROR(INDEX('Планируемые поступления'!$A$1:$B$491,MATCH(A227,'Планируемые поступления'!A:A,0),2),0)</f>
        <v>0</v>
      </c>
      <c r="J227" s="15">
        <f t="shared" si="20"/>
        <v>245.89285714285717</v>
      </c>
      <c r="K227" s="15">
        <f t="shared" si="21"/>
        <v>245.89285714285717</v>
      </c>
      <c r="L227" s="15">
        <f t="shared" si="22"/>
        <v>-246</v>
      </c>
      <c r="M227" s="8">
        <f t="shared" si="23"/>
        <v>246</v>
      </c>
    </row>
    <row r="228" spans="1:13" x14ac:dyDescent="0.25">
      <c r="A228" s="7">
        <v>296556</v>
      </c>
      <c r="B228" s="8" t="s">
        <v>17</v>
      </c>
      <c r="C228" s="9">
        <v>61</v>
      </c>
      <c r="D228" s="10"/>
      <c r="E228" s="9">
        <v>79</v>
      </c>
      <c r="F228" s="11">
        <v>2.8214285714285716</v>
      </c>
      <c r="G228" s="11">
        <f t="shared" si="18"/>
        <v>84.642857142857153</v>
      </c>
      <c r="H228" s="11">
        <f t="shared" si="19"/>
        <v>0</v>
      </c>
      <c r="I228" s="8">
        <f>IFERROR(INDEX('Планируемые поступления'!$A$1:$B$491,MATCH(A228,'Планируемые поступления'!A:A,0),2),0)</f>
        <v>0</v>
      </c>
      <c r="J228" s="15">
        <f t="shared" si="20"/>
        <v>126.96428571428572</v>
      </c>
      <c r="K228" s="15">
        <f t="shared" si="21"/>
        <v>126.96428571428572</v>
      </c>
      <c r="L228" s="15">
        <f t="shared" si="22"/>
        <v>-127</v>
      </c>
      <c r="M228" s="8">
        <f t="shared" si="23"/>
        <v>127</v>
      </c>
    </row>
    <row r="229" spans="1:13" x14ac:dyDescent="0.25">
      <c r="A229" s="7">
        <v>179103</v>
      </c>
      <c r="B229" s="8" t="s">
        <v>17</v>
      </c>
      <c r="C229" s="9">
        <v>470</v>
      </c>
      <c r="D229" s="10">
        <v>240</v>
      </c>
      <c r="E229" s="9">
        <v>103</v>
      </c>
      <c r="F229" s="11">
        <v>3.6785714285714284</v>
      </c>
      <c r="G229" s="11">
        <f t="shared" si="18"/>
        <v>110.35714285714285</v>
      </c>
      <c r="H229" s="11">
        <f t="shared" si="19"/>
        <v>607</v>
      </c>
      <c r="I229" s="8">
        <f>IFERROR(INDEX('Планируемые поступления'!$A$1:$B$491,MATCH(A229,'Планируемые поступления'!A:A,0),2),0)</f>
        <v>0</v>
      </c>
      <c r="J229" s="15">
        <f t="shared" si="20"/>
        <v>165.53571428571428</v>
      </c>
      <c r="K229" s="15">
        <f t="shared" si="21"/>
        <v>165.53571428571428</v>
      </c>
      <c r="L229" s="15">
        <f t="shared" si="22"/>
        <v>441</v>
      </c>
      <c r="M229" s="8">
        <f t="shared" si="23"/>
        <v>166</v>
      </c>
    </row>
    <row r="230" spans="1:13" x14ac:dyDescent="0.25">
      <c r="A230" s="7">
        <v>392184</v>
      </c>
      <c r="B230" s="8" t="s">
        <v>17</v>
      </c>
      <c r="C230" s="9">
        <v>1033</v>
      </c>
      <c r="D230" s="10"/>
      <c r="E230" s="9">
        <v>226</v>
      </c>
      <c r="F230" s="11">
        <v>8.0714285714285712</v>
      </c>
      <c r="G230" s="11">
        <f t="shared" si="18"/>
        <v>242.14285714285714</v>
      </c>
      <c r="H230" s="11">
        <f t="shared" si="19"/>
        <v>807</v>
      </c>
      <c r="I230" s="8">
        <f>IFERROR(INDEX('Планируемые поступления'!$A$1:$B$491,MATCH(A230,'Планируемые поступления'!A:A,0),2),0)</f>
        <v>0</v>
      </c>
      <c r="J230" s="15">
        <f t="shared" si="20"/>
        <v>363.21428571428572</v>
      </c>
      <c r="K230" s="15">
        <f t="shared" si="21"/>
        <v>363.21428571428572</v>
      </c>
      <c r="L230" s="15">
        <f t="shared" si="22"/>
        <v>444</v>
      </c>
      <c r="M230" s="8">
        <f t="shared" si="23"/>
        <v>363</v>
      </c>
    </row>
    <row r="231" spans="1:13" x14ac:dyDescent="0.25">
      <c r="A231" s="7">
        <v>496051</v>
      </c>
      <c r="B231" s="8" t="s">
        <v>17</v>
      </c>
      <c r="C231" s="9">
        <v>106</v>
      </c>
      <c r="D231" s="10"/>
      <c r="E231" s="9">
        <v>18</v>
      </c>
      <c r="F231" s="11">
        <v>0.6428571428571429</v>
      </c>
      <c r="G231" s="11">
        <f t="shared" si="18"/>
        <v>19.285714285714288</v>
      </c>
      <c r="H231" s="11">
        <f t="shared" si="19"/>
        <v>88</v>
      </c>
      <c r="I231" s="8">
        <f>IFERROR(INDEX('Планируемые поступления'!$A$1:$B$491,MATCH(A231,'Планируемые поступления'!A:A,0),2),0)</f>
        <v>0</v>
      </c>
      <c r="J231" s="15">
        <f t="shared" si="20"/>
        <v>28.928571428571431</v>
      </c>
      <c r="K231" s="15">
        <f t="shared" si="21"/>
        <v>28.928571428571431</v>
      </c>
      <c r="L231" s="15">
        <f t="shared" si="22"/>
        <v>59</v>
      </c>
      <c r="M231" s="8">
        <f t="shared" si="23"/>
        <v>29</v>
      </c>
    </row>
    <row r="232" spans="1:13" x14ac:dyDescent="0.25">
      <c r="A232" s="7">
        <v>287032</v>
      </c>
      <c r="B232" s="8" t="s">
        <v>17</v>
      </c>
      <c r="C232" s="9">
        <v>128</v>
      </c>
      <c r="D232" s="10"/>
      <c r="E232" s="9">
        <v>54</v>
      </c>
      <c r="F232" s="11">
        <v>1.9285714285714286</v>
      </c>
      <c r="G232" s="11">
        <f t="shared" si="18"/>
        <v>57.857142857142861</v>
      </c>
      <c r="H232" s="11">
        <f t="shared" si="19"/>
        <v>74</v>
      </c>
      <c r="I232" s="8">
        <f>IFERROR(INDEX('Планируемые поступления'!$A$1:$B$491,MATCH(A232,'Планируемые поступления'!A:A,0),2),0)</f>
        <v>0</v>
      </c>
      <c r="J232" s="15">
        <f t="shared" si="20"/>
        <v>86.785714285714292</v>
      </c>
      <c r="K232" s="15">
        <f t="shared" si="21"/>
        <v>86.785714285714292</v>
      </c>
      <c r="L232" s="15">
        <f t="shared" si="22"/>
        <v>-13</v>
      </c>
      <c r="M232" s="8">
        <f t="shared" si="23"/>
        <v>13</v>
      </c>
    </row>
    <row r="233" spans="1:13" x14ac:dyDescent="0.25">
      <c r="A233" s="7">
        <v>567597</v>
      </c>
      <c r="B233" s="8" t="s">
        <v>17</v>
      </c>
      <c r="C233" s="9">
        <v>1143</v>
      </c>
      <c r="D233" s="10">
        <v>120</v>
      </c>
      <c r="E233" s="9">
        <v>24</v>
      </c>
      <c r="F233" s="11">
        <v>0.8571428571428571</v>
      </c>
      <c r="G233" s="11">
        <f t="shared" si="18"/>
        <v>25.714285714285712</v>
      </c>
      <c r="H233" s="11">
        <f t="shared" si="19"/>
        <v>1239</v>
      </c>
      <c r="I233" s="8">
        <f>IFERROR(INDEX('Планируемые поступления'!$A$1:$B$491,MATCH(A233,'Планируемые поступления'!A:A,0),2),0)</f>
        <v>0</v>
      </c>
      <c r="J233" s="15">
        <f t="shared" si="20"/>
        <v>38.571428571428569</v>
      </c>
      <c r="K233" s="15">
        <f t="shared" si="21"/>
        <v>38.571428571428569</v>
      </c>
      <c r="L233" s="15">
        <f t="shared" si="22"/>
        <v>1200</v>
      </c>
      <c r="M233" s="8">
        <f t="shared" si="23"/>
        <v>39</v>
      </c>
    </row>
    <row r="234" spans="1:13" x14ac:dyDescent="0.25">
      <c r="A234" s="7">
        <v>810410</v>
      </c>
      <c r="B234" s="8" t="s">
        <v>16</v>
      </c>
      <c r="C234" s="9"/>
      <c r="D234" s="10">
        <v>4</v>
      </c>
      <c r="E234" s="9">
        <v>5</v>
      </c>
      <c r="F234" s="11">
        <v>2.5</v>
      </c>
      <c r="G234" s="11">
        <f t="shared" si="18"/>
        <v>75</v>
      </c>
      <c r="H234" s="11">
        <f t="shared" si="19"/>
        <v>0</v>
      </c>
      <c r="I234" s="8">
        <f>IFERROR(INDEX('Планируемые поступления'!$A$1:$B$491,MATCH(A234,'Планируемые поступления'!A:A,0),2),0)</f>
        <v>0</v>
      </c>
      <c r="J234" s="15">
        <f t="shared" si="20"/>
        <v>112.5</v>
      </c>
      <c r="K234" s="15">
        <f t="shared" si="21"/>
        <v>112.5</v>
      </c>
      <c r="L234" s="15">
        <f t="shared" si="22"/>
        <v>-113</v>
      </c>
      <c r="M234" s="8">
        <f t="shared" si="23"/>
        <v>113</v>
      </c>
    </row>
    <row r="235" spans="1:13" x14ac:dyDescent="0.25">
      <c r="A235" s="7">
        <v>702948</v>
      </c>
      <c r="B235" s="8" t="s">
        <v>16</v>
      </c>
      <c r="C235" s="9">
        <v>1</v>
      </c>
      <c r="D235" s="10"/>
      <c r="E235" s="9"/>
      <c r="F235" s="11"/>
      <c r="G235" s="11">
        <f t="shared" si="18"/>
        <v>0</v>
      </c>
      <c r="H235" s="11">
        <f t="shared" si="19"/>
        <v>1</v>
      </c>
      <c r="I235" s="8">
        <f>IFERROR(INDEX('Планируемые поступления'!$A$1:$B$491,MATCH(A235,'Планируемые поступления'!A:A,0),2),0)</f>
        <v>0</v>
      </c>
      <c r="J235" s="15">
        <f t="shared" si="20"/>
        <v>0</v>
      </c>
      <c r="K235" s="15">
        <f t="shared" si="21"/>
        <v>0</v>
      </c>
      <c r="L235" s="15">
        <f t="shared" si="22"/>
        <v>1</v>
      </c>
      <c r="M235" s="8">
        <f t="shared" si="23"/>
        <v>0</v>
      </c>
    </row>
    <row r="236" spans="1:13" x14ac:dyDescent="0.25">
      <c r="A236" s="7">
        <v>774822</v>
      </c>
      <c r="B236" s="8" t="s">
        <v>17</v>
      </c>
      <c r="C236" s="9">
        <v>1</v>
      </c>
      <c r="D236" s="10"/>
      <c r="E236" s="9"/>
      <c r="F236" s="11"/>
      <c r="G236" s="11">
        <f t="shared" si="18"/>
        <v>0</v>
      </c>
      <c r="H236" s="11">
        <f t="shared" si="19"/>
        <v>1</v>
      </c>
      <c r="I236" s="8">
        <f>IFERROR(INDEX('Планируемые поступления'!$A$1:$B$491,MATCH(A236,'Планируемые поступления'!A:A,0),2),0)</f>
        <v>0</v>
      </c>
      <c r="J236" s="15">
        <f t="shared" si="20"/>
        <v>0</v>
      </c>
      <c r="K236" s="15">
        <f t="shared" si="21"/>
        <v>0</v>
      </c>
      <c r="L236" s="15">
        <f t="shared" si="22"/>
        <v>1</v>
      </c>
      <c r="M236" s="8">
        <f t="shared" si="23"/>
        <v>0</v>
      </c>
    </row>
    <row r="237" spans="1:13" x14ac:dyDescent="0.25">
      <c r="A237" s="7">
        <v>592952</v>
      </c>
      <c r="B237" s="8" t="s">
        <v>16</v>
      </c>
      <c r="C237" s="9">
        <v>1</v>
      </c>
      <c r="D237" s="10"/>
      <c r="E237" s="9"/>
      <c r="F237" s="11"/>
      <c r="G237" s="11">
        <f t="shared" si="18"/>
        <v>0</v>
      </c>
      <c r="H237" s="11">
        <f t="shared" si="19"/>
        <v>1</v>
      </c>
      <c r="I237" s="8">
        <f>IFERROR(INDEX('Планируемые поступления'!$A$1:$B$491,MATCH(A237,'Планируемые поступления'!A:A,0),2),0)</f>
        <v>0</v>
      </c>
      <c r="J237" s="15">
        <f t="shared" si="20"/>
        <v>0</v>
      </c>
      <c r="K237" s="15">
        <f t="shared" si="21"/>
        <v>0</v>
      </c>
      <c r="L237" s="15">
        <f t="shared" si="22"/>
        <v>1</v>
      </c>
      <c r="M237" s="8">
        <f t="shared" si="23"/>
        <v>0</v>
      </c>
    </row>
    <row r="238" spans="1:13" x14ac:dyDescent="0.25">
      <c r="A238" s="7">
        <v>831375</v>
      </c>
      <c r="B238" s="8" t="s">
        <v>17</v>
      </c>
      <c r="C238" s="9">
        <v>190</v>
      </c>
      <c r="D238" s="10">
        <v>2</v>
      </c>
      <c r="E238" s="9">
        <v>141</v>
      </c>
      <c r="F238" s="11">
        <v>5.0357142857142856</v>
      </c>
      <c r="G238" s="11">
        <f t="shared" si="18"/>
        <v>151.07142857142856</v>
      </c>
      <c r="H238" s="11">
        <f t="shared" si="19"/>
        <v>51</v>
      </c>
      <c r="I238" s="8">
        <f>IFERROR(INDEX('Планируемые поступления'!$A$1:$B$491,MATCH(A238,'Планируемые поступления'!A:A,0),2),0)</f>
        <v>0</v>
      </c>
      <c r="J238" s="15">
        <f t="shared" si="20"/>
        <v>226.60714285714283</v>
      </c>
      <c r="K238" s="15">
        <f t="shared" si="21"/>
        <v>226.60714285714283</v>
      </c>
      <c r="L238" s="15">
        <f t="shared" si="22"/>
        <v>-176</v>
      </c>
      <c r="M238" s="8">
        <f t="shared" si="23"/>
        <v>176</v>
      </c>
    </row>
    <row r="239" spans="1:13" x14ac:dyDescent="0.25">
      <c r="A239" s="7">
        <v>562162</v>
      </c>
      <c r="B239" s="8" t="s">
        <v>16</v>
      </c>
      <c r="C239" s="9">
        <v>255</v>
      </c>
      <c r="D239" s="10">
        <v>210</v>
      </c>
      <c r="E239" s="9">
        <v>110</v>
      </c>
      <c r="F239" s="11">
        <v>3.9285714285714284</v>
      </c>
      <c r="G239" s="11">
        <f t="shared" si="18"/>
        <v>117.85714285714285</v>
      </c>
      <c r="H239" s="11">
        <f t="shared" si="19"/>
        <v>355</v>
      </c>
      <c r="I239" s="8">
        <f>IFERROR(INDEX('Планируемые поступления'!$A$1:$B$491,MATCH(A239,'Планируемые поступления'!A:A,0),2),0)</f>
        <v>0</v>
      </c>
      <c r="J239" s="15">
        <f t="shared" si="20"/>
        <v>176.78571428571428</v>
      </c>
      <c r="K239" s="15">
        <f t="shared" si="21"/>
        <v>176.78571428571428</v>
      </c>
      <c r="L239" s="15">
        <f t="shared" si="22"/>
        <v>178</v>
      </c>
      <c r="M239" s="8">
        <f t="shared" si="23"/>
        <v>177</v>
      </c>
    </row>
    <row r="240" spans="1:13" x14ac:dyDescent="0.25">
      <c r="A240" s="7">
        <v>341195</v>
      </c>
      <c r="B240" s="8" t="s">
        <v>17</v>
      </c>
      <c r="C240" s="9">
        <v>2090</v>
      </c>
      <c r="D240" s="10">
        <v>769</v>
      </c>
      <c r="E240" s="9">
        <v>204</v>
      </c>
      <c r="F240" s="11">
        <v>7.2857142857142856</v>
      </c>
      <c r="G240" s="11">
        <f t="shared" si="18"/>
        <v>218.57142857142856</v>
      </c>
      <c r="H240" s="11">
        <f t="shared" si="19"/>
        <v>2655</v>
      </c>
      <c r="I240" s="8">
        <f>IFERROR(INDEX('Планируемые поступления'!$A$1:$B$491,MATCH(A240,'Планируемые поступления'!A:A,0),2),0)</f>
        <v>0</v>
      </c>
      <c r="J240" s="15">
        <f t="shared" si="20"/>
        <v>327.85714285714283</v>
      </c>
      <c r="K240" s="15">
        <f t="shared" si="21"/>
        <v>327.85714285714283</v>
      </c>
      <c r="L240" s="15">
        <f t="shared" si="22"/>
        <v>2327</v>
      </c>
      <c r="M240" s="8">
        <f t="shared" si="23"/>
        <v>328</v>
      </c>
    </row>
    <row r="241" spans="1:13" x14ac:dyDescent="0.25">
      <c r="A241" s="7">
        <v>127772</v>
      </c>
      <c r="B241" s="8" t="s">
        <v>17</v>
      </c>
      <c r="C241" s="9">
        <v>287</v>
      </c>
      <c r="D241" s="10">
        <v>348</v>
      </c>
      <c r="E241" s="9">
        <v>159</v>
      </c>
      <c r="F241" s="11">
        <v>5.6785714285714288</v>
      </c>
      <c r="G241" s="11">
        <f t="shared" si="18"/>
        <v>170.35714285714286</v>
      </c>
      <c r="H241" s="11">
        <f t="shared" si="19"/>
        <v>476</v>
      </c>
      <c r="I241" s="8">
        <f>IFERROR(INDEX('Планируемые поступления'!$A$1:$B$491,MATCH(A241,'Планируемые поступления'!A:A,0),2),0)</f>
        <v>0</v>
      </c>
      <c r="J241" s="15">
        <f t="shared" si="20"/>
        <v>255.53571428571428</v>
      </c>
      <c r="K241" s="15">
        <f t="shared" si="21"/>
        <v>255.53571428571428</v>
      </c>
      <c r="L241" s="15">
        <f t="shared" si="22"/>
        <v>220</v>
      </c>
      <c r="M241" s="8">
        <f t="shared" si="23"/>
        <v>256</v>
      </c>
    </row>
    <row r="242" spans="1:13" x14ac:dyDescent="0.25">
      <c r="A242" s="7">
        <v>327194</v>
      </c>
      <c r="B242" s="8" t="s">
        <v>17</v>
      </c>
      <c r="C242" s="9">
        <v>345</v>
      </c>
      <c r="D242" s="10">
        <v>96</v>
      </c>
      <c r="E242" s="9">
        <v>26</v>
      </c>
      <c r="F242" s="11">
        <v>0.9285714285714286</v>
      </c>
      <c r="G242" s="11">
        <f t="shared" si="18"/>
        <v>27.857142857142858</v>
      </c>
      <c r="H242" s="11">
        <f t="shared" si="19"/>
        <v>415</v>
      </c>
      <c r="I242" s="8">
        <f>IFERROR(INDEX('Планируемые поступления'!$A$1:$B$491,MATCH(A242,'Планируемые поступления'!A:A,0),2),0)</f>
        <v>0</v>
      </c>
      <c r="J242" s="15">
        <f t="shared" si="20"/>
        <v>41.785714285714285</v>
      </c>
      <c r="K242" s="15">
        <f t="shared" si="21"/>
        <v>41.785714285714285</v>
      </c>
      <c r="L242" s="15">
        <f t="shared" si="22"/>
        <v>373</v>
      </c>
      <c r="M242" s="8">
        <f t="shared" si="23"/>
        <v>42</v>
      </c>
    </row>
    <row r="243" spans="1:13" x14ac:dyDescent="0.25">
      <c r="A243" s="7">
        <v>868633</v>
      </c>
      <c r="B243" s="8" t="s">
        <v>17</v>
      </c>
      <c r="C243" s="9">
        <v>299</v>
      </c>
      <c r="D243" s="10">
        <v>768</v>
      </c>
      <c r="E243" s="9">
        <v>475</v>
      </c>
      <c r="F243" s="11">
        <v>17.592592592592592</v>
      </c>
      <c r="G243" s="11">
        <f t="shared" si="18"/>
        <v>527.77777777777771</v>
      </c>
      <c r="H243" s="11">
        <f t="shared" si="19"/>
        <v>592</v>
      </c>
      <c r="I243" s="8">
        <f>IFERROR(INDEX('Планируемые поступления'!$A$1:$B$491,MATCH(A243,'Планируемые поступления'!A:A,0),2),0)</f>
        <v>384</v>
      </c>
      <c r="J243" s="15">
        <f t="shared" si="20"/>
        <v>791.66666666666652</v>
      </c>
      <c r="K243" s="15">
        <f t="shared" si="21"/>
        <v>407.66666666666652</v>
      </c>
      <c r="L243" s="15">
        <f t="shared" si="22"/>
        <v>184</v>
      </c>
      <c r="M243" s="8">
        <f t="shared" si="23"/>
        <v>408</v>
      </c>
    </row>
    <row r="244" spans="1:13" x14ac:dyDescent="0.25">
      <c r="A244" s="7">
        <v>341001</v>
      </c>
      <c r="B244" s="8" t="s">
        <v>17</v>
      </c>
      <c r="C244" s="9">
        <v>442</v>
      </c>
      <c r="D244" s="10">
        <v>312</v>
      </c>
      <c r="E244" s="9">
        <v>137</v>
      </c>
      <c r="F244" s="11">
        <v>4.8928571428571432</v>
      </c>
      <c r="G244" s="11">
        <f t="shared" si="18"/>
        <v>146.78571428571431</v>
      </c>
      <c r="H244" s="11">
        <f t="shared" si="19"/>
        <v>617</v>
      </c>
      <c r="I244" s="8">
        <f>IFERROR(INDEX('Планируемые поступления'!$A$1:$B$491,MATCH(A244,'Планируемые поступления'!A:A,0),2),0)</f>
        <v>0</v>
      </c>
      <c r="J244" s="15">
        <f t="shared" si="20"/>
        <v>220.17857142857144</v>
      </c>
      <c r="K244" s="15">
        <f t="shared" si="21"/>
        <v>220.17857142857144</v>
      </c>
      <c r="L244" s="15">
        <f t="shared" si="22"/>
        <v>397</v>
      </c>
      <c r="M244" s="8">
        <f t="shared" si="23"/>
        <v>220</v>
      </c>
    </row>
    <row r="245" spans="1:13" x14ac:dyDescent="0.25">
      <c r="A245" s="7">
        <v>353085</v>
      </c>
      <c r="B245" s="8" t="s">
        <v>16</v>
      </c>
      <c r="C245" s="9">
        <v>2306</v>
      </c>
      <c r="D245" s="10">
        <v>1764</v>
      </c>
      <c r="E245" s="9">
        <v>562</v>
      </c>
      <c r="F245" s="11">
        <v>20.071428571428573</v>
      </c>
      <c r="G245" s="11">
        <f t="shared" si="18"/>
        <v>602.14285714285722</v>
      </c>
      <c r="H245" s="11">
        <f t="shared" si="19"/>
        <v>3508</v>
      </c>
      <c r="I245" s="8">
        <f>IFERROR(INDEX('Планируемые поступления'!$A$1:$B$491,MATCH(A245,'Планируемые поступления'!A:A,0),2),0)</f>
        <v>0</v>
      </c>
      <c r="J245" s="15">
        <f t="shared" si="20"/>
        <v>903.21428571428578</v>
      </c>
      <c r="K245" s="15">
        <f t="shared" si="21"/>
        <v>903.21428571428578</v>
      </c>
      <c r="L245" s="15">
        <f t="shared" si="22"/>
        <v>2605</v>
      </c>
      <c r="M245" s="8">
        <f t="shared" si="23"/>
        <v>903</v>
      </c>
    </row>
    <row r="246" spans="1:13" x14ac:dyDescent="0.25">
      <c r="A246" s="7">
        <v>115437</v>
      </c>
      <c r="B246" s="8" t="s">
        <v>16</v>
      </c>
      <c r="C246" s="9">
        <v>5</v>
      </c>
      <c r="D246" s="10"/>
      <c r="E246" s="9">
        <v>163</v>
      </c>
      <c r="F246" s="11">
        <v>5.8214285714285712</v>
      </c>
      <c r="G246" s="11">
        <f t="shared" si="18"/>
        <v>174.64285714285714</v>
      </c>
      <c r="H246" s="11">
        <f t="shared" si="19"/>
        <v>0</v>
      </c>
      <c r="I246" s="8">
        <f>IFERROR(INDEX('Планируемые поступления'!$A$1:$B$491,MATCH(A246,'Планируемые поступления'!A:A,0),2),0)</f>
        <v>0</v>
      </c>
      <c r="J246" s="15">
        <f t="shared" si="20"/>
        <v>261.96428571428572</v>
      </c>
      <c r="K246" s="15">
        <f t="shared" si="21"/>
        <v>261.96428571428572</v>
      </c>
      <c r="L246" s="15">
        <f t="shared" si="22"/>
        <v>-262</v>
      </c>
      <c r="M246" s="8">
        <f t="shared" si="23"/>
        <v>262</v>
      </c>
    </row>
    <row r="247" spans="1:13" x14ac:dyDescent="0.25">
      <c r="A247" s="7">
        <v>760999</v>
      </c>
      <c r="B247" s="8" t="s">
        <v>17</v>
      </c>
      <c r="C247" s="9">
        <v>847</v>
      </c>
      <c r="D247" s="10">
        <v>192</v>
      </c>
      <c r="E247" s="9">
        <v>103</v>
      </c>
      <c r="F247" s="11">
        <v>3.6785714285714284</v>
      </c>
      <c r="G247" s="11">
        <f t="shared" si="18"/>
        <v>110.35714285714285</v>
      </c>
      <c r="H247" s="11">
        <f t="shared" si="19"/>
        <v>936</v>
      </c>
      <c r="I247" s="8">
        <f>IFERROR(INDEX('Планируемые поступления'!$A$1:$B$491,MATCH(A247,'Планируемые поступления'!A:A,0),2),0)</f>
        <v>0</v>
      </c>
      <c r="J247" s="15">
        <f t="shared" si="20"/>
        <v>165.53571428571428</v>
      </c>
      <c r="K247" s="15">
        <f t="shared" si="21"/>
        <v>165.53571428571428</v>
      </c>
      <c r="L247" s="15">
        <f t="shared" si="22"/>
        <v>770</v>
      </c>
      <c r="M247" s="8">
        <f t="shared" si="23"/>
        <v>166</v>
      </c>
    </row>
    <row r="248" spans="1:13" x14ac:dyDescent="0.25">
      <c r="A248" s="7">
        <v>535202</v>
      </c>
      <c r="B248" s="8" t="s">
        <v>17</v>
      </c>
      <c r="C248" s="9">
        <v>244</v>
      </c>
      <c r="D248" s="10">
        <v>193</v>
      </c>
      <c r="E248" s="9">
        <v>122</v>
      </c>
      <c r="F248" s="11">
        <v>4.3571428571428568</v>
      </c>
      <c r="G248" s="11">
        <f t="shared" si="18"/>
        <v>130.71428571428569</v>
      </c>
      <c r="H248" s="11">
        <f t="shared" si="19"/>
        <v>315</v>
      </c>
      <c r="I248" s="8">
        <f>IFERROR(INDEX('Планируемые поступления'!$A$1:$B$491,MATCH(A248,'Планируемые поступления'!A:A,0),2),0)</f>
        <v>123</v>
      </c>
      <c r="J248" s="15">
        <f t="shared" si="20"/>
        <v>196.07142857142856</v>
      </c>
      <c r="K248" s="15">
        <f t="shared" si="21"/>
        <v>73.071428571428555</v>
      </c>
      <c r="L248" s="15">
        <f t="shared" si="22"/>
        <v>242</v>
      </c>
      <c r="M248" s="8">
        <f t="shared" si="23"/>
        <v>73</v>
      </c>
    </row>
    <row r="249" spans="1:13" x14ac:dyDescent="0.25">
      <c r="A249" s="7">
        <v>383560</v>
      </c>
      <c r="B249" s="8" t="s">
        <v>17</v>
      </c>
      <c r="C249" s="9">
        <v>350</v>
      </c>
      <c r="D249" s="10">
        <v>360</v>
      </c>
      <c r="E249" s="9">
        <v>284</v>
      </c>
      <c r="F249" s="11">
        <v>10.142857142857142</v>
      </c>
      <c r="G249" s="11">
        <f t="shared" si="18"/>
        <v>304.28571428571428</v>
      </c>
      <c r="H249" s="11">
        <f t="shared" si="19"/>
        <v>426</v>
      </c>
      <c r="I249" s="8">
        <f>IFERROR(INDEX('Планируемые поступления'!$A$1:$B$491,MATCH(A249,'Планируемые поступления'!A:A,0),2),0)</f>
        <v>600</v>
      </c>
      <c r="J249" s="15">
        <f t="shared" si="20"/>
        <v>456.42857142857144</v>
      </c>
      <c r="K249" s="15">
        <f t="shared" si="21"/>
        <v>456.42857142857144</v>
      </c>
      <c r="L249" s="15">
        <f t="shared" si="22"/>
        <v>-30</v>
      </c>
      <c r="M249" s="8">
        <f t="shared" si="23"/>
        <v>30</v>
      </c>
    </row>
    <row r="250" spans="1:13" x14ac:dyDescent="0.25">
      <c r="A250" s="7">
        <v>432500</v>
      </c>
      <c r="B250" s="8" t="s">
        <v>17</v>
      </c>
      <c r="C250" s="9">
        <v>727</v>
      </c>
      <c r="D250" s="10"/>
      <c r="E250" s="9">
        <v>30</v>
      </c>
      <c r="F250" s="11">
        <v>1.0714285714285714</v>
      </c>
      <c r="G250" s="11">
        <f t="shared" si="18"/>
        <v>32.142857142857139</v>
      </c>
      <c r="H250" s="11">
        <f t="shared" si="19"/>
        <v>697</v>
      </c>
      <c r="I250" s="8">
        <f>IFERROR(INDEX('Планируемые поступления'!$A$1:$B$491,MATCH(A250,'Планируемые поступления'!A:A,0),2),0)</f>
        <v>0</v>
      </c>
      <c r="J250" s="15">
        <f t="shared" si="20"/>
        <v>48.214285714285708</v>
      </c>
      <c r="K250" s="15">
        <f t="shared" si="21"/>
        <v>48.214285714285708</v>
      </c>
      <c r="L250" s="15">
        <f t="shared" si="22"/>
        <v>649</v>
      </c>
      <c r="M250" s="8">
        <f t="shared" si="23"/>
        <v>48</v>
      </c>
    </row>
    <row r="251" spans="1:13" x14ac:dyDescent="0.25">
      <c r="A251" s="7">
        <v>865309</v>
      </c>
      <c r="B251" s="8" t="s">
        <v>17</v>
      </c>
      <c r="C251" s="9">
        <v>123</v>
      </c>
      <c r="D251" s="10">
        <v>84</v>
      </c>
      <c r="E251" s="9">
        <v>54</v>
      </c>
      <c r="F251" s="11">
        <v>1.9285714285714286</v>
      </c>
      <c r="G251" s="11">
        <f t="shared" si="18"/>
        <v>57.857142857142861</v>
      </c>
      <c r="H251" s="11">
        <f t="shared" si="19"/>
        <v>153</v>
      </c>
      <c r="I251" s="8">
        <f>IFERROR(INDEX('Планируемые поступления'!$A$1:$B$491,MATCH(A251,'Планируемые поступления'!A:A,0),2),0)</f>
        <v>0</v>
      </c>
      <c r="J251" s="15">
        <f t="shared" si="20"/>
        <v>86.785714285714292</v>
      </c>
      <c r="K251" s="15">
        <f t="shared" si="21"/>
        <v>86.785714285714292</v>
      </c>
      <c r="L251" s="15">
        <f t="shared" si="22"/>
        <v>66</v>
      </c>
      <c r="M251" s="8">
        <f t="shared" si="23"/>
        <v>87</v>
      </c>
    </row>
    <row r="252" spans="1:13" x14ac:dyDescent="0.25">
      <c r="A252" s="7">
        <v>422293</v>
      </c>
      <c r="B252" s="8" t="s">
        <v>16</v>
      </c>
      <c r="C252" s="9">
        <v>1044</v>
      </c>
      <c r="D252" s="10">
        <v>577</v>
      </c>
      <c r="E252" s="9">
        <v>314</v>
      </c>
      <c r="F252" s="11">
        <v>11.214285714285714</v>
      </c>
      <c r="G252" s="11">
        <f t="shared" si="18"/>
        <v>336.42857142857139</v>
      </c>
      <c r="H252" s="11">
        <f t="shared" si="19"/>
        <v>1307</v>
      </c>
      <c r="I252" s="8">
        <f>IFERROR(INDEX('Планируемые поступления'!$A$1:$B$491,MATCH(A252,'Планируемые поступления'!A:A,0),2),0)</f>
        <v>0</v>
      </c>
      <c r="J252" s="15">
        <f t="shared" si="20"/>
        <v>504.64285714285711</v>
      </c>
      <c r="K252" s="15">
        <f t="shared" si="21"/>
        <v>504.64285714285711</v>
      </c>
      <c r="L252" s="15">
        <f t="shared" si="22"/>
        <v>802</v>
      </c>
      <c r="M252" s="8">
        <f t="shared" si="23"/>
        <v>505</v>
      </c>
    </row>
    <row r="253" spans="1:13" x14ac:dyDescent="0.25">
      <c r="A253" s="7">
        <v>221547</v>
      </c>
      <c r="B253" s="8" t="s">
        <v>17</v>
      </c>
      <c r="C253" s="9"/>
      <c r="D253" s="10">
        <v>161</v>
      </c>
      <c r="E253" s="9">
        <v>168</v>
      </c>
      <c r="F253" s="11">
        <v>7</v>
      </c>
      <c r="G253" s="11">
        <f t="shared" si="18"/>
        <v>210</v>
      </c>
      <c r="H253" s="11">
        <f t="shared" si="19"/>
        <v>0</v>
      </c>
      <c r="I253" s="8">
        <f>IFERROR(INDEX('Планируемые поступления'!$A$1:$B$491,MATCH(A253,'Планируемые поступления'!A:A,0),2),0)</f>
        <v>0</v>
      </c>
      <c r="J253" s="15">
        <f t="shared" si="20"/>
        <v>315</v>
      </c>
      <c r="K253" s="15">
        <f t="shared" si="21"/>
        <v>315</v>
      </c>
      <c r="L253" s="15">
        <f t="shared" si="22"/>
        <v>-315</v>
      </c>
      <c r="M253" s="8">
        <f t="shared" si="23"/>
        <v>315</v>
      </c>
    </row>
    <row r="254" spans="1:13" x14ac:dyDescent="0.25">
      <c r="A254" s="7">
        <v>498544</v>
      </c>
      <c r="B254" s="8" t="s">
        <v>17</v>
      </c>
      <c r="C254" s="9">
        <v>1356</v>
      </c>
      <c r="D254" s="10"/>
      <c r="E254" s="9">
        <v>49</v>
      </c>
      <c r="F254" s="11">
        <v>1.75</v>
      </c>
      <c r="G254" s="11">
        <f t="shared" si="18"/>
        <v>52.5</v>
      </c>
      <c r="H254" s="11">
        <f t="shared" si="19"/>
        <v>1307</v>
      </c>
      <c r="I254" s="8">
        <f>IFERROR(INDEX('Планируемые поступления'!$A$1:$B$491,MATCH(A254,'Планируемые поступления'!A:A,0),2),0)</f>
        <v>0</v>
      </c>
      <c r="J254" s="15">
        <f t="shared" si="20"/>
        <v>78.75</v>
      </c>
      <c r="K254" s="15">
        <f t="shared" si="21"/>
        <v>78.75</v>
      </c>
      <c r="L254" s="15">
        <f t="shared" si="22"/>
        <v>1228</v>
      </c>
      <c r="M254" s="8">
        <f t="shared" si="23"/>
        <v>79</v>
      </c>
    </row>
    <row r="255" spans="1:13" x14ac:dyDescent="0.25">
      <c r="A255" s="7">
        <v>849611</v>
      </c>
      <c r="B255" s="8" t="s">
        <v>17</v>
      </c>
      <c r="C255" s="9">
        <v>8</v>
      </c>
      <c r="D255" s="10"/>
      <c r="E255" s="9">
        <v>95</v>
      </c>
      <c r="F255" s="11">
        <v>3.3928571428571428</v>
      </c>
      <c r="G255" s="11">
        <f t="shared" si="18"/>
        <v>101.78571428571428</v>
      </c>
      <c r="H255" s="11">
        <f t="shared" si="19"/>
        <v>0</v>
      </c>
      <c r="I255" s="8">
        <f>IFERROR(INDEX('Планируемые поступления'!$A$1:$B$491,MATCH(A255,'Планируемые поступления'!A:A,0),2),0)</f>
        <v>0</v>
      </c>
      <c r="J255" s="15">
        <f t="shared" si="20"/>
        <v>152.67857142857142</v>
      </c>
      <c r="K255" s="15">
        <f t="shared" si="21"/>
        <v>152.67857142857142</v>
      </c>
      <c r="L255" s="15">
        <f t="shared" si="22"/>
        <v>-153</v>
      </c>
      <c r="M255" s="8">
        <f t="shared" si="23"/>
        <v>153</v>
      </c>
    </row>
    <row r="256" spans="1:13" x14ac:dyDescent="0.25">
      <c r="A256" s="7">
        <v>636521</v>
      </c>
      <c r="B256" s="8" t="s">
        <v>17</v>
      </c>
      <c r="C256" s="9">
        <v>60</v>
      </c>
      <c r="D256" s="10"/>
      <c r="E256" s="9">
        <v>74</v>
      </c>
      <c r="F256" s="11">
        <v>2.6428571428571428</v>
      </c>
      <c r="G256" s="11">
        <f t="shared" si="18"/>
        <v>79.285714285714278</v>
      </c>
      <c r="H256" s="11">
        <f t="shared" si="19"/>
        <v>0</v>
      </c>
      <c r="I256" s="8">
        <f>IFERROR(INDEX('Планируемые поступления'!$A$1:$B$491,MATCH(A256,'Планируемые поступления'!A:A,0),2),0)</f>
        <v>0</v>
      </c>
      <c r="J256" s="15">
        <f t="shared" si="20"/>
        <v>118.92857142857142</v>
      </c>
      <c r="K256" s="15">
        <f t="shared" si="21"/>
        <v>118.92857142857142</v>
      </c>
      <c r="L256" s="15">
        <f t="shared" si="22"/>
        <v>-119</v>
      </c>
      <c r="M256" s="8">
        <f t="shared" si="23"/>
        <v>119</v>
      </c>
    </row>
    <row r="257" spans="1:13" x14ac:dyDescent="0.25">
      <c r="A257" s="7">
        <v>235835</v>
      </c>
      <c r="B257" s="8" t="s">
        <v>17</v>
      </c>
      <c r="C257" s="9">
        <v>591</v>
      </c>
      <c r="D257" s="10">
        <v>576</v>
      </c>
      <c r="E257" s="9">
        <v>264</v>
      </c>
      <c r="F257" s="11">
        <v>9.4285714285714288</v>
      </c>
      <c r="G257" s="11">
        <f t="shared" si="18"/>
        <v>282.85714285714289</v>
      </c>
      <c r="H257" s="11">
        <f t="shared" si="19"/>
        <v>903</v>
      </c>
      <c r="I257" s="8">
        <f>IFERROR(INDEX('Планируемые поступления'!$A$1:$B$491,MATCH(A257,'Планируемые поступления'!A:A,0),2),0)</f>
        <v>90</v>
      </c>
      <c r="J257" s="15">
        <f t="shared" si="20"/>
        <v>424.28571428571433</v>
      </c>
      <c r="K257" s="15">
        <f t="shared" si="21"/>
        <v>334.28571428571433</v>
      </c>
      <c r="L257" s="15">
        <f t="shared" si="22"/>
        <v>569</v>
      </c>
      <c r="M257" s="8">
        <f t="shared" si="23"/>
        <v>334</v>
      </c>
    </row>
    <row r="258" spans="1:13" x14ac:dyDescent="0.25">
      <c r="A258" s="7">
        <v>290722</v>
      </c>
      <c r="B258" s="8" t="s">
        <v>16</v>
      </c>
      <c r="C258" s="9">
        <v>1056</v>
      </c>
      <c r="D258" s="10">
        <v>1006</v>
      </c>
      <c r="E258" s="9">
        <v>457</v>
      </c>
      <c r="F258" s="11">
        <v>16.321428571428573</v>
      </c>
      <c r="G258" s="11">
        <f t="shared" si="18"/>
        <v>489.64285714285717</v>
      </c>
      <c r="H258" s="11">
        <f t="shared" si="19"/>
        <v>1605</v>
      </c>
      <c r="I258" s="8">
        <f>IFERROR(INDEX('Планируемые поступления'!$A$1:$B$491,MATCH(A258,'Планируемые поступления'!A:A,0),2),0)</f>
        <v>0</v>
      </c>
      <c r="J258" s="15">
        <f t="shared" si="20"/>
        <v>734.46428571428578</v>
      </c>
      <c r="K258" s="15">
        <f t="shared" si="21"/>
        <v>734.46428571428578</v>
      </c>
      <c r="L258" s="15">
        <f t="shared" si="22"/>
        <v>871</v>
      </c>
      <c r="M258" s="8">
        <f t="shared" si="23"/>
        <v>734</v>
      </c>
    </row>
    <row r="259" spans="1:13" x14ac:dyDescent="0.25">
      <c r="A259" s="7">
        <v>596893</v>
      </c>
      <c r="B259" s="8" t="s">
        <v>17</v>
      </c>
      <c r="C259" s="9">
        <v>233</v>
      </c>
      <c r="D259" s="10">
        <v>96</v>
      </c>
      <c r="E259" s="9">
        <v>44</v>
      </c>
      <c r="F259" s="11">
        <v>1.5714285714285714</v>
      </c>
      <c r="G259" s="11">
        <f t="shared" si="18"/>
        <v>47.142857142857139</v>
      </c>
      <c r="H259" s="11">
        <f t="shared" si="19"/>
        <v>285</v>
      </c>
      <c r="I259" s="8">
        <f>IFERROR(INDEX('Планируемые поступления'!$A$1:$B$491,MATCH(A259,'Планируемые поступления'!A:A,0),2),0)</f>
        <v>0</v>
      </c>
      <c r="J259" s="15">
        <f t="shared" si="20"/>
        <v>70.714285714285708</v>
      </c>
      <c r="K259" s="15">
        <f t="shared" si="21"/>
        <v>70.714285714285708</v>
      </c>
      <c r="L259" s="15">
        <f t="shared" si="22"/>
        <v>214</v>
      </c>
      <c r="M259" s="8">
        <f t="shared" si="23"/>
        <v>71</v>
      </c>
    </row>
    <row r="260" spans="1:13" x14ac:dyDescent="0.25">
      <c r="A260" s="7">
        <v>888818</v>
      </c>
      <c r="B260" s="8" t="s">
        <v>17</v>
      </c>
      <c r="C260" s="9"/>
      <c r="D260" s="10"/>
      <c r="E260" s="9">
        <v>25</v>
      </c>
      <c r="F260" s="11">
        <v>2.0833333333333335</v>
      </c>
      <c r="G260" s="11">
        <f t="shared" si="18"/>
        <v>62.500000000000007</v>
      </c>
      <c r="H260" s="11">
        <f t="shared" si="19"/>
        <v>0</v>
      </c>
      <c r="I260" s="8">
        <f>IFERROR(INDEX('Планируемые поступления'!$A$1:$B$491,MATCH(A260,'Планируемые поступления'!A:A,0),2),0)</f>
        <v>0</v>
      </c>
      <c r="J260" s="15">
        <f t="shared" si="20"/>
        <v>93.750000000000014</v>
      </c>
      <c r="K260" s="15">
        <f t="shared" si="21"/>
        <v>93.750000000000014</v>
      </c>
      <c r="L260" s="15">
        <f t="shared" si="22"/>
        <v>-94</v>
      </c>
      <c r="M260" s="8">
        <f t="shared" si="23"/>
        <v>94</v>
      </c>
    </row>
    <row r="261" spans="1:13" x14ac:dyDescent="0.25">
      <c r="A261" s="7">
        <v>308627</v>
      </c>
      <c r="B261" s="8" t="s">
        <v>17</v>
      </c>
      <c r="C261" s="9">
        <v>949</v>
      </c>
      <c r="D261" s="10">
        <v>773</v>
      </c>
      <c r="E261" s="9">
        <v>427</v>
      </c>
      <c r="F261" s="11">
        <v>15.25</v>
      </c>
      <c r="G261" s="11">
        <f t="shared" ref="G261:G324" si="24">F261*30</f>
        <v>457.5</v>
      </c>
      <c r="H261" s="11">
        <f t="shared" ref="H261:H324" si="25">IF(C261+D261-E261&gt;0,C261+D261-E261,0)</f>
        <v>1295</v>
      </c>
      <c r="I261" s="8">
        <f>IFERROR(INDEX('Планируемые поступления'!$A$1:$B$491,MATCH(A261,'Планируемые поступления'!A:A,0),2),0)</f>
        <v>0</v>
      </c>
      <c r="J261" s="15">
        <f t="shared" ref="J261:J324" si="26">G261*1.5</f>
        <v>686.25</v>
      </c>
      <c r="K261" s="15">
        <f t="shared" ref="K261:K324" si="27">IF(J261-I261&gt;0,J261-I261,J261)</f>
        <v>686.25</v>
      </c>
      <c r="L261" s="15">
        <f t="shared" ref="L261:L324" si="28">ROUND(H261-K261,0)</f>
        <v>609</v>
      </c>
      <c r="M261" s="8">
        <f t="shared" ref="M261:M324" si="29">IF(L261&gt;0,ROUND(K261,0),-1*L261)</f>
        <v>686</v>
      </c>
    </row>
    <row r="262" spans="1:13" x14ac:dyDescent="0.25">
      <c r="A262" s="7">
        <v>295740</v>
      </c>
      <c r="B262" s="8" t="s">
        <v>17</v>
      </c>
      <c r="C262" s="9">
        <v>346</v>
      </c>
      <c r="D262" s="10"/>
      <c r="E262" s="9">
        <v>22</v>
      </c>
      <c r="F262" s="11">
        <v>0.7857142857142857</v>
      </c>
      <c r="G262" s="11">
        <f t="shared" si="24"/>
        <v>23.571428571428569</v>
      </c>
      <c r="H262" s="11">
        <f t="shared" si="25"/>
        <v>324</v>
      </c>
      <c r="I262" s="8">
        <f>IFERROR(INDEX('Планируемые поступления'!$A$1:$B$491,MATCH(A262,'Планируемые поступления'!A:A,0),2),0)</f>
        <v>0</v>
      </c>
      <c r="J262" s="15">
        <f t="shared" si="26"/>
        <v>35.357142857142854</v>
      </c>
      <c r="K262" s="15">
        <f t="shared" si="27"/>
        <v>35.357142857142854</v>
      </c>
      <c r="L262" s="15">
        <f t="shared" si="28"/>
        <v>289</v>
      </c>
      <c r="M262" s="8">
        <f t="shared" si="29"/>
        <v>35</v>
      </c>
    </row>
    <row r="263" spans="1:13" x14ac:dyDescent="0.25">
      <c r="A263" s="7">
        <v>742331</v>
      </c>
      <c r="B263" s="8" t="s">
        <v>17</v>
      </c>
      <c r="C263" s="9">
        <v>236</v>
      </c>
      <c r="D263" s="10">
        <v>96</v>
      </c>
      <c r="E263" s="9">
        <v>46</v>
      </c>
      <c r="F263" s="11">
        <v>1.6428571428571428</v>
      </c>
      <c r="G263" s="11">
        <f t="shared" si="24"/>
        <v>49.285714285714285</v>
      </c>
      <c r="H263" s="11">
        <f t="shared" si="25"/>
        <v>286</v>
      </c>
      <c r="I263" s="8">
        <f>IFERROR(INDEX('Планируемые поступления'!$A$1:$B$491,MATCH(A263,'Планируемые поступления'!A:A,0),2),0)</f>
        <v>0</v>
      </c>
      <c r="J263" s="15">
        <f t="shared" si="26"/>
        <v>73.928571428571431</v>
      </c>
      <c r="K263" s="15">
        <f t="shared" si="27"/>
        <v>73.928571428571431</v>
      </c>
      <c r="L263" s="15">
        <f t="shared" si="28"/>
        <v>212</v>
      </c>
      <c r="M263" s="8">
        <f t="shared" si="29"/>
        <v>74</v>
      </c>
    </row>
    <row r="264" spans="1:13" x14ac:dyDescent="0.25">
      <c r="A264" s="7">
        <v>325913</v>
      </c>
      <c r="B264" s="8" t="s">
        <v>17</v>
      </c>
      <c r="C264" s="9">
        <v>250</v>
      </c>
      <c r="D264" s="10">
        <v>144</v>
      </c>
      <c r="E264" s="9">
        <v>149</v>
      </c>
      <c r="F264" s="11">
        <v>5.3214285714285712</v>
      </c>
      <c r="G264" s="11">
        <f t="shared" si="24"/>
        <v>159.64285714285714</v>
      </c>
      <c r="H264" s="11">
        <f t="shared" si="25"/>
        <v>245</v>
      </c>
      <c r="I264" s="8">
        <f>IFERROR(INDEX('Планируемые поступления'!$A$1:$B$491,MATCH(A264,'Планируемые поступления'!A:A,0),2),0)</f>
        <v>0</v>
      </c>
      <c r="J264" s="15">
        <f t="shared" si="26"/>
        <v>239.46428571428572</v>
      </c>
      <c r="K264" s="15">
        <f t="shared" si="27"/>
        <v>239.46428571428572</v>
      </c>
      <c r="L264" s="15">
        <f t="shared" si="28"/>
        <v>6</v>
      </c>
      <c r="M264" s="8">
        <f t="shared" si="29"/>
        <v>239</v>
      </c>
    </row>
    <row r="265" spans="1:13" x14ac:dyDescent="0.25">
      <c r="A265" s="7">
        <v>884466</v>
      </c>
      <c r="B265" s="8" t="s">
        <v>17</v>
      </c>
      <c r="C265" s="9">
        <v>487</v>
      </c>
      <c r="D265" s="10">
        <v>384</v>
      </c>
      <c r="E265" s="9">
        <v>84</v>
      </c>
      <c r="F265" s="11">
        <v>3</v>
      </c>
      <c r="G265" s="11">
        <f t="shared" si="24"/>
        <v>90</v>
      </c>
      <c r="H265" s="11">
        <f t="shared" si="25"/>
        <v>787</v>
      </c>
      <c r="I265" s="8">
        <f>IFERROR(INDEX('Планируемые поступления'!$A$1:$B$491,MATCH(A265,'Планируемые поступления'!A:A,0),2),0)</f>
        <v>0</v>
      </c>
      <c r="J265" s="15">
        <f t="shared" si="26"/>
        <v>135</v>
      </c>
      <c r="K265" s="15">
        <f t="shared" si="27"/>
        <v>135</v>
      </c>
      <c r="L265" s="15">
        <f t="shared" si="28"/>
        <v>652</v>
      </c>
      <c r="M265" s="8">
        <f t="shared" si="29"/>
        <v>135</v>
      </c>
    </row>
    <row r="266" spans="1:13" x14ac:dyDescent="0.25">
      <c r="A266" s="7">
        <v>296978</v>
      </c>
      <c r="B266" s="8" t="s">
        <v>17</v>
      </c>
      <c r="C266" s="9">
        <v>398</v>
      </c>
      <c r="D266" s="10">
        <v>80</v>
      </c>
      <c r="E266" s="9">
        <v>203</v>
      </c>
      <c r="F266" s="11">
        <v>7.25</v>
      </c>
      <c r="G266" s="11">
        <f t="shared" si="24"/>
        <v>217.5</v>
      </c>
      <c r="H266" s="11">
        <f t="shared" si="25"/>
        <v>275</v>
      </c>
      <c r="I266" s="8">
        <f>IFERROR(INDEX('Планируемые поступления'!$A$1:$B$491,MATCH(A266,'Планируемые поступления'!A:A,0),2),0)</f>
        <v>0</v>
      </c>
      <c r="J266" s="15">
        <f t="shared" si="26"/>
        <v>326.25</v>
      </c>
      <c r="K266" s="15">
        <f t="shared" si="27"/>
        <v>326.25</v>
      </c>
      <c r="L266" s="15">
        <f t="shared" si="28"/>
        <v>-51</v>
      </c>
      <c r="M266" s="8">
        <f t="shared" si="29"/>
        <v>51</v>
      </c>
    </row>
    <row r="267" spans="1:13" x14ac:dyDescent="0.25">
      <c r="A267" s="7">
        <v>298548</v>
      </c>
      <c r="B267" s="8" t="s">
        <v>17</v>
      </c>
      <c r="C267" s="9">
        <v>4155</v>
      </c>
      <c r="D267" s="10">
        <v>2011</v>
      </c>
      <c r="E267" s="9">
        <v>544</v>
      </c>
      <c r="F267" s="11">
        <v>19.428571428571427</v>
      </c>
      <c r="G267" s="11">
        <f t="shared" si="24"/>
        <v>582.85714285714278</v>
      </c>
      <c r="H267" s="11">
        <f t="shared" si="25"/>
        <v>5622</v>
      </c>
      <c r="I267" s="8">
        <f>IFERROR(INDEX('Планируемые поступления'!$A$1:$B$491,MATCH(A267,'Планируемые поступления'!A:A,0),2),0)</f>
        <v>0</v>
      </c>
      <c r="J267" s="15">
        <f t="shared" si="26"/>
        <v>874.28571428571422</v>
      </c>
      <c r="K267" s="15">
        <f t="shared" si="27"/>
        <v>874.28571428571422</v>
      </c>
      <c r="L267" s="15">
        <f t="shared" si="28"/>
        <v>4748</v>
      </c>
      <c r="M267" s="8">
        <f t="shared" si="29"/>
        <v>874</v>
      </c>
    </row>
    <row r="268" spans="1:13" x14ac:dyDescent="0.25">
      <c r="A268" s="7">
        <v>581488</v>
      </c>
      <c r="B268" s="8" t="s">
        <v>17</v>
      </c>
      <c r="C268" s="9"/>
      <c r="D268" s="10"/>
      <c r="E268" s="9">
        <v>1</v>
      </c>
      <c r="F268" s="11"/>
      <c r="G268" s="11">
        <f t="shared" si="24"/>
        <v>0</v>
      </c>
      <c r="H268" s="11">
        <f t="shared" si="25"/>
        <v>0</v>
      </c>
      <c r="I268" s="8">
        <f>IFERROR(INDEX('Планируемые поступления'!$A$1:$B$491,MATCH(A268,'Планируемые поступления'!A:A,0),2),0)</f>
        <v>0</v>
      </c>
      <c r="J268" s="15">
        <f t="shared" si="26"/>
        <v>0</v>
      </c>
      <c r="K268" s="15">
        <f t="shared" si="27"/>
        <v>0</v>
      </c>
      <c r="L268" s="15">
        <f t="shared" si="28"/>
        <v>0</v>
      </c>
      <c r="M268" s="8">
        <f t="shared" si="29"/>
        <v>0</v>
      </c>
    </row>
    <row r="269" spans="1:13" x14ac:dyDescent="0.25">
      <c r="A269" s="7">
        <v>567730</v>
      </c>
      <c r="B269" s="8" t="s">
        <v>17</v>
      </c>
      <c r="C269" s="9">
        <v>66</v>
      </c>
      <c r="D269" s="10">
        <v>28</v>
      </c>
      <c r="E269" s="9">
        <v>72</v>
      </c>
      <c r="F269" s="11">
        <v>2.5714285714285716</v>
      </c>
      <c r="G269" s="11">
        <f t="shared" si="24"/>
        <v>77.142857142857153</v>
      </c>
      <c r="H269" s="11">
        <f t="shared" si="25"/>
        <v>22</v>
      </c>
      <c r="I269" s="8">
        <f>IFERROR(INDEX('Планируемые поступления'!$A$1:$B$491,MATCH(A269,'Планируемые поступления'!A:A,0),2),0)</f>
        <v>0</v>
      </c>
      <c r="J269" s="15">
        <f t="shared" si="26"/>
        <v>115.71428571428572</v>
      </c>
      <c r="K269" s="15">
        <f t="shared" si="27"/>
        <v>115.71428571428572</v>
      </c>
      <c r="L269" s="15">
        <f t="shared" si="28"/>
        <v>-94</v>
      </c>
      <c r="M269" s="8">
        <f t="shared" si="29"/>
        <v>94</v>
      </c>
    </row>
    <row r="270" spans="1:13" x14ac:dyDescent="0.25">
      <c r="A270" s="7">
        <v>388515</v>
      </c>
      <c r="B270" s="8" t="s">
        <v>16</v>
      </c>
      <c r="C270" s="9">
        <v>4133</v>
      </c>
      <c r="D270" s="10">
        <v>3097</v>
      </c>
      <c r="E270" s="9">
        <v>1016</v>
      </c>
      <c r="F270" s="11">
        <v>36.285714285714285</v>
      </c>
      <c r="G270" s="11">
        <f t="shared" si="24"/>
        <v>1088.5714285714284</v>
      </c>
      <c r="H270" s="11">
        <f t="shared" si="25"/>
        <v>6214</v>
      </c>
      <c r="I270" s="8">
        <f>IFERROR(INDEX('Планируемые поступления'!$A$1:$B$491,MATCH(A270,'Планируемые поступления'!A:A,0),2),0)</f>
        <v>5060</v>
      </c>
      <c r="J270" s="15">
        <f t="shared" si="26"/>
        <v>1632.8571428571427</v>
      </c>
      <c r="K270" s="15">
        <f t="shared" si="27"/>
        <v>1632.8571428571427</v>
      </c>
      <c r="L270" s="15">
        <f t="shared" si="28"/>
        <v>4581</v>
      </c>
      <c r="M270" s="8">
        <f t="shared" si="29"/>
        <v>1633</v>
      </c>
    </row>
    <row r="271" spans="1:13" x14ac:dyDescent="0.25">
      <c r="A271" s="7">
        <v>697309</v>
      </c>
      <c r="B271" s="8" t="s">
        <v>16</v>
      </c>
      <c r="C271" s="9"/>
      <c r="D271" s="10"/>
      <c r="E271" s="9">
        <v>2</v>
      </c>
      <c r="F271" s="11"/>
      <c r="G271" s="11">
        <f t="shared" si="24"/>
        <v>0</v>
      </c>
      <c r="H271" s="11">
        <f t="shared" si="25"/>
        <v>0</v>
      </c>
      <c r="I271" s="8">
        <f>IFERROR(INDEX('Планируемые поступления'!$A$1:$B$491,MATCH(A271,'Планируемые поступления'!A:A,0),2),0)</f>
        <v>0</v>
      </c>
      <c r="J271" s="15">
        <f t="shared" si="26"/>
        <v>0</v>
      </c>
      <c r="K271" s="15">
        <f t="shared" si="27"/>
        <v>0</v>
      </c>
      <c r="L271" s="15">
        <f t="shared" si="28"/>
        <v>0</v>
      </c>
      <c r="M271" s="8">
        <f t="shared" si="29"/>
        <v>0</v>
      </c>
    </row>
    <row r="272" spans="1:13" x14ac:dyDescent="0.25">
      <c r="A272" s="7">
        <v>870885</v>
      </c>
      <c r="B272" s="8" t="s">
        <v>16</v>
      </c>
      <c r="C272" s="9">
        <v>2</v>
      </c>
      <c r="D272" s="10"/>
      <c r="E272" s="9">
        <v>610</v>
      </c>
      <c r="F272" s="11">
        <v>21.785714285714285</v>
      </c>
      <c r="G272" s="11">
        <f t="shared" si="24"/>
        <v>653.57142857142856</v>
      </c>
      <c r="H272" s="11">
        <f t="shared" si="25"/>
        <v>0</v>
      </c>
      <c r="I272" s="8">
        <f>IFERROR(INDEX('Планируемые поступления'!$A$1:$B$491,MATCH(A272,'Планируемые поступления'!A:A,0),2),0)</f>
        <v>0</v>
      </c>
      <c r="J272" s="15">
        <f t="shared" si="26"/>
        <v>980.35714285714289</v>
      </c>
      <c r="K272" s="15">
        <f t="shared" si="27"/>
        <v>980.35714285714289</v>
      </c>
      <c r="L272" s="15">
        <f t="shared" si="28"/>
        <v>-980</v>
      </c>
      <c r="M272" s="8">
        <f t="shared" si="29"/>
        <v>980</v>
      </c>
    </row>
    <row r="273" spans="1:13" x14ac:dyDescent="0.25">
      <c r="A273" s="7">
        <v>398084</v>
      </c>
      <c r="B273" s="8" t="s">
        <v>17</v>
      </c>
      <c r="C273" s="9"/>
      <c r="D273" s="10"/>
      <c r="E273" s="9">
        <v>11</v>
      </c>
      <c r="F273" s="11">
        <v>1.1000000000000001</v>
      </c>
      <c r="G273" s="11">
        <f t="shared" si="24"/>
        <v>33</v>
      </c>
      <c r="H273" s="11">
        <f t="shared" si="25"/>
        <v>0</v>
      </c>
      <c r="I273" s="8">
        <f>IFERROR(INDEX('Планируемые поступления'!$A$1:$B$491,MATCH(A273,'Планируемые поступления'!A:A,0),2),0)</f>
        <v>0</v>
      </c>
      <c r="J273" s="15">
        <f t="shared" si="26"/>
        <v>49.5</v>
      </c>
      <c r="K273" s="15">
        <f t="shared" si="27"/>
        <v>49.5</v>
      </c>
      <c r="L273" s="15">
        <f t="shared" si="28"/>
        <v>-50</v>
      </c>
      <c r="M273" s="8">
        <f t="shared" si="29"/>
        <v>50</v>
      </c>
    </row>
    <row r="274" spans="1:13" x14ac:dyDescent="0.25">
      <c r="A274" s="7">
        <v>426530</v>
      </c>
      <c r="B274" s="8" t="s">
        <v>17</v>
      </c>
      <c r="C274" s="9">
        <v>363</v>
      </c>
      <c r="D274" s="10"/>
      <c r="E274" s="9">
        <v>146</v>
      </c>
      <c r="F274" s="11">
        <v>5.2142857142857144</v>
      </c>
      <c r="G274" s="11">
        <f t="shared" si="24"/>
        <v>156.42857142857144</v>
      </c>
      <c r="H274" s="11">
        <f t="shared" si="25"/>
        <v>217</v>
      </c>
      <c r="I274" s="8">
        <f>IFERROR(INDEX('Планируемые поступления'!$A$1:$B$491,MATCH(A274,'Планируемые поступления'!A:A,0),2),0)</f>
        <v>0</v>
      </c>
      <c r="J274" s="15">
        <f t="shared" si="26"/>
        <v>234.64285714285717</v>
      </c>
      <c r="K274" s="15">
        <f t="shared" si="27"/>
        <v>234.64285714285717</v>
      </c>
      <c r="L274" s="15">
        <f t="shared" si="28"/>
        <v>-18</v>
      </c>
      <c r="M274" s="8">
        <f t="shared" si="29"/>
        <v>18</v>
      </c>
    </row>
    <row r="275" spans="1:13" x14ac:dyDescent="0.25">
      <c r="A275" s="7">
        <v>295943</v>
      </c>
      <c r="B275" s="8" t="s">
        <v>17</v>
      </c>
      <c r="C275" s="9">
        <v>701</v>
      </c>
      <c r="D275" s="10">
        <v>476</v>
      </c>
      <c r="E275" s="9">
        <v>409</v>
      </c>
      <c r="F275" s="11">
        <v>14.607142857142858</v>
      </c>
      <c r="G275" s="11">
        <f t="shared" si="24"/>
        <v>438.21428571428572</v>
      </c>
      <c r="H275" s="11">
        <f t="shared" si="25"/>
        <v>768</v>
      </c>
      <c r="I275" s="8">
        <f>IFERROR(INDEX('Планируемые поступления'!$A$1:$B$491,MATCH(A275,'Планируемые поступления'!A:A,0),2),0)</f>
        <v>0</v>
      </c>
      <c r="J275" s="15">
        <f t="shared" si="26"/>
        <v>657.32142857142856</v>
      </c>
      <c r="K275" s="15">
        <f t="shared" si="27"/>
        <v>657.32142857142856</v>
      </c>
      <c r="L275" s="15">
        <f t="shared" si="28"/>
        <v>111</v>
      </c>
      <c r="M275" s="8">
        <f t="shared" si="29"/>
        <v>657</v>
      </c>
    </row>
    <row r="276" spans="1:13" x14ac:dyDescent="0.25">
      <c r="A276" s="7">
        <v>368968</v>
      </c>
      <c r="B276" s="8" t="s">
        <v>17</v>
      </c>
      <c r="C276" s="9">
        <v>428</v>
      </c>
      <c r="D276" s="10">
        <v>201</v>
      </c>
      <c r="E276" s="9">
        <v>214</v>
      </c>
      <c r="F276" s="11">
        <v>7.6428571428571432</v>
      </c>
      <c r="G276" s="11">
        <f t="shared" si="24"/>
        <v>229.28571428571431</v>
      </c>
      <c r="H276" s="11">
        <f t="shared" si="25"/>
        <v>415</v>
      </c>
      <c r="I276" s="8">
        <f>IFERROR(INDEX('Планируемые поступления'!$A$1:$B$491,MATCH(A276,'Планируемые поступления'!A:A,0),2),0)</f>
        <v>360</v>
      </c>
      <c r="J276" s="15">
        <f t="shared" si="26"/>
        <v>343.92857142857144</v>
      </c>
      <c r="K276" s="15">
        <f t="shared" si="27"/>
        <v>343.92857142857144</v>
      </c>
      <c r="L276" s="15">
        <f t="shared" si="28"/>
        <v>71</v>
      </c>
      <c r="M276" s="8">
        <f t="shared" si="29"/>
        <v>344</v>
      </c>
    </row>
    <row r="277" spans="1:13" x14ac:dyDescent="0.25">
      <c r="A277" s="7">
        <v>494985</v>
      </c>
      <c r="B277" s="8" t="s">
        <v>17</v>
      </c>
      <c r="C277" s="9">
        <v>1428</v>
      </c>
      <c r="D277" s="10">
        <v>609</v>
      </c>
      <c r="E277" s="9">
        <v>423</v>
      </c>
      <c r="F277" s="11">
        <v>15.107142857142858</v>
      </c>
      <c r="G277" s="11">
        <f t="shared" si="24"/>
        <v>453.21428571428572</v>
      </c>
      <c r="H277" s="11">
        <f t="shared" si="25"/>
        <v>1614</v>
      </c>
      <c r="I277" s="8">
        <f>IFERROR(INDEX('Планируемые поступления'!$A$1:$B$491,MATCH(A277,'Планируемые поступления'!A:A,0),2),0)</f>
        <v>0</v>
      </c>
      <c r="J277" s="15">
        <f t="shared" si="26"/>
        <v>679.82142857142856</v>
      </c>
      <c r="K277" s="15">
        <f t="shared" si="27"/>
        <v>679.82142857142856</v>
      </c>
      <c r="L277" s="15">
        <f t="shared" si="28"/>
        <v>934</v>
      </c>
      <c r="M277" s="8">
        <f t="shared" si="29"/>
        <v>680</v>
      </c>
    </row>
    <row r="278" spans="1:13" x14ac:dyDescent="0.25">
      <c r="A278" s="7">
        <v>625864</v>
      </c>
      <c r="B278" s="8" t="s">
        <v>17</v>
      </c>
      <c r="C278" s="9">
        <v>1105</v>
      </c>
      <c r="D278" s="10">
        <v>1072</v>
      </c>
      <c r="E278" s="9">
        <v>339</v>
      </c>
      <c r="F278" s="11">
        <v>12.107142857142858</v>
      </c>
      <c r="G278" s="11">
        <f t="shared" si="24"/>
        <v>363.21428571428572</v>
      </c>
      <c r="H278" s="11">
        <f t="shared" si="25"/>
        <v>1838</v>
      </c>
      <c r="I278" s="8">
        <f>IFERROR(INDEX('Планируемые поступления'!$A$1:$B$491,MATCH(A278,'Планируемые поступления'!A:A,0),2),0)</f>
        <v>0</v>
      </c>
      <c r="J278" s="15">
        <f t="shared" si="26"/>
        <v>544.82142857142856</v>
      </c>
      <c r="K278" s="15">
        <f t="shared" si="27"/>
        <v>544.82142857142856</v>
      </c>
      <c r="L278" s="15">
        <f t="shared" si="28"/>
        <v>1293</v>
      </c>
      <c r="M278" s="8">
        <f t="shared" si="29"/>
        <v>545</v>
      </c>
    </row>
    <row r="279" spans="1:13" x14ac:dyDescent="0.25">
      <c r="A279" s="7">
        <v>569633</v>
      </c>
      <c r="B279" s="8" t="s">
        <v>17</v>
      </c>
      <c r="C279" s="9"/>
      <c r="D279" s="10"/>
      <c r="E279" s="9">
        <v>55</v>
      </c>
      <c r="F279" s="11">
        <v>2.75</v>
      </c>
      <c r="G279" s="11">
        <f t="shared" si="24"/>
        <v>82.5</v>
      </c>
      <c r="H279" s="11">
        <f t="shared" si="25"/>
        <v>0</v>
      </c>
      <c r="I279" s="8">
        <f>IFERROR(INDEX('Планируемые поступления'!$A$1:$B$491,MATCH(A279,'Планируемые поступления'!A:A,0),2),0)</f>
        <v>0</v>
      </c>
      <c r="J279" s="15">
        <f t="shared" si="26"/>
        <v>123.75</v>
      </c>
      <c r="K279" s="15">
        <f t="shared" si="27"/>
        <v>123.75</v>
      </c>
      <c r="L279" s="15">
        <f t="shared" si="28"/>
        <v>-124</v>
      </c>
      <c r="M279" s="8">
        <f t="shared" si="29"/>
        <v>124</v>
      </c>
    </row>
    <row r="280" spans="1:13" x14ac:dyDescent="0.25">
      <c r="A280" s="7">
        <v>442869</v>
      </c>
      <c r="B280" s="8" t="s">
        <v>16</v>
      </c>
      <c r="C280" s="9"/>
      <c r="D280" s="10"/>
      <c r="E280" s="9">
        <v>3</v>
      </c>
      <c r="F280" s="11"/>
      <c r="G280" s="11">
        <f t="shared" si="24"/>
        <v>0</v>
      </c>
      <c r="H280" s="11">
        <f t="shared" si="25"/>
        <v>0</v>
      </c>
      <c r="I280" s="8">
        <f>IFERROR(INDEX('Планируемые поступления'!$A$1:$B$491,MATCH(A280,'Планируемые поступления'!A:A,0),2),0)</f>
        <v>0</v>
      </c>
      <c r="J280" s="15">
        <f t="shared" si="26"/>
        <v>0</v>
      </c>
      <c r="K280" s="15">
        <f t="shared" si="27"/>
        <v>0</v>
      </c>
      <c r="L280" s="15">
        <f t="shared" si="28"/>
        <v>0</v>
      </c>
      <c r="M280" s="8">
        <f t="shared" si="29"/>
        <v>0</v>
      </c>
    </row>
    <row r="281" spans="1:13" x14ac:dyDescent="0.25">
      <c r="A281" s="7">
        <v>511391</v>
      </c>
      <c r="B281" s="8" t="s">
        <v>17</v>
      </c>
      <c r="C281" s="9">
        <v>535</v>
      </c>
      <c r="D281" s="10">
        <v>576</v>
      </c>
      <c r="E281" s="9">
        <v>237</v>
      </c>
      <c r="F281" s="11">
        <v>8.4642857142857135</v>
      </c>
      <c r="G281" s="11">
        <f t="shared" si="24"/>
        <v>253.92857142857142</v>
      </c>
      <c r="H281" s="11">
        <f t="shared" si="25"/>
        <v>874</v>
      </c>
      <c r="I281" s="8">
        <f>IFERROR(INDEX('Планируемые поступления'!$A$1:$B$491,MATCH(A281,'Планируемые поступления'!A:A,0),2),0)</f>
        <v>0</v>
      </c>
      <c r="J281" s="15">
        <f t="shared" si="26"/>
        <v>380.89285714285711</v>
      </c>
      <c r="K281" s="15">
        <f t="shared" si="27"/>
        <v>380.89285714285711</v>
      </c>
      <c r="L281" s="15">
        <f t="shared" si="28"/>
        <v>493</v>
      </c>
      <c r="M281" s="8">
        <f t="shared" si="29"/>
        <v>381</v>
      </c>
    </row>
    <row r="282" spans="1:13" x14ac:dyDescent="0.25">
      <c r="A282" s="7">
        <v>645911</v>
      </c>
      <c r="B282" s="8" t="s">
        <v>17</v>
      </c>
      <c r="C282" s="9">
        <v>105</v>
      </c>
      <c r="D282" s="10">
        <v>324</v>
      </c>
      <c r="E282" s="9">
        <v>446</v>
      </c>
      <c r="F282" s="11">
        <v>15.928571428571429</v>
      </c>
      <c r="G282" s="11">
        <f t="shared" si="24"/>
        <v>477.85714285714289</v>
      </c>
      <c r="H282" s="11">
        <f t="shared" si="25"/>
        <v>0</v>
      </c>
      <c r="I282" s="8">
        <f>IFERROR(INDEX('Планируемые поступления'!$A$1:$B$491,MATCH(A282,'Планируемые поступления'!A:A,0),2),0)</f>
        <v>1728</v>
      </c>
      <c r="J282" s="15">
        <f t="shared" si="26"/>
        <v>716.78571428571433</v>
      </c>
      <c r="K282" s="15">
        <f t="shared" si="27"/>
        <v>716.78571428571433</v>
      </c>
      <c r="L282" s="15">
        <f t="shared" si="28"/>
        <v>-717</v>
      </c>
      <c r="M282" s="8">
        <f t="shared" si="29"/>
        <v>717</v>
      </c>
    </row>
    <row r="283" spans="1:13" x14ac:dyDescent="0.25">
      <c r="A283" s="7">
        <v>131295</v>
      </c>
      <c r="B283" s="8" t="s">
        <v>17</v>
      </c>
      <c r="C283" s="9">
        <v>488</v>
      </c>
      <c r="D283" s="10">
        <v>540</v>
      </c>
      <c r="E283" s="9">
        <v>96</v>
      </c>
      <c r="F283" s="11">
        <v>3.4285714285714284</v>
      </c>
      <c r="G283" s="11">
        <f t="shared" si="24"/>
        <v>102.85714285714285</v>
      </c>
      <c r="H283" s="11">
        <f t="shared" si="25"/>
        <v>932</v>
      </c>
      <c r="I283" s="8">
        <f>IFERROR(INDEX('Планируемые поступления'!$A$1:$B$491,MATCH(A283,'Планируемые поступления'!A:A,0),2),0)</f>
        <v>0</v>
      </c>
      <c r="J283" s="15">
        <f t="shared" si="26"/>
        <v>154.28571428571428</v>
      </c>
      <c r="K283" s="15">
        <f t="shared" si="27"/>
        <v>154.28571428571428</v>
      </c>
      <c r="L283" s="15">
        <f t="shared" si="28"/>
        <v>778</v>
      </c>
      <c r="M283" s="8">
        <f t="shared" si="29"/>
        <v>154</v>
      </c>
    </row>
    <row r="284" spans="1:13" x14ac:dyDescent="0.25">
      <c r="A284" s="7">
        <v>867036</v>
      </c>
      <c r="B284" s="8" t="s">
        <v>17</v>
      </c>
      <c r="C284" s="9">
        <v>184</v>
      </c>
      <c r="D284" s="10"/>
      <c r="E284" s="9">
        <v>240</v>
      </c>
      <c r="F284" s="11">
        <v>8.5714285714285712</v>
      </c>
      <c r="G284" s="11">
        <f t="shared" si="24"/>
        <v>257.14285714285711</v>
      </c>
      <c r="H284" s="11">
        <f t="shared" si="25"/>
        <v>0</v>
      </c>
      <c r="I284" s="8">
        <f>IFERROR(INDEX('Планируемые поступления'!$A$1:$B$491,MATCH(A284,'Планируемые поступления'!A:A,0),2),0)</f>
        <v>0</v>
      </c>
      <c r="J284" s="15">
        <f t="shared" si="26"/>
        <v>385.71428571428567</v>
      </c>
      <c r="K284" s="15">
        <f t="shared" si="27"/>
        <v>385.71428571428567</v>
      </c>
      <c r="L284" s="15">
        <f t="shared" si="28"/>
        <v>-386</v>
      </c>
      <c r="M284" s="8">
        <f t="shared" si="29"/>
        <v>386</v>
      </c>
    </row>
    <row r="285" spans="1:13" x14ac:dyDescent="0.25">
      <c r="A285" s="7">
        <v>659051</v>
      </c>
      <c r="B285" s="8" t="s">
        <v>17</v>
      </c>
      <c r="C285" s="9">
        <v>29</v>
      </c>
      <c r="D285" s="10">
        <v>16</v>
      </c>
      <c r="E285" s="9">
        <v>60</v>
      </c>
      <c r="F285" s="11">
        <v>2.1428571428571428</v>
      </c>
      <c r="G285" s="11">
        <f t="shared" si="24"/>
        <v>64.285714285714278</v>
      </c>
      <c r="H285" s="11">
        <f t="shared" si="25"/>
        <v>0</v>
      </c>
      <c r="I285" s="8">
        <f>IFERROR(INDEX('Планируемые поступления'!$A$1:$B$491,MATCH(A285,'Планируемые поступления'!A:A,0),2),0)</f>
        <v>0</v>
      </c>
      <c r="J285" s="15">
        <f t="shared" si="26"/>
        <v>96.428571428571416</v>
      </c>
      <c r="K285" s="15">
        <f t="shared" si="27"/>
        <v>96.428571428571416</v>
      </c>
      <c r="L285" s="15">
        <f t="shared" si="28"/>
        <v>-96</v>
      </c>
      <c r="M285" s="8">
        <f t="shared" si="29"/>
        <v>96</v>
      </c>
    </row>
    <row r="286" spans="1:13" x14ac:dyDescent="0.25">
      <c r="A286" s="7">
        <v>676524</v>
      </c>
      <c r="B286" s="8" t="s">
        <v>16</v>
      </c>
      <c r="C286" s="9"/>
      <c r="D286" s="10"/>
      <c r="E286" s="9">
        <v>3</v>
      </c>
      <c r="F286" s="11"/>
      <c r="G286" s="11">
        <f t="shared" si="24"/>
        <v>0</v>
      </c>
      <c r="H286" s="11">
        <f t="shared" si="25"/>
        <v>0</v>
      </c>
      <c r="I286" s="8">
        <f>IFERROR(INDEX('Планируемые поступления'!$A$1:$B$491,MATCH(A286,'Планируемые поступления'!A:A,0),2),0)</f>
        <v>0</v>
      </c>
      <c r="J286" s="15">
        <f t="shared" si="26"/>
        <v>0</v>
      </c>
      <c r="K286" s="15">
        <f t="shared" si="27"/>
        <v>0</v>
      </c>
      <c r="L286" s="15">
        <f t="shared" si="28"/>
        <v>0</v>
      </c>
      <c r="M286" s="8">
        <f t="shared" si="29"/>
        <v>0</v>
      </c>
    </row>
    <row r="287" spans="1:13" x14ac:dyDescent="0.25">
      <c r="A287" s="7">
        <v>590532</v>
      </c>
      <c r="B287" s="8" t="s">
        <v>16</v>
      </c>
      <c r="C287" s="9">
        <v>1</v>
      </c>
      <c r="D287" s="10"/>
      <c r="E287" s="9">
        <v>3</v>
      </c>
      <c r="F287" s="11">
        <v>0.10714285714285714</v>
      </c>
      <c r="G287" s="11">
        <f t="shared" si="24"/>
        <v>3.214285714285714</v>
      </c>
      <c r="H287" s="11">
        <f t="shared" si="25"/>
        <v>0</v>
      </c>
      <c r="I287" s="8">
        <f>IFERROR(INDEX('Планируемые поступления'!$A$1:$B$491,MATCH(A287,'Планируемые поступления'!A:A,0),2),0)</f>
        <v>0</v>
      </c>
      <c r="J287" s="15">
        <f t="shared" si="26"/>
        <v>4.8214285714285712</v>
      </c>
      <c r="K287" s="15">
        <f t="shared" si="27"/>
        <v>4.8214285714285712</v>
      </c>
      <c r="L287" s="15">
        <f t="shared" si="28"/>
        <v>-5</v>
      </c>
      <c r="M287" s="8">
        <f t="shared" si="29"/>
        <v>5</v>
      </c>
    </row>
    <row r="288" spans="1:13" x14ac:dyDescent="0.25">
      <c r="A288" s="7">
        <v>191550</v>
      </c>
      <c r="B288" s="8" t="s">
        <v>17</v>
      </c>
      <c r="C288" s="9">
        <v>3</v>
      </c>
      <c r="D288" s="10"/>
      <c r="E288" s="9">
        <v>496</v>
      </c>
      <c r="F288" s="11">
        <v>24.8</v>
      </c>
      <c r="G288" s="11">
        <f t="shared" si="24"/>
        <v>744</v>
      </c>
      <c r="H288" s="11">
        <f t="shared" si="25"/>
        <v>0</v>
      </c>
      <c r="I288" s="8">
        <f>IFERROR(INDEX('Планируемые поступления'!$A$1:$B$491,MATCH(A288,'Планируемые поступления'!A:A,0),2),0)</f>
        <v>0</v>
      </c>
      <c r="J288" s="15">
        <f t="shared" si="26"/>
        <v>1116</v>
      </c>
      <c r="K288" s="15">
        <f t="shared" si="27"/>
        <v>1116</v>
      </c>
      <c r="L288" s="15">
        <f t="shared" si="28"/>
        <v>-1116</v>
      </c>
      <c r="M288" s="8">
        <f t="shared" si="29"/>
        <v>1116</v>
      </c>
    </row>
    <row r="289" spans="1:13" x14ac:dyDescent="0.25">
      <c r="A289" s="7">
        <v>702990</v>
      </c>
      <c r="B289" s="8" t="s">
        <v>17</v>
      </c>
      <c r="C289" s="9">
        <v>335</v>
      </c>
      <c r="D289" s="10">
        <v>72</v>
      </c>
      <c r="E289" s="9">
        <v>20</v>
      </c>
      <c r="F289" s="11">
        <v>0.7142857142857143</v>
      </c>
      <c r="G289" s="11">
        <f t="shared" si="24"/>
        <v>21.428571428571431</v>
      </c>
      <c r="H289" s="11">
        <f t="shared" si="25"/>
        <v>387</v>
      </c>
      <c r="I289" s="8">
        <f>IFERROR(INDEX('Планируемые поступления'!$A$1:$B$491,MATCH(A289,'Планируемые поступления'!A:A,0),2),0)</f>
        <v>0</v>
      </c>
      <c r="J289" s="15">
        <f t="shared" si="26"/>
        <v>32.142857142857146</v>
      </c>
      <c r="K289" s="15">
        <f t="shared" si="27"/>
        <v>32.142857142857146</v>
      </c>
      <c r="L289" s="15">
        <f t="shared" si="28"/>
        <v>355</v>
      </c>
      <c r="M289" s="8">
        <f t="shared" si="29"/>
        <v>32</v>
      </c>
    </row>
    <row r="290" spans="1:13" x14ac:dyDescent="0.25">
      <c r="A290" s="7">
        <v>522680</v>
      </c>
      <c r="B290" s="8" t="s">
        <v>17</v>
      </c>
      <c r="C290" s="9">
        <v>531</v>
      </c>
      <c r="D290" s="10">
        <v>192</v>
      </c>
      <c r="E290" s="9">
        <v>105</v>
      </c>
      <c r="F290" s="11">
        <v>3.75</v>
      </c>
      <c r="G290" s="11">
        <f t="shared" si="24"/>
        <v>112.5</v>
      </c>
      <c r="H290" s="11">
        <f t="shared" si="25"/>
        <v>618</v>
      </c>
      <c r="I290" s="8">
        <f>IFERROR(INDEX('Планируемые поступления'!$A$1:$B$491,MATCH(A290,'Планируемые поступления'!A:A,0),2),0)</f>
        <v>0</v>
      </c>
      <c r="J290" s="15">
        <f t="shared" si="26"/>
        <v>168.75</v>
      </c>
      <c r="K290" s="15">
        <f t="shared" si="27"/>
        <v>168.75</v>
      </c>
      <c r="L290" s="15">
        <f t="shared" si="28"/>
        <v>449</v>
      </c>
      <c r="M290" s="8">
        <f t="shared" si="29"/>
        <v>169</v>
      </c>
    </row>
    <row r="291" spans="1:13" x14ac:dyDescent="0.25">
      <c r="A291" s="7">
        <v>603652</v>
      </c>
      <c r="B291" s="8" t="s">
        <v>17</v>
      </c>
      <c r="C291" s="9">
        <v>707</v>
      </c>
      <c r="D291" s="10">
        <v>432</v>
      </c>
      <c r="E291" s="9">
        <v>36</v>
      </c>
      <c r="F291" s="11">
        <v>1.2857142857142858</v>
      </c>
      <c r="G291" s="11">
        <f t="shared" si="24"/>
        <v>38.571428571428577</v>
      </c>
      <c r="H291" s="11">
        <f t="shared" si="25"/>
        <v>1103</v>
      </c>
      <c r="I291" s="8">
        <f>IFERROR(INDEX('Планируемые поступления'!$A$1:$B$491,MATCH(A291,'Планируемые поступления'!A:A,0),2),0)</f>
        <v>0</v>
      </c>
      <c r="J291" s="15">
        <f t="shared" si="26"/>
        <v>57.857142857142861</v>
      </c>
      <c r="K291" s="15">
        <f t="shared" si="27"/>
        <v>57.857142857142861</v>
      </c>
      <c r="L291" s="15">
        <f t="shared" si="28"/>
        <v>1045</v>
      </c>
      <c r="M291" s="8">
        <f t="shared" si="29"/>
        <v>58</v>
      </c>
    </row>
    <row r="292" spans="1:13" x14ac:dyDescent="0.25">
      <c r="A292" s="7">
        <v>127714</v>
      </c>
      <c r="B292" s="8" t="s">
        <v>17</v>
      </c>
      <c r="C292" s="9">
        <v>2</v>
      </c>
      <c r="D292" s="10"/>
      <c r="E292" s="9"/>
      <c r="F292" s="11"/>
      <c r="G292" s="11">
        <f t="shared" si="24"/>
        <v>0</v>
      </c>
      <c r="H292" s="11">
        <f t="shared" si="25"/>
        <v>2</v>
      </c>
      <c r="I292" s="8">
        <f>IFERROR(INDEX('Планируемые поступления'!$A$1:$B$491,MATCH(A292,'Планируемые поступления'!A:A,0),2),0)</f>
        <v>0</v>
      </c>
      <c r="J292" s="15">
        <f t="shared" si="26"/>
        <v>0</v>
      </c>
      <c r="K292" s="15">
        <f t="shared" si="27"/>
        <v>0</v>
      </c>
      <c r="L292" s="15">
        <f t="shared" si="28"/>
        <v>2</v>
      </c>
      <c r="M292" s="8">
        <f t="shared" si="29"/>
        <v>0</v>
      </c>
    </row>
    <row r="293" spans="1:13" x14ac:dyDescent="0.25">
      <c r="A293" s="7">
        <v>507722</v>
      </c>
      <c r="B293" s="8" t="s">
        <v>16</v>
      </c>
      <c r="C293" s="9">
        <v>1872</v>
      </c>
      <c r="D293" s="10">
        <v>480</v>
      </c>
      <c r="E293" s="9">
        <v>118</v>
      </c>
      <c r="F293" s="11">
        <v>4.2142857142857144</v>
      </c>
      <c r="G293" s="11">
        <f t="shared" si="24"/>
        <v>126.42857142857143</v>
      </c>
      <c r="H293" s="11">
        <f t="shared" si="25"/>
        <v>2234</v>
      </c>
      <c r="I293" s="8">
        <f>IFERROR(INDEX('Планируемые поступления'!$A$1:$B$491,MATCH(A293,'Планируемые поступления'!A:A,0),2),0)</f>
        <v>0</v>
      </c>
      <c r="J293" s="15">
        <f t="shared" si="26"/>
        <v>189.64285714285714</v>
      </c>
      <c r="K293" s="15">
        <f t="shared" si="27"/>
        <v>189.64285714285714</v>
      </c>
      <c r="L293" s="15">
        <f t="shared" si="28"/>
        <v>2044</v>
      </c>
      <c r="M293" s="8">
        <f t="shared" si="29"/>
        <v>190</v>
      </c>
    </row>
    <row r="294" spans="1:13" x14ac:dyDescent="0.25">
      <c r="A294" s="7">
        <v>287151</v>
      </c>
      <c r="B294" s="8" t="s">
        <v>17</v>
      </c>
      <c r="C294" s="9">
        <v>560</v>
      </c>
      <c r="D294" s="10">
        <v>192</v>
      </c>
      <c r="E294" s="9">
        <v>209</v>
      </c>
      <c r="F294" s="11">
        <v>7.4642857142857144</v>
      </c>
      <c r="G294" s="11">
        <f t="shared" si="24"/>
        <v>223.92857142857144</v>
      </c>
      <c r="H294" s="11">
        <f t="shared" si="25"/>
        <v>543</v>
      </c>
      <c r="I294" s="8">
        <f>IFERROR(INDEX('Планируемые поступления'!$A$1:$B$491,MATCH(A294,'Планируемые поступления'!A:A,0),2),0)</f>
        <v>0</v>
      </c>
      <c r="J294" s="15">
        <f t="shared" si="26"/>
        <v>335.89285714285717</v>
      </c>
      <c r="K294" s="15">
        <f t="shared" si="27"/>
        <v>335.89285714285717</v>
      </c>
      <c r="L294" s="15">
        <f t="shared" si="28"/>
        <v>207</v>
      </c>
      <c r="M294" s="8">
        <f t="shared" si="29"/>
        <v>336</v>
      </c>
    </row>
    <row r="295" spans="1:13" x14ac:dyDescent="0.25">
      <c r="A295" s="7">
        <v>617097</v>
      </c>
      <c r="B295" s="8" t="s">
        <v>16</v>
      </c>
      <c r="C295" s="9"/>
      <c r="D295" s="10"/>
      <c r="E295" s="9">
        <v>2</v>
      </c>
      <c r="F295" s="11"/>
      <c r="G295" s="11">
        <f t="shared" si="24"/>
        <v>0</v>
      </c>
      <c r="H295" s="11">
        <f t="shared" si="25"/>
        <v>0</v>
      </c>
      <c r="I295" s="8">
        <f>IFERROR(INDEX('Планируемые поступления'!$A$1:$B$491,MATCH(A295,'Планируемые поступления'!A:A,0),2),0)</f>
        <v>0</v>
      </c>
      <c r="J295" s="15">
        <f t="shared" si="26"/>
        <v>0</v>
      </c>
      <c r="K295" s="15">
        <f t="shared" si="27"/>
        <v>0</v>
      </c>
      <c r="L295" s="15">
        <f t="shared" si="28"/>
        <v>0</v>
      </c>
      <c r="M295" s="8">
        <f t="shared" si="29"/>
        <v>0</v>
      </c>
    </row>
    <row r="296" spans="1:13" x14ac:dyDescent="0.25">
      <c r="A296" s="7">
        <v>491338</v>
      </c>
      <c r="B296" s="8" t="s">
        <v>17</v>
      </c>
      <c r="C296" s="9">
        <v>94</v>
      </c>
      <c r="D296" s="10">
        <v>288</v>
      </c>
      <c r="E296" s="9">
        <v>804</v>
      </c>
      <c r="F296" s="11">
        <v>28.714285714285715</v>
      </c>
      <c r="G296" s="11">
        <f t="shared" si="24"/>
        <v>861.42857142857144</v>
      </c>
      <c r="H296" s="11">
        <f t="shared" si="25"/>
        <v>0</v>
      </c>
      <c r="I296" s="8">
        <f>IFERROR(INDEX('Планируемые поступления'!$A$1:$B$491,MATCH(A296,'Планируемые поступления'!A:A,0),2),0)</f>
        <v>0</v>
      </c>
      <c r="J296" s="15">
        <f t="shared" si="26"/>
        <v>1292.1428571428571</v>
      </c>
      <c r="K296" s="15">
        <f t="shared" si="27"/>
        <v>1292.1428571428571</v>
      </c>
      <c r="L296" s="15">
        <f t="shared" si="28"/>
        <v>-1292</v>
      </c>
      <c r="M296" s="8">
        <f t="shared" si="29"/>
        <v>1292</v>
      </c>
    </row>
    <row r="297" spans="1:13" x14ac:dyDescent="0.25">
      <c r="A297" s="7">
        <v>602082</v>
      </c>
      <c r="B297" s="8" t="s">
        <v>17</v>
      </c>
      <c r="C297" s="9">
        <v>333</v>
      </c>
      <c r="D297" s="10"/>
      <c r="E297" s="9">
        <v>58</v>
      </c>
      <c r="F297" s="11">
        <v>2.0714285714285716</v>
      </c>
      <c r="G297" s="11">
        <f t="shared" si="24"/>
        <v>62.142857142857146</v>
      </c>
      <c r="H297" s="11">
        <f t="shared" si="25"/>
        <v>275</v>
      </c>
      <c r="I297" s="8">
        <f>IFERROR(INDEX('Планируемые поступления'!$A$1:$B$491,MATCH(A297,'Планируемые поступления'!A:A,0),2),0)</f>
        <v>0</v>
      </c>
      <c r="J297" s="15">
        <f t="shared" si="26"/>
        <v>93.214285714285722</v>
      </c>
      <c r="K297" s="15">
        <f t="shared" si="27"/>
        <v>93.214285714285722</v>
      </c>
      <c r="L297" s="15">
        <f t="shared" si="28"/>
        <v>182</v>
      </c>
      <c r="M297" s="8">
        <f t="shared" si="29"/>
        <v>93</v>
      </c>
    </row>
    <row r="298" spans="1:13" x14ac:dyDescent="0.25">
      <c r="A298" s="7">
        <v>383764</v>
      </c>
      <c r="B298" s="8" t="s">
        <v>16</v>
      </c>
      <c r="C298" s="9"/>
      <c r="D298" s="10"/>
      <c r="E298" s="9">
        <v>5</v>
      </c>
      <c r="F298" s="11"/>
      <c r="G298" s="11">
        <f t="shared" si="24"/>
        <v>0</v>
      </c>
      <c r="H298" s="11">
        <f t="shared" si="25"/>
        <v>0</v>
      </c>
      <c r="I298" s="8">
        <f>IFERROR(INDEX('Планируемые поступления'!$A$1:$B$491,MATCH(A298,'Планируемые поступления'!A:A,0),2),0)</f>
        <v>0</v>
      </c>
      <c r="J298" s="15">
        <f t="shared" si="26"/>
        <v>0</v>
      </c>
      <c r="K298" s="15">
        <f t="shared" si="27"/>
        <v>0</v>
      </c>
      <c r="L298" s="15">
        <f t="shared" si="28"/>
        <v>0</v>
      </c>
      <c r="M298" s="8">
        <f t="shared" si="29"/>
        <v>0</v>
      </c>
    </row>
    <row r="299" spans="1:13" x14ac:dyDescent="0.25">
      <c r="A299" s="7">
        <v>845274</v>
      </c>
      <c r="B299" s="8" t="s">
        <v>16</v>
      </c>
      <c r="C299" s="9"/>
      <c r="D299" s="10"/>
      <c r="E299" s="9">
        <v>1</v>
      </c>
      <c r="F299" s="11">
        <v>1</v>
      </c>
      <c r="G299" s="11">
        <f t="shared" si="24"/>
        <v>30</v>
      </c>
      <c r="H299" s="11">
        <f t="shared" si="25"/>
        <v>0</v>
      </c>
      <c r="I299" s="8">
        <f>IFERROR(INDEX('Планируемые поступления'!$A$1:$B$491,MATCH(A299,'Планируемые поступления'!A:A,0),2),0)</f>
        <v>0</v>
      </c>
      <c r="J299" s="15">
        <f t="shared" si="26"/>
        <v>45</v>
      </c>
      <c r="K299" s="15">
        <f t="shared" si="27"/>
        <v>45</v>
      </c>
      <c r="L299" s="15">
        <f t="shared" si="28"/>
        <v>-45</v>
      </c>
      <c r="M299" s="8">
        <f t="shared" si="29"/>
        <v>45</v>
      </c>
    </row>
    <row r="300" spans="1:13" x14ac:dyDescent="0.25">
      <c r="A300" s="7">
        <v>820910</v>
      </c>
      <c r="B300" s="8" t="s">
        <v>17</v>
      </c>
      <c r="C300" s="9">
        <v>42</v>
      </c>
      <c r="D300" s="10"/>
      <c r="E300" s="9">
        <v>102</v>
      </c>
      <c r="F300" s="11">
        <v>3.6428571428571428</v>
      </c>
      <c r="G300" s="11">
        <f t="shared" si="24"/>
        <v>109.28571428571428</v>
      </c>
      <c r="H300" s="11">
        <f t="shared" si="25"/>
        <v>0</v>
      </c>
      <c r="I300" s="8">
        <f>IFERROR(INDEX('Планируемые поступления'!$A$1:$B$491,MATCH(A300,'Планируемые поступления'!A:A,0),2),0)</f>
        <v>0</v>
      </c>
      <c r="J300" s="15">
        <f t="shared" si="26"/>
        <v>163.92857142857142</v>
      </c>
      <c r="K300" s="15">
        <f t="shared" si="27"/>
        <v>163.92857142857142</v>
      </c>
      <c r="L300" s="15">
        <f t="shared" si="28"/>
        <v>-164</v>
      </c>
      <c r="M300" s="8">
        <f t="shared" si="29"/>
        <v>164</v>
      </c>
    </row>
    <row r="301" spans="1:13" x14ac:dyDescent="0.25">
      <c r="A301" s="7">
        <v>847890</v>
      </c>
      <c r="B301" s="8" t="s">
        <v>17</v>
      </c>
      <c r="C301" s="9">
        <v>708</v>
      </c>
      <c r="D301" s="10">
        <v>433</v>
      </c>
      <c r="E301" s="9">
        <v>207</v>
      </c>
      <c r="F301" s="11">
        <v>7.3928571428571432</v>
      </c>
      <c r="G301" s="11">
        <f t="shared" si="24"/>
        <v>221.78571428571431</v>
      </c>
      <c r="H301" s="11">
        <f t="shared" si="25"/>
        <v>934</v>
      </c>
      <c r="I301" s="8">
        <f>IFERROR(INDEX('Планируемые поступления'!$A$1:$B$491,MATCH(A301,'Планируемые поступления'!A:A,0),2),0)</f>
        <v>0</v>
      </c>
      <c r="J301" s="15">
        <f t="shared" si="26"/>
        <v>332.67857142857144</v>
      </c>
      <c r="K301" s="15">
        <f t="shared" si="27"/>
        <v>332.67857142857144</v>
      </c>
      <c r="L301" s="15">
        <f t="shared" si="28"/>
        <v>601</v>
      </c>
      <c r="M301" s="8">
        <f t="shared" si="29"/>
        <v>333</v>
      </c>
    </row>
    <row r="302" spans="1:13" x14ac:dyDescent="0.25">
      <c r="A302" s="7">
        <v>565031</v>
      </c>
      <c r="B302" s="8" t="s">
        <v>16</v>
      </c>
      <c r="C302" s="9">
        <v>1</v>
      </c>
      <c r="D302" s="10"/>
      <c r="E302" s="9">
        <v>1</v>
      </c>
      <c r="F302" s="11">
        <v>3.5714285714285712E-2</v>
      </c>
      <c r="G302" s="11">
        <f t="shared" si="24"/>
        <v>1.0714285714285714</v>
      </c>
      <c r="H302" s="11">
        <f t="shared" si="25"/>
        <v>0</v>
      </c>
      <c r="I302" s="8">
        <f>IFERROR(INDEX('Планируемые поступления'!$A$1:$B$491,MATCH(A302,'Планируемые поступления'!A:A,0),2),0)</f>
        <v>0</v>
      </c>
      <c r="J302" s="15">
        <f t="shared" si="26"/>
        <v>1.6071428571428572</v>
      </c>
      <c r="K302" s="15">
        <f t="shared" si="27"/>
        <v>1.6071428571428572</v>
      </c>
      <c r="L302" s="15">
        <f t="shared" si="28"/>
        <v>-2</v>
      </c>
      <c r="M302" s="8">
        <f t="shared" si="29"/>
        <v>2</v>
      </c>
    </row>
    <row r="303" spans="1:13" x14ac:dyDescent="0.25">
      <c r="A303" s="7">
        <v>363806</v>
      </c>
      <c r="B303" s="8" t="s">
        <v>17</v>
      </c>
      <c r="C303" s="9">
        <v>10</v>
      </c>
      <c r="D303" s="10"/>
      <c r="E303" s="9">
        <v>62</v>
      </c>
      <c r="F303" s="11">
        <v>2.2142857142857144</v>
      </c>
      <c r="G303" s="11">
        <f t="shared" si="24"/>
        <v>66.428571428571431</v>
      </c>
      <c r="H303" s="11">
        <f t="shared" si="25"/>
        <v>0</v>
      </c>
      <c r="I303" s="8">
        <f>IFERROR(INDEX('Планируемые поступления'!$A$1:$B$491,MATCH(A303,'Планируемые поступления'!A:A,0),2),0)</f>
        <v>0</v>
      </c>
      <c r="J303" s="15">
        <f t="shared" si="26"/>
        <v>99.642857142857139</v>
      </c>
      <c r="K303" s="15">
        <f t="shared" si="27"/>
        <v>99.642857142857139</v>
      </c>
      <c r="L303" s="15">
        <f t="shared" si="28"/>
        <v>-100</v>
      </c>
      <c r="M303" s="8">
        <f t="shared" si="29"/>
        <v>100</v>
      </c>
    </row>
    <row r="304" spans="1:13" x14ac:dyDescent="0.25">
      <c r="A304" s="7">
        <v>278494</v>
      </c>
      <c r="B304" s="8" t="s">
        <v>17</v>
      </c>
      <c r="C304" s="9">
        <v>8983</v>
      </c>
      <c r="D304" s="10">
        <v>6394</v>
      </c>
      <c r="E304" s="9">
        <v>1421</v>
      </c>
      <c r="F304" s="11">
        <v>50.75</v>
      </c>
      <c r="G304" s="11">
        <f t="shared" si="24"/>
        <v>1522.5</v>
      </c>
      <c r="H304" s="11">
        <f t="shared" si="25"/>
        <v>13956</v>
      </c>
      <c r="I304" s="8">
        <f>IFERROR(INDEX('Планируемые поступления'!$A$1:$B$491,MATCH(A304,'Планируемые поступления'!A:A,0),2),0)</f>
        <v>0</v>
      </c>
      <c r="J304" s="15">
        <f t="shared" si="26"/>
        <v>2283.75</v>
      </c>
      <c r="K304" s="15">
        <f t="shared" si="27"/>
        <v>2283.75</v>
      </c>
      <c r="L304" s="15">
        <f t="shared" si="28"/>
        <v>11672</v>
      </c>
      <c r="M304" s="8">
        <f t="shared" si="29"/>
        <v>2284</v>
      </c>
    </row>
    <row r="305" spans="1:13" x14ac:dyDescent="0.25">
      <c r="A305" s="7">
        <v>759614</v>
      </c>
      <c r="B305" s="8" t="s">
        <v>17</v>
      </c>
      <c r="C305" s="9">
        <v>778</v>
      </c>
      <c r="D305" s="10">
        <v>576</v>
      </c>
      <c r="E305" s="9">
        <v>118</v>
      </c>
      <c r="F305" s="11">
        <v>4.2142857142857144</v>
      </c>
      <c r="G305" s="11">
        <f t="shared" si="24"/>
        <v>126.42857142857143</v>
      </c>
      <c r="H305" s="11">
        <f t="shared" si="25"/>
        <v>1236</v>
      </c>
      <c r="I305" s="8">
        <f>IFERROR(INDEX('Планируемые поступления'!$A$1:$B$491,MATCH(A305,'Планируемые поступления'!A:A,0),2),0)</f>
        <v>0</v>
      </c>
      <c r="J305" s="15">
        <f t="shared" si="26"/>
        <v>189.64285714285714</v>
      </c>
      <c r="K305" s="15">
        <f t="shared" si="27"/>
        <v>189.64285714285714</v>
      </c>
      <c r="L305" s="15">
        <f t="shared" si="28"/>
        <v>1046</v>
      </c>
      <c r="M305" s="8">
        <f t="shared" si="29"/>
        <v>190</v>
      </c>
    </row>
    <row r="306" spans="1:13" x14ac:dyDescent="0.25">
      <c r="A306" s="7">
        <v>353671</v>
      </c>
      <c r="B306" s="8" t="s">
        <v>17</v>
      </c>
      <c r="C306" s="9">
        <v>3857</v>
      </c>
      <c r="D306" s="10">
        <v>3329</v>
      </c>
      <c r="E306" s="9">
        <v>3082</v>
      </c>
      <c r="F306" s="11">
        <v>110.07142857142857</v>
      </c>
      <c r="G306" s="11">
        <f t="shared" si="24"/>
        <v>3302.1428571428569</v>
      </c>
      <c r="H306" s="11">
        <f t="shared" si="25"/>
        <v>4104</v>
      </c>
      <c r="I306" s="8">
        <f>IFERROR(INDEX('Планируемые поступления'!$A$1:$B$491,MATCH(A306,'Планируемые поступления'!A:A,0),2),0)</f>
        <v>256</v>
      </c>
      <c r="J306" s="15">
        <f t="shared" si="26"/>
        <v>4953.2142857142853</v>
      </c>
      <c r="K306" s="15">
        <f t="shared" si="27"/>
        <v>4697.2142857142853</v>
      </c>
      <c r="L306" s="15">
        <f t="shared" si="28"/>
        <v>-593</v>
      </c>
      <c r="M306" s="8">
        <f t="shared" si="29"/>
        <v>593</v>
      </c>
    </row>
    <row r="307" spans="1:13" x14ac:dyDescent="0.25">
      <c r="A307" s="7">
        <v>261572</v>
      </c>
      <c r="B307" s="8" t="s">
        <v>17</v>
      </c>
      <c r="C307" s="9">
        <v>14</v>
      </c>
      <c r="D307" s="10">
        <v>160</v>
      </c>
      <c r="E307" s="9">
        <v>344</v>
      </c>
      <c r="F307" s="11">
        <v>12.285714285714286</v>
      </c>
      <c r="G307" s="11">
        <f t="shared" si="24"/>
        <v>368.57142857142861</v>
      </c>
      <c r="H307" s="11">
        <f t="shared" si="25"/>
        <v>0</v>
      </c>
      <c r="I307" s="8">
        <f>IFERROR(INDEX('Планируемые поступления'!$A$1:$B$491,MATCH(A307,'Планируемые поступления'!A:A,0),2),0)</f>
        <v>0</v>
      </c>
      <c r="J307" s="15">
        <f t="shared" si="26"/>
        <v>552.85714285714289</v>
      </c>
      <c r="K307" s="15">
        <f t="shared" si="27"/>
        <v>552.85714285714289</v>
      </c>
      <c r="L307" s="15">
        <f t="shared" si="28"/>
        <v>-553</v>
      </c>
      <c r="M307" s="8">
        <f t="shared" si="29"/>
        <v>553</v>
      </c>
    </row>
    <row r="308" spans="1:13" x14ac:dyDescent="0.25">
      <c r="A308" s="7">
        <v>323830</v>
      </c>
      <c r="B308" s="8" t="s">
        <v>16</v>
      </c>
      <c r="C308" s="9">
        <v>1</v>
      </c>
      <c r="D308" s="10"/>
      <c r="E308" s="9"/>
      <c r="F308" s="11"/>
      <c r="G308" s="11">
        <f t="shared" si="24"/>
        <v>0</v>
      </c>
      <c r="H308" s="11">
        <f t="shared" si="25"/>
        <v>1</v>
      </c>
      <c r="I308" s="8">
        <f>IFERROR(INDEX('Планируемые поступления'!$A$1:$B$491,MATCH(A308,'Планируемые поступления'!A:A,0),2),0)</f>
        <v>0</v>
      </c>
      <c r="J308" s="15">
        <f t="shared" si="26"/>
        <v>0</v>
      </c>
      <c r="K308" s="15">
        <f t="shared" si="27"/>
        <v>0</v>
      </c>
      <c r="L308" s="15">
        <f t="shared" si="28"/>
        <v>1</v>
      </c>
      <c r="M308" s="8">
        <f t="shared" si="29"/>
        <v>0</v>
      </c>
    </row>
    <row r="309" spans="1:13" x14ac:dyDescent="0.25">
      <c r="A309" s="7">
        <v>839904</v>
      </c>
      <c r="B309" s="8" t="s">
        <v>17</v>
      </c>
      <c r="C309" s="9">
        <v>899</v>
      </c>
      <c r="D309" s="10">
        <v>193</v>
      </c>
      <c r="E309" s="9">
        <v>159</v>
      </c>
      <c r="F309" s="11">
        <v>5.6785714285714288</v>
      </c>
      <c r="G309" s="11">
        <f t="shared" si="24"/>
        <v>170.35714285714286</v>
      </c>
      <c r="H309" s="11">
        <f t="shared" si="25"/>
        <v>933</v>
      </c>
      <c r="I309" s="8">
        <f>IFERROR(INDEX('Планируемые поступления'!$A$1:$B$491,MATCH(A309,'Планируемые поступления'!A:A,0),2),0)</f>
        <v>0</v>
      </c>
      <c r="J309" s="15">
        <f t="shared" si="26"/>
        <v>255.53571428571428</v>
      </c>
      <c r="K309" s="15">
        <f t="shared" si="27"/>
        <v>255.53571428571428</v>
      </c>
      <c r="L309" s="15">
        <f t="shared" si="28"/>
        <v>677</v>
      </c>
      <c r="M309" s="8">
        <f t="shared" si="29"/>
        <v>256</v>
      </c>
    </row>
    <row r="310" spans="1:13" x14ac:dyDescent="0.25">
      <c r="A310" s="7">
        <v>393345</v>
      </c>
      <c r="B310" s="8" t="s">
        <v>17</v>
      </c>
      <c r="C310" s="9">
        <v>483</v>
      </c>
      <c r="D310" s="10"/>
      <c r="E310" s="9">
        <v>180</v>
      </c>
      <c r="F310" s="11">
        <v>6.4285714285714288</v>
      </c>
      <c r="G310" s="11">
        <f t="shared" si="24"/>
        <v>192.85714285714286</v>
      </c>
      <c r="H310" s="11">
        <f t="shared" si="25"/>
        <v>303</v>
      </c>
      <c r="I310" s="8">
        <f>IFERROR(INDEX('Планируемые поступления'!$A$1:$B$491,MATCH(A310,'Планируемые поступления'!A:A,0),2),0)</f>
        <v>0</v>
      </c>
      <c r="J310" s="15">
        <f t="shared" si="26"/>
        <v>289.28571428571428</v>
      </c>
      <c r="K310" s="15">
        <f t="shared" si="27"/>
        <v>289.28571428571428</v>
      </c>
      <c r="L310" s="15">
        <f t="shared" si="28"/>
        <v>14</v>
      </c>
      <c r="M310" s="8">
        <f t="shared" si="29"/>
        <v>289</v>
      </c>
    </row>
    <row r="311" spans="1:13" x14ac:dyDescent="0.25">
      <c r="A311" s="7">
        <v>205219</v>
      </c>
      <c r="B311" s="8" t="s">
        <v>17</v>
      </c>
      <c r="C311" s="9">
        <v>7385</v>
      </c>
      <c r="D311" s="10">
        <v>5385</v>
      </c>
      <c r="E311" s="9">
        <v>1264</v>
      </c>
      <c r="F311" s="11">
        <v>45.142857142857146</v>
      </c>
      <c r="G311" s="11">
        <f t="shared" si="24"/>
        <v>1354.2857142857144</v>
      </c>
      <c r="H311" s="11">
        <f t="shared" si="25"/>
        <v>11506</v>
      </c>
      <c r="I311" s="8">
        <f>IFERROR(INDEX('Планируемые поступления'!$A$1:$B$491,MATCH(A311,'Планируемые поступления'!A:A,0),2),0)</f>
        <v>0</v>
      </c>
      <c r="J311" s="15">
        <f t="shared" si="26"/>
        <v>2031.4285714285716</v>
      </c>
      <c r="K311" s="15">
        <f t="shared" si="27"/>
        <v>2031.4285714285716</v>
      </c>
      <c r="L311" s="15">
        <f t="shared" si="28"/>
        <v>9475</v>
      </c>
      <c r="M311" s="8">
        <f t="shared" si="29"/>
        <v>2031</v>
      </c>
    </row>
    <row r="312" spans="1:13" x14ac:dyDescent="0.25">
      <c r="A312" s="7">
        <v>332046</v>
      </c>
      <c r="B312" s="8" t="s">
        <v>17</v>
      </c>
      <c r="C312" s="9">
        <v>24</v>
      </c>
      <c r="D312" s="10"/>
      <c r="E312" s="9">
        <v>13</v>
      </c>
      <c r="F312" s="11">
        <v>0.4642857142857143</v>
      </c>
      <c r="G312" s="11">
        <f t="shared" si="24"/>
        <v>13.928571428571429</v>
      </c>
      <c r="H312" s="11">
        <f t="shared" si="25"/>
        <v>11</v>
      </c>
      <c r="I312" s="8">
        <f>IFERROR(INDEX('Планируемые поступления'!$A$1:$B$491,MATCH(A312,'Планируемые поступления'!A:A,0),2),0)</f>
        <v>0</v>
      </c>
      <c r="J312" s="15">
        <f t="shared" si="26"/>
        <v>20.892857142857142</v>
      </c>
      <c r="K312" s="15">
        <f t="shared" si="27"/>
        <v>20.892857142857142</v>
      </c>
      <c r="L312" s="15">
        <f t="shared" si="28"/>
        <v>-10</v>
      </c>
      <c r="M312" s="8">
        <f t="shared" si="29"/>
        <v>10</v>
      </c>
    </row>
    <row r="313" spans="1:13" x14ac:dyDescent="0.25">
      <c r="A313" s="7">
        <v>426402</v>
      </c>
      <c r="B313" s="8" t="s">
        <v>17</v>
      </c>
      <c r="C313" s="9">
        <v>2151</v>
      </c>
      <c r="D313" s="10">
        <v>865</v>
      </c>
      <c r="E313" s="9">
        <v>864</v>
      </c>
      <c r="F313" s="11">
        <v>30.857142857142858</v>
      </c>
      <c r="G313" s="11">
        <f t="shared" si="24"/>
        <v>925.71428571428578</v>
      </c>
      <c r="H313" s="11">
        <f t="shared" si="25"/>
        <v>2152</v>
      </c>
      <c r="I313" s="8">
        <f>IFERROR(INDEX('Планируемые поступления'!$A$1:$B$491,MATCH(A313,'Планируемые поступления'!A:A,0),2),0)</f>
        <v>1440</v>
      </c>
      <c r="J313" s="15">
        <f t="shared" si="26"/>
        <v>1388.5714285714287</v>
      </c>
      <c r="K313" s="15">
        <f t="shared" si="27"/>
        <v>1388.5714285714287</v>
      </c>
      <c r="L313" s="15">
        <f t="shared" si="28"/>
        <v>763</v>
      </c>
      <c r="M313" s="8">
        <f t="shared" si="29"/>
        <v>1389</v>
      </c>
    </row>
    <row r="314" spans="1:13" x14ac:dyDescent="0.25">
      <c r="A314" s="7">
        <v>465184</v>
      </c>
      <c r="B314" s="8" t="s">
        <v>17</v>
      </c>
      <c r="C314" s="9">
        <v>115</v>
      </c>
      <c r="D314" s="10">
        <v>1</v>
      </c>
      <c r="E314" s="9">
        <v>34</v>
      </c>
      <c r="F314" s="11">
        <v>1.2142857142857142</v>
      </c>
      <c r="G314" s="11">
        <f t="shared" si="24"/>
        <v>36.428571428571423</v>
      </c>
      <c r="H314" s="11">
        <f t="shared" si="25"/>
        <v>82</v>
      </c>
      <c r="I314" s="8">
        <f>IFERROR(INDEX('Планируемые поступления'!$A$1:$B$491,MATCH(A314,'Планируемые поступления'!A:A,0),2),0)</f>
        <v>0</v>
      </c>
      <c r="J314" s="15">
        <f t="shared" si="26"/>
        <v>54.642857142857139</v>
      </c>
      <c r="K314" s="15">
        <f t="shared" si="27"/>
        <v>54.642857142857139</v>
      </c>
      <c r="L314" s="15">
        <f t="shared" si="28"/>
        <v>27</v>
      </c>
      <c r="M314" s="8">
        <f t="shared" si="29"/>
        <v>55</v>
      </c>
    </row>
    <row r="315" spans="1:13" x14ac:dyDescent="0.25">
      <c r="A315" s="7">
        <v>443192</v>
      </c>
      <c r="B315" s="8" t="s">
        <v>17</v>
      </c>
      <c r="C315" s="9">
        <v>1091</v>
      </c>
      <c r="D315" s="10">
        <v>1216</v>
      </c>
      <c r="E315" s="9">
        <v>311</v>
      </c>
      <c r="F315" s="11">
        <v>11.107142857142858</v>
      </c>
      <c r="G315" s="11">
        <f t="shared" si="24"/>
        <v>333.21428571428572</v>
      </c>
      <c r="H315" s="11">
        <f t="shared" si="25"/>
        <v>1996</v>
      </c>
      <c r="I315" s="8">
        <f>IFERROR(INDEX('Планируемые поступления'!$A$1:$B$491,MATCH(A315,'Планируемые поступления'!A:A,0),2),0)</f>
        <v>0</v>
      </c>
      <c r="J315" s="15">
        <f t="shared" si="26"/>
        <v>499.82142857142856</v>
      </c>
      <c r="K315" s="15">
        <f t="shared" si="27"/>
        <v>499.82142857142856</v>
      </c>
      <c r="L315" s="15">
        <f t="shared" si="28"/>
        <v>1496</v>
      </c>
      <c r="M315" s="8">
        <f t="shared" si="29"/>
        <v>500</v>
      </c>
    </row>
    <row r="316" spans="1:13" x14ac:dyDescent="0.25">
      <c r="A316" s="7">
        <v>878060</v>
      </c>
      <c r="B316" s="8" t="s">
        <v>17</v>
      </c>
      <c r="C316" s="9">
        <v>3126</v>
      </c>
      <c r="D316" s="10">
        <v>858</v>
      </c>
      <c r="E316" s="9">
        <v>522</v>
      </c>
      <c r="F316" s="11">
        <v>18.642857142857142</v>
      </c>
      <c r="G316" s="11">
        <f t="shared" si="24"/>
        <v>559.28571428571422</v>
      </c>
      <c r="H316" s="11">
        <f t="shared" si="25"/>
        <v>3462</v>
      </c>
      <c r="I316" s="8">
        <f>IFERROR(INDEX('Планируемые поступления'!$A$1:$B$491,MATCH(A316,'Планируемые поступления'!A:A,0),2),0)</f>
        <v>0</v>
      </c>
      <c r="J316" s="15">
        <f t="shared" si="26"/>
        <v>838.92857142857133</v>
      </c>
      <c r="K316" s="15">
        <f t="shared" si="27"/>
        <v>838.92857142857133</v>
      </c>
      <c r="L316" s="15">
        <f t="shared" si="28"/>
        <v>2623</v>
      </c>
      <c r="M316" s="8">
        <f t="shared" si="29"/>
        <v>839</v>
      </c>
    </row>
    <row r="317" spans="1:13" x14ac:dyDescent="0.25">
      <c r="A317" s="7">
        <v>861823</v>
      </c>
      <c r="B317" s="8" t="s">
        <v>17</v>
      </c>
      <c r="C317" s="9">
        <v>1459</v>
      </c>
      <c r="D317" s="10">
        <v>456</v>
      </c>
      <c r="E317" s="9">
        <v>154</v>
      </c>
      <c r="F317" s="11">
        <v>5.5</v>
      </c>
      <c r="G317" s="11">
        <f t="shared" si="24"/>
        <v>165</v>
      </c>
      <c r="H317" s="11">
        <f t="shared" si="25"/>
        <v>1761</v>
      </c>
      <c r="I317" s="8">
        <f>IFERROR(INDEX('Планируемые поступления'!$A$1:$B$491,MATCH(A317,'Планируемые поступления'!A:A,0),2),0)</f>
        <v>0</v>
      </c>
      <c r="J317" s="15">
        <f t="shared" si="26"/>
        <v>247.5</v>
      </c>
      <c r="K317" s="15">
        <f t="shared" si="27"/>
        <v>247.5</v>
      </c>
      <c r="L317" s="15">
        <f t="shared" si="28"/>
        <v>1514</v>
      </c>
      <c r="M317" s="8">
        <f t="shared" si="29"/>
        <v>248</v>
      </c>
    </row>
    <row r="318" spans="1:13" x14ac:dyDescent="0.25">
      <c r="A318" s="7">
        <v>345427</v>
      </c>
      <c r="B318" s="8" t="s">
        <v>16</v>
      </c>
      <c r="C318" s="9"/>
      <c r="D318" s="10"/>
      <c r="E318" s="9">
        <v>3</v>
      </c>
      <c r="F318" s="11">
        <v>1.5</v>
      </c>
      <c r="G318" s="11">
        <f t="shared" si="24"/>
        <v>45</v>
      </c>
      <c r="H318" s="11">
        <f t="shared" si="25"/>
        <v>0</v>
      </c>
      <c r="I318" s="8">
        <f>IFERROR(INDEX('Планируемые поступления'!$A$1:$B$491,MATCH(A318,'Планируемые поступления'!A:A,0),2),0)</f>
        <v>0</v>
      </c>
      <c r="J318" s="15">
        <f t="shared" si="26"/>
        <v>67.5</v>
      </c>
      <c r="K318" s="15">
        <f t="shared" si="27"/>
        <v>67.5</v>
      </c>
      <c r="L318" s="15">
        <f t="shared" si="28"/>
        <v>-68</v>
      </c>
      <c r="M318" s="8">
        <f t="shared" si="29"/>
        <v>68</v>
      </c>
    </row>
    <row r="319" spans="1:13" x14ac:dyDescent="0.25">
      <c r="A319" s="7">
        <v>499617</v>
      </c>
      <c r="B319" s="8" t="s">
        <v>17</v>
      </c>
      <c r="C319" s="9">
        <v>1597</v>
      </c>
      <c r="D319" s="10">
        <v>361</v>
      </c>
      <c r="E319" s="9">
        <v>747</v>
      </c>
      <c r="F319" s="11">
        <v>26.678571428571427</v>
      </c>
      <c r="G319" s="11">
        <f t="shared" si="24"/>
        <v>800.35714285714278</v>
      </c>
      <c r="H319" s="11">
        <f t="shared" si="25"/>
        <v>1211</v>
      </c>
      <c r="I319" s="8">
        <f>IFERROR(INDEX('Планируемые поступления'!$A$1:$B$491,MATCH(A319,'Планируемые поступления'!A:A,0),2),0)</f>
        <v>600</v>
      </c>
      <c r="J319" s="15">
        <f t="shared" si="26"/>
        <v>1200.5357142857142</v>
      </c>
      <c r="K319" s="15">
        <f t="shared" si="27"/>
        <v>600.53571428571422</v>
      </c>
      <c r="L319" s="15">
        <f t="shared" si="28"/>
        <v>610</v>
      </c>
      <c r="M319" s="8">
        <f t="shared" si="29"/>
        <v>601</v>
      </c>
    </row>
    <row r="320" spans="1:13" x14ac:dyDescent="0.25">
      <c r="A320" s="7">
        <v>158365</v>
      </c>
      <c r="B320" s="8" t="s">
        <v>16</v>
      </c>
      <c r="C320" s="9"/>
      <c r="D320" s="10"/>
      <c r="E320" s="9">
        <v>1</v>
      </c>
      <c r="F320" s="11"/>
      <c r="G320" s="11">
        <f t="shared" si="24"/>
        <v>0</v>
      </c>
      <c r="H320" s="11">
        <f t="shared" si="25"/>
        <v>0</v>
      </c>
      <c r="I320" s="8">
        <f>IFERROR(INDEX('Планируемые поступления'!$A$1:$B$491,MATCH(A320,'Планируемые поступления'!A:A,0),2),0)</f>
        <v>0</v>
      </c>
      <c r="J320" s="15">
        <f t="shared" si="26"/>
        <v>0</v>
      </c>
      <c r="K320" s="15">
        <f t="shared" si="27"/>
        <v>0</v>
      </c>
      <c r="L320" s="15">
        <f t="shared" si="28"/>
        <v>0</v>
      </c>
      <c r="M320" s="8">
        <f t="shared" si="29"/>
        <v>0</v>
      </c>
    </row>
    <row r="321" spans="1:13" x14ac:dyDescent="0.25">
      <c r="A321" s="7">
        <v>588578</v>
      </c>
      <c r="B321" s="8" t="s">
        <v>16</v>
      </c>
      <c r="C321" s="9">
        <v>10</v>
      </c>
      <c r="D321" s="10"/>
      <c r="E321" s="9"/>
      <c r="F321" s="11"/>
      <c r="G321" s="11">
        <f t="shared" si="24"/>
        <v>0</v>
      </c>
      <c r="H321" s="11">
        <f t="shared" si="25"/>
        <v>10</v>
      </c>
      <c r="I321" s="8">
        <f>IFERROR(INDEX('Планируемые поступления'!$A$1:$B$491,MATCH(A321,'Планируемые поступления'!A:A,0),2),0)</f>
        <v>0</v>
      </c>
      <c r="J321" s="15">
        <f t="shared" si="26"/>
        <v>0</v>
      </c>
      <c r="K321" s="15">
        <f t="shared" si="27"/>
        <v>0</v>
      </c>
      <c r="L321" s="15">
        <f t="shared" si="28"/>
        <v>10</v>
      </c>
      <c r="M321" s="8">
        <f t="shared" si="29"/>
        <v>0</v>
      </c>
    </row>
    <row r="322" spans="1:13" x14ac:dyDescent="0.25">
      <c r="A322" s="7">
        <v>246754</v>
      </c>
      <c r="B322" s="8" t="s">
        <v>17</v>
      </c>
      <c r="C322" s="9"/>
      <c r="D322" s="10"/>
      <c r="E322" s="9">
        <v>8</v>
      </c>
      <c r="F322" s="11">
        <v>1</v>
      </c>
      <c r="G322" s="11">
        <f t="shared" si="24"/>
        <v>30</v>
      </c>
      <c r="H322" s="11">
        <f t="shared" si="25"/>
        <v>0</v>
      </c>
      <c r="I322" s="8">
        <f>IFERROR(INDEX('Планируемые поступления'!$A$1:$B$491,MATCH(A322,'Планируемые поступления'!A:A,0),2),0)</f>
        <v>0</v>
      </c>
      <c r="J322" s="15">
        <f t="shared" si="26"/>
        <v>45</v>
      </c>
      <c r="K322" s="15">
        <f t="shared" si="27"/>
        <v>45</v>
      </c>
      <c r="L322" s="15">
        <f t="shared" si="28"/>
        <v>-45</v>
      </c>
      <c r="M322" s="8">
        <f t="shared" si="29"/>
        <v>45</v>
      </c>
    </row>
    <row r="323" spans="1:13" x14ac:dyDescent="0.25">
      <c r="A323" s="7">
        <v>534697</v>
      </c>
      <c r="B323" s="8" t="s">
        <v>17</v>
      </c>
      <c r="C323" s="9">
        <v>572</v>
      </c>
      <c r="D323" s="10">
        <v>61</v>
      </c>
      <c r="E323" s="9">
        <v>180</v>
      </c>
      <c r="F323" s="11">
        <v>6.4285714285714288</v>
      </c>
      <c r="G323" s="11">
        <f t="shared" si="24"/>
        <v>192.85714285714286</v>
      </c>
      <c r="H323" s="11">
        <f t="shared" si="25"/>
        <v>453</v>
      </c>
      <c r="I323" s="8">
        <f>IFERROR(INDEX('Планируемые поступления'!$A$1:$B$491,MATCH(A323,'Планируемые поступления'!A:A,0),2),0)</f>
        <v>30</v>
      </c>
      <c r="J323" s="15">
        <f t="shared" si="26"/>
        <v>289.28571428571428</v>
      </c>
      <c r="K323" s="15">
        <f t="shared" si="27"/>
        <v>259.28571428571428</v>
      </c>
      <c r="L323" s="15">
        <f t="shared" si="28"/>
        <v>194</v>
      </c>
      <c r="M323" s="8">
        <f t="shared" si="29"/>
        <v>259</v>
      </c>
    </row>
    <row r="324" spans="1:13" x14ac:dyDescent="0.25">
      <c r="A324" s="7">
        <v>500957</v>
      </c>
      <c r="B324" s="8" t="s">
        <v>17</v>
      </c>
      <c r="C324" s="9">
        <v>181</v>
      </c>
      <c r="D324" s="10">
        <v>108</v>
      </c>
      <c r="E324" s="9">
        <v>11</v>
      </c>
      <c r="F324" s="11">
        <v>0.39285714285714285</v>
      </c>
      <c r="G324" s="11">
        <f t="shared" si="24"/>
        <v>11.785714285714285</v>
      </c>
      <c r="H324" s="11">
        <f t="shared" si="25"/>
        <v>278</v>
      </c>
      <c r="I324" s="8">
        <f>IFERROR(INDEX('Планируемые поступления'!$A$1:$B$491,MATCH(A324,'Планируемые поступления'!A:A,0),2),0)</f>
        <v>0</v>
      </c>
      <c r="J324" s="15">
        <f t="shared" si="26"/>
        <v>17.678571428571427</v>
      </c>
      <c r="K324" s="15">
        <f t="shared" si="27"/>
        <v>17.678571428571427</v>
      </c>
      <c r="L324" s="15">
        <f t="shared" si="28"/>
        <v>260</v>
      </c>
      <c r="M324" s="8">
        <f t="shared" si="29"/>
        <v>18</v>
      </c>
    </row>
    <row r="325" spans="1:13" x14ac:dyDescent="0.25">
      <c r="A325" s="7">
        <v>207062</v>
      </c>
      <c r="B325" s="8" t="s">
        <v>16</v>
      </c>
      <c r="C325" s="9">
        <v>852</v>
      </c>
      <c r="D325" s="10">
        <v>1177</v>
      </c>
      <c r="E325" s="9">
        <v>1687</v>
      </c>
      <c r="F325" s="11">
        <v>60.25</v>
      </c>
      <c r="G325" s="11">
        <f t="shared" ref="G325:G388" si="30">F325*30</f>
        <v>1807.5</v>
      </c>
      <c r="H325" s="11">
        <f t="shared" ref="H325:H388" si="31">IF(C325+D325-E325&gt;0,C325+D325-E325,0)</f>
        <v>342</v>
      </c>
      <c r="I325" s="8">
        <f>IFERROR(INDEX('Планируемые поступления'!$A$1:$B$491,MATCH(A325,'Планируемые поступления'!A:A,0),2),0)</f>
        <v>768</v>
      </c>
      <c r="J325" s="15">
        <f t="shared" ref="J325:J388" si="32">G325*1.5</f>
        <v>2711.25</v>
      </c>
      <c r="K325" s="15">
        <f t="shared" ref="K325:K388" si="33">IF(J325-I325&gt;0,J325-I325,J325)</f>
        <v>1943.25</v>
      </c>
      <c r="L325" s="15">
        <f t="shared" ref="L325:L388" si="34">ROUND(H325-K325,0)</f>
        <v>-1601</v>
      </c>
      <c r="M325" s="8">
        <f t="shared" ref="M325:M388" si="35">IF(L325&gt;0,ROUND(K325,0),-1*L325)</f>
        <v>1601</v>
      </c>
    </row>
    <row r="326" spans="1:13" x14ac:dyDescent="0.25">
      <c r="A326" s="7">
        <v>885102</v>
      </c>
      <c r="B326" s="8" t="s">
        <v>17</v>
      </c>
      <c r="C326" s="9">
        <v>355</v>
      </c>
      <c r="D326" s="10"/>
      <c r="E326" s="9">
        <v>35</v>
      </c>
      <c r="F326" s="11">
        <v>1.25</v>
      </c>
      <c r="G326" s="11">
        <f t="shared" si="30"/>
        <v>37.5</v>
      </c>
      <c r="H326" s="11">
        <f t="shared" si="31"/>
        <v>320</v>
      </c>
      <c r="I326" s="8">
        <f>IFERROR(INDEX('Планируемые поступления'!$A$1:$B$491,MATCH(A326,'Планируемые поступления'!A:A,0),2),0)</f>
        <v>0</v>
      </c>
      <c r="J326" s="15">
        <f t="shared" si="32"/>
        <v>56.25</v>
      </c>
      <c r="K326" s="15">
        <f t="shared" si="33"/>
        <v>56.25</v>
      </c>
      <c r="L326" s="15">
        <f t="shared" si="34"/>
        <v>264</v>
      </c>
      <c r="M326" s="8">
        <f t="shared" si="35"/>
        <v>56</v>
      </c>
    </row>
    <row r="327" spans="1:13" x14ac:dyDescent="0.25">
      <c r="A327" s="7">
        <v>336377</v>
      </c>
      <c r="B327" s="8" t="s">
        <v>17</v>
      </c>
      <c r="C327" s="9">
        <v>930</v>
      </c>
      <c r="D327" s="10">
        <v>480</v>
      </c>
      <c r="E327" s="9">
        <v>181</v>
      </c>
      <c r="F327" s="11">
        <v>6.4642857142857144</v>
      </c>
      <c r="G327" s="11">
        <f t="shared" si="30"/>
        <v>193.92857142857144</v>
      </c>
      <c r="H327" s="11">
        <f t="shared" si="31"/>
        <v>1229</v>
      </c>
      <c r="I327" s="8">
        <f>IFERROR(INDEX('Планируемые поступления'!$A$1:$B$491,MATCH(A327,'Планируемые поступления'!A:A,0),2),0)</f>
        <v>0</v>
      </c>
      <c r="J327" s="15">
        <f t="shared" si="32"/>
        <v>290.89285714285717</v>
      </c>
      <c r="K327" s="15">
        <f t="shared" si="33"/>
        <v>290.89285714285717</v>
      </c>
      <c r="L327" s="15">
        <f t="shared" si="34"/>
        <v>938</v>
      </c>
      <c r="M327" s="8">
        <f t="shared" si="35"/>
        <v>291</v>
      </c>
    </row>
    <row r="328" spans="1:13" x14ac:dyDescent="0.25">
      <c r="A328" s="7">
        <v>687786</v>
      </c>
      <c r="B328" s="8" t="s">
        <v>17</v>
      </c>
      <c r="C328" s="9">
        <v>539</v>
      </c>
      <c r="D328" s="10">
        <v>318</v>
      </c>
      <c r="E328" s="9">
        <v>69</v>
      </c>
      <c r="F328" s="11">
        <v>2.4642857142857144</v>
      </c>
      <c r="G328" s="11">
        <f t="shared" si="30"/>
        <v>73.928571428571431</v>
      </c>
      <c r="H328" s="11">
        <f t="shared" si="31"/>
        <v>788</v>
      </c>
      <c r="I328" s="8">
        <f>IFERROR(INDEX('Планируемые поступления'!$A$1:$B$491,MATCH(A328,'Планируемые поступления'!A:A,0),2),0)</f>
        <v>0</v>
      </c>
      <c r="J328" s="15">
        <f t="shared" si="32"/>
        <v>110.89285714285714</v>
      </c>
      <c r="K328" s="15">
        <f t="shared" si="33"/>
        <v>110.89285714285714</v>
      </c>
      <c r="L328" s="15">
        <f t="shared" si="34"/>
        <v>677</v>
      </c>
      <c r="M328" s="8">
        <f t="shared" si="35"/>
        <v>111</v>
      </c>
    </row>
    <row r="329" spans="1:13" x14ac:dyDescent="0.25">
      <c r="A329" s="7">
        <v>531960</v>
      </c>
      <c r="B329" s="8" t="s">
        <v>17</v>
      </c>
      <c r="C329" s="9">
        <v>1</v>
      </c>
      <c r="D329" s="10"/>
      <c r="E329" s="9">
        <v>40</v>
      </c>
      <c r="F329" s="11">
        <v>1.4814814814814814</v>
      </c>
      <c r="G329" s="11">
        <f t="shared" si="30"/>
        <v>44.444444444444443</v>
      </c>
      <c r="H329" s="11">
        <f t="shared" si="31"/>
        <v>0</v>
      </c>
      <c r="I329" s="8">
        <f>IFERROR(INDEX('Планируемые поступления'!$A$1:$B$491,MATCH(A329,'Планируемые поступления'!A:A,0),2),0)</f>
        <v>0</v>
      </c>
      <c r="J329" s="15">
        <f t="shared" si="32"/>
        <v>66.666666666666657</v>
      </c>
      <c r="K329" s="15">
        <f t="shared" si="33"/>
        <v>66.666666666666657</v>
      </c>
      <c r="L329" s="15">
        <f t="shared" si="34"/>
        <v>-67</v>
      </c>
      <c r="M329" s="8">
        <f t="shared" si="35"/>
        <v>67</v>
      </c>
    </row>
    <row r="330" spans="1:13" x14ac:dyDescent="0.25">
      <c r="A330" s="7">
        <v>531346</v>
      </c>
      <c r="B330" s="8" t="s">
        <v>17</v>
      </c>
      <c r="C330" s="9">
        <v>1317</v>
      </c>
      <c r="D330" s="10">
        <v>386</v>
      </c>
      <c r="E330" s="9">
        <v>288</v>
      </c>
      <c r="F330" s="11">
        <v>10.285714285714286</v>
      </c>
      <c r="G330" s="11">
        <f t="shared" si="30"/>
        <v>308.57142857142861</v>
      </c>
      <c r="H330" s="11">
        <f t="shared" si="31"/>
        <v>1415</v>
      </c>
      <c r="I330" s="8">
        <f>IFERROR(INDEX('Планируемые поступления'!$A$1:$B$491,MATCH(A330,'Планируемые поступления'!A:A,0),2),0)</f>
        <v>0</v>
      </c>
      <c r="J330" s="15">
        <f t="shared" si="32"/>
        <v>462.85714285714289</v>
      </c>
      <c r="K330" s="15">
        <f t="shared" si="33"/>
        <v>462.85714285714289</v>
      </c>
      <c r="L330" s="15">
        <f t="shared" si="34"/>
        <v>952</v>
      </c>
      <c r="M330" s="8">
        <f t="shared" si="35"/>
        <v>463</v>
      </c>
    </row>
    <row r="331" spans="1:13" x14ac:dyDescent="0.25">
      <c r="A331" s="7">
        <v>622159</v>
      </c>
      <c r="B331" s="8" t="s">
        <v>17</v>
      </c>
      <c r="C331" s="9"/>
      <c r="D331" s="10"/>
      <c r="E331" s="9">
        <v>137</v>
      </c>
      <c r="F331" s="11">
        <v>5.48</v>
      </c>
      <c r="G331" s="11">
        <f t="shared" si="30"/>
        <v>164.4</v>
      </c>
      <c r="H331" s="11">
        <f t="shared" si="31"/>
        <v>0</v>
      </c>
      <c r="I331" s="8">
        <f>IFERROR(INDEX('Планируемые поступления'!$A$1:$B$491,MATCH(A331,'Планируемые поступления'!A:A,0),2),0)</f>
        <v>0</v>
      </c>
      <c r="J331" s="15">
        <f t="shared" si="32"/>
        <v>246.60000000000002</v>
      </c>
      <c r="K331" s="15">
        <f t="shared" si="33"/>
        <v>246.60000000000002</v>
      </c>
      <c r="L331" s="15">
        <f t="shared" si="34"/>
        <v>-247</v>
      </c>
      <c r="M331" s="8">
        <f t="shared" si="35"/>
        <v>247</v>
      </c>
    </row>
    <row r="332" spans="1:13" x14ac:dyDescent="0.25">
      <c r="A332" s="7">
        <v>479570</v>
      </c>
      <c r="B332" s="8" t="s">
        <v>17</v>
      </c>
      <c r="C332" s="9">
        <v>555</v>
      </c>
      <c r="D332" s="10"/>
      <c r="E332" s="9">
        <v>980</v>
      </c>
      <c r="F332" s="11">
        <v>35</v>
      </c>
      <c r="G332" s="11">
        <f t="shared" si="30"/>
        <v>1050</v>
      </c>
      <c r="H332" s="11">
        <f t="shared" si="31"/>
        <v>0</v>
      </c>
      <c r="I332" s="8">
        <f>IFERROR(INDEX('Планируемые поступления'!$A$1:$B$491,MATCH(A332,'Планируемые поступления'!A:A,0),2),0)</f>
        <v>2208</v>
      </c>
      <c r="J332" s="15">
        <f t="shared" si="32"/>
        <v>1575</v>
      </c>
      <c r="K332" s="15">
        <f t="shared" si="33"/>
        <v>1575</v>
      </c>
      <c r="L332" s="15">
        <f t="shared" si="34"/>
        <v>-1575</v>
      </c>
      <c r="M332" s="8">
        <f t="shared" si="35"/>
        <v>1575</v>
      </c>
    </row>
    <row r="333" spans="1:13" x14ac:dyDescent="0.25">
      <c r="A333" s="7">
        <v>626599</v>
      </c>
      <c r="B333" s="8" t="s">
        <v>16</v>
      </c>
      <c r="C333" s="9">
        <v>119</v>
      </c>
      <c r="D333" s="10"/>
      <c r="E333" s="9">
        <v>98</v>
      </c>
      <c r="F333" s="11">
        <v>3.5</v>
      </c>
      <c r="G333" s="11">
        <f t="shared" si="30"/>
        <v>105</v>
      </c>
      <c r="H333" s="11">
        <f t="shared" si="31"/>
        <v>21</v>
      </c>
      <c r="I333" s="8">
        <f>IFERROR(INDEX('Планируемые поступления'!$A$1:$B$491,MATCH(A333,'Планируемые поступления'!A:A,0),2),0)</f>
        <v>0</v>
      </c>
      <c r="J333" s="15">
        <f t="shared" si="32"/>
        <v>157.5</v>
      </c>
      <c r="K333" s="15">
        <f t="shared" si="33"/>
        <v>157.5</v>
      </c>
      <c r="L333" s="15">
        <f t="shared" si="34"/>
        <v>-137</v>
      </c>
      <c r="M333" s="8">
        <f t="shared" si="35"/>
        <v>137</v>
      </c>
    </row>
    <row r="334" spans="1:13" x14ac:dyDescent="0.25">
      <c r="A334" s="7">
        <v>782671</v>
      </c>
      <c r="B334" s="8" t="s">
        <v>17</v>
      </c>
      <c r="C334" s="9">
        <v>578</v>
      </c>
      <c r="D334" s="10">
        <v>361</v>
      </c>
      <c r="E334" s="9">
        <v>89</v>
      </c>
      <c r="F334" s="11">
        <v>3.1785714285714284</v>
      </c>
      <c r="G334" s="11">
        <f t="shared" si="30"/>
        <v>95.357142857142847</v>
      </c>
      <c r="H334" s="11">
        <f t="shared" si="31"/>
        <v>850</v>
      </c>
      <c r="I334" s="8">
        <f>IFERROR(INDEX('Планируемые поступления'!$A$1:$B$491,MATCH(A334,'Планируемые поступления'!A:A,0),2),0)</f>
        <v>0</v>
      </c>
      <c r="J334" s="15">
        <f t="shared" si="32"/>
        <v>143.03571428571428</v>
      </c>
      <c r="K334" s="15">
        <f t="shared" si="33"/>
        <v>143.03571428571428</v>
      </c>
      <c r="L334" s="15">
        <f t="shared" si="34"/>
        <v>707</v>
      </c>
      <c r="M334" s="8">
        <f t="shared" si="35"/>
        <v>143</v>
      </c>
    </row>
    <row r="335" spans="1:13" x14ac:dyDescent="0.25">
      <c r="A335" s="7">
        <v>636563</v>
      </c>
      <c r="B335" s="8" t="s">
        <v>17</v>
      </c>
      <c r="C335" s="9">
        <v>826</v>
      </c>
      <c r="D335" s="10">
        <v>585</v>
      </c>
      <c r="E335" s="9">
        <v>756</v>
      </c>
      <c r="F335" s="11">
        <v>27</v>
      </c>
      <c r="G335" s="11">
        <f t="shared" si="30"/>
        <v>810</v>
      </c>
      <c r="H335" s="11">
        <f t="shared" si="31"/>
        <v>655</v>
      </c>
      <c r="I335" s="8">
        <f>IFERROR(INDEX('Планируемые поступления'!$A$1:$B$491,MATCH(A335,'Планируемые поступления'!A:A,0),2),0)</f>
        <v>0</v>
      </c>
      <c r="J335" s="15">
        <f t="shared" si="32"/>
        <v>1215</v>
      </c>
      <c r="K335" s="15">
        <f t="shared" si="33"/>
        <v>1215</v>
      </c>
      <c r="L335" s="15">
        <f t="shared" si="34"/>
        <v>-560</v>
      </c>
      <c r="M335" s="8">
        <f t="shared" si="35"/>
        <v>560</v>
      </c>
    </row>
    <row r="336" spans="1:13" x14ac:dyDescent="0.25">
      <c r="A336" s="7">
        <v>486026</v>
      </c>
      <c r="B336" s="8" t="s">
        <v>17</v>
      </c>
      <c r="C336" s="9">
        <v>110</v>
      </c>
      <c r="D336" s="10">
        <v>28</v>
      </c>
      <c r="E336" s="9">
        <v>52</v>
      </c>
      <c r="F336" s="11">
        <v>1.8571428571428572</v>
      </c>
      <c r="G336" s="11">
        <f t="shared" si="30"/>
        <v>55.714285714285715</v>
      </c>
      <c r="H336" s="11">
        <f t="shared" si="31"/>
        <v>86</v>
      </c>
      <c r="I336" s="8">
        <f>IFERROR(INDEX('Планируемые поступления'!$A$1:$B$491,MATCH(A336,'Планируемые поступления'!A:A,0),2),0)</f>
        <v>40</v>
      </c>
      <c r="J336" s="15">
        <f t="shared" si="32"/>
        <v>83.571428571428569</v>
      </c>
      <c r="K336" s="15">
        <f t="shared" si="33"/>
        <v>43.571428571428569</v>
      </c>
      <c r="L336" s="15">
        <f t="shared" si="34"/>
        <v>42</v>
      </c>
      <c r="M336" s="8">
        <f t="shared" si="35"/>
        <v>44</v>
      </c>
    </row>
    <row r="337" spans="1:13" x14ac:dyDescent="0.25">
      <c r="A337" s="7">
        <v>726362</v>
      </c>
      <c r="B337" s="8" t="s">
        <v>17</v>
      </c>
      <c r="C337" s="9">
        <v>230</v>
      </c>
      <c r="D337" s="10"/>
      <c r="E337" s="9">
        <v>29</v>
      </c>
      <c r="F337" s="11">
        <v>1.0357142857142858</v>
      </c>
      <c r="G337" s="11">
        <f t="shared" si="30"/>
        <v>31.071428571428573</v>
      </c>
      <c r="H337" s="11">
        <f t="shared" si="31"/>
        <v>201</v>
      </c>
      <c r="I337" s="8">
        <f>IFERROR(INDEX('Планируемые поступления'!$A$1:$B$491,MATCH(A337,'Планируемые поступления'!A:A,0),2),0)</f>
        <v>0</v>
      </c>
      <c r="J337" s="15">
        <f t="shared" si="32"/>
        <v>46.607142857142861</v>
      </c>
      <c r="K337" s="15">
        <f t="shared" si="33"/>
        <v>46.607142857142861</v>
      </c>
      <c r="L337" s="15">
        <f t="shared" si="34"/>
        <v>154</v>
      </c>
      <c r="M337" s="8">
        <f t="shared" si="35"/>
        <v>47</v>
      </c>
    </row>
    <row r="338" spans="1:13" x14ac:dyDescent="0.25">
      <c r="A338" s="7">
        <v>678315</v>
      </c>
      <c r="B338" s="8" t="s">
        <v>17</v>
      </c>
      <c r="C338" s="9">
        <v>1</v>
      </c>
      <c r="D338" s="10"/>
      <c r="E338" s="9">
        <v>23</v>
      </c>
      <c r="F338" s="11">
        <v>0.8214285714285714</v>
      </c>
      <c r="G338" s="11">
        <f t="shared" si="30"/>
        <v>24.642857142857142</v>
      </c>
      <c r="H338" s="11">
        <f t="shared" si="31"/>
        <v>0</v>
      </c>
      <c r="I338" s="8">
        <f>IFERROR(INDEX('Планируемые поступления'!$A$1:$B$491,MATCH(A338,'Планируемые поступления'!A:A,0),2),0)</f>
        <v>0</v>
      </c>
      <c r="J338" s="15">
        <f t="shared" si="32"/>
        <v>36.964285714285715</v>
      </c>
      <c r="K338" s="15">
        <f t="shared" si="33"/>
        <v>36.964285714285715</v>
      </c>
      <c r="L338" s="15">
        <f t="shared" si="34"/>
        <v>-37</v>
      </c>
      <c r="M338" s="8">
        <f t="shared" si="35"/>
        <v>37</v>
      </c>
    </row>
    <row r="339" spans="1:13" x14ac:dyDescent="0.25">
      <c r="A339" s="7">
        <v>619381</v>
      </c>
      <c r="B339" s="8" t="s">
        <v>17</v>
      </c>
      <c r="C339" s="9">
        <v>1733</v>
      </c>
      <c r="D339" s="10">
        <v>432</v>
      </c>
      <c r="E339" s="9">
        <v>329</v>
      </c>
      <c r="F339" s="11">
        <v>11.75</v>
      </c>
      <c r="G339" s="11">
        <f t="shared" si="30"/>
        <v>352.5</v>
      </c>
      <c r="H339" s="11">
        <f t="shared" si="31"/>
        <v>1836</v>
      </c>
      <c r="I339" s="8">
        <f>IFERROR(INDEX('Планируемые поступления'!$A$1:$B$491,MATCH(A339,'Планируемые поступления'!A:A,0),2),0)</f>
        <v>0</v>
      </c>
      <c r="J339" s="15">
        <f t="shared" si="32"/>
        <v>528.75</v>
      </c>
      <c r="K339" s="15">
        <f t="shared" si="33"/>
        <v>528.75</v>
      </c>
      <c r="L339" s="15">
        <f t="shared" si="34"/>
        <v>1307</v>
      </c>
      <c r="M339" s="8">
        <f t="shared" si="35"/>
        <v>529</v>
      </c>
    </row>
    <row r="340" spans="1:13" x14ac:dyDescent="0.25">
      <c r="A340" s="7">
        <v>471242</v>
      </c>
      <c r="B340" s="8" t="s">
        <v>17</v>
      </c>
      <c r="C340" s="9">
        <v>1176</v>
      </c>
      <c r="D340" s="10">
        <v>521</v>
      </c>
      <c r="E340" s="9">
        <v>439</v>
      </c>
      <c r="F340" s="11">
        <v>15.678571428571429</v>
      </c>
      <c r="G340" s="11">
        <f t="shared" si="30"/>
        <v>470.35714285714289</v>
      </c>
      <c r="H340" s="11">
        <f t="shared" si="31"/>
        <v>1258</v>
      </c>
      <c r="I340" s="8">
        <f>IFERROR(INDEX('Планируемые поступления'!$A$1:$B$491,MATCH(A340,'Планируемые поступления'!A:A,0),2),0)</f>
        <v>0</v>
      </c>
      <c r="J340" s="15">
        <f t="shared" si="32"/>
        <v>705.53571428571433</v>
      </c>
      <c r="K340" s="15">
        <f t="shared" si="33"/>
        <v>705.53571428571433</v>
      </c>
      <c r="L340" s="15">
        <f t="shared" si="34"/>
        <v>552</v>
      </c>
      <c r="M340" s="8">
        <f t="shared" si="35"/>
        <v>706</v>
      </c>
    </row>
    <row r="341" spans="1:13" x14ac:dyDescent="0.25">
      <c r="A341" s="7">
        <v>355827</v>
      </c>
      <c r="B341" s="8" t="s">
        <v>17</v>
      </c>
      <c r="C341" s="9">
        <v>668</v>
      </c>
      <c r="D341" s="10">
        <v>600</v>
      </c>
      <c r="E341" s="9">
        <v>87</v>
      </c>
      <c r="F341" s="11">
        <v>3.1071428571428572</v>
      </c>
      <c r="G341" s="11">
        <f t="shared" si="30"/>
        <v>93.214285714285722</v>
      </c>
      <c r="H341" s="11">
        <f t="shared" si="31"/>
        <v>1181</v>
      </c>
      <c r="I341" s="8">
        <f>IFERROR(INDEX('Планируемые поступления'!$A$1:$B$491,MATCH(A341,'Планируемые поступления'!A:A,0),2),0)</f>
        <v>0</v>
      </c>
      <c r="J341" s="15">
        <f t="shared" si="32"/>
        <v>139.82142857142858</v>
      </c>
      <c r="K341" s="15">
        <f t="shared" si="33"/>
        <v>139.82142857142858</v>
      </c>
      <c r="L341" s="15">
        <f t="shared" si="34"/>
        <v>1041</v>
      </c>
      <c r="M341" s="8">
        <f t="shared" si="35"/>
        <v>140</v>
      </c>
    </row>
    <row r="342" spans="1:13" x14ac:dyDescent="0.25">
      <c r="A342" s="7">
        <v>481618</v>
      </c>
      <c r="B342" s="8" t="s">
        <v>16</v>
      </c>
      <c r="C342" s="9"/>
      <c r="D342" s="10"/>
      <c r="E342" s="9">
        <v>256</v>
      </c>
      <c r="F342" s="11">
        <v>18.285714285714285</v>
      </c>
      <c r="G342" s="11">
        <f t="shared" si="30"/>
        <v>548.57142857142856</v>
      </c>
      <c r="H342" s="11">
        <f t="shared" si="31"/>
        <v>0</v>
      </c>
      <c r="I342" s="8">
        <f>IFERROR(INDEX('Планируемые поступления'!$A$1:$B$491,MATCH(A342,'Планируемые поступления'!A:A,0),2),0)</f>
        <v>0</v>
      </c>
      <c r="J342" s="15">
        <f t="shared" si="32"/>
        <v>822.85714285714289</v>
      </c>
      <c r="K342" s="15">
        <f t="shared" si="33"/>
        <v>822.85714285714289</v>
      </c>
      <c r="L342" s="15">
        <f t="shared" si="34"/>
        <v>-823</v>
      </c>
      <c r="M342" s="8">
        <f t="shared" si="35"/>
        <v>823</v>
      </c>
    </row>
    <row r="343" spans="1:13" x14ac:dyDescent="0.25">
      <c r="A343" s="7">
        <v>535061</v>
      </c>
      <c r="B343" s="8" t="s">
        <v>16</v>
      </c>
      <c r="C343" s="9">
        <v>1</v>
      </c>
      <c r="D343" s="10"/>
      <c r="E343" s="9">
        <v>3</v>
      </c>
      <c r="F343" s="11"/>
      <c r="G343" s="11">
        <f t="shared" si="30"/>
        <v>0</v>
      </c>
      <c r="H343" s="11">
        <f t="shared" si="31"/>
        <v>0</v>
      </c>
      <c r="I343" s="8">
        <f>IFERROR(INDEX('Планируемые поступления'!$A$1:$B$491,MATCH(A343,'Планируемые поступления'!A:A,0),2),0)</f>
        <v>0</v>
      </c>
      <c r="J343" s="15">
        <f t="shared" si="32"/>
        <v>0</v>
      </c>
      <c r="K343" s="15">
        <f t="shared" si="33"/>
        <v>0</v>
      </c>
      <c r="L343" s="15">
        <f t="shared" si="34"/>
        <v>0</v>
      </c>
      <c r="M343" s="8">
        <f t="shared" si="35"/>
        <v>0</v>
      </c>
    </row>
    <row r="344" spans="1:13" x14ac:dyDescent="0.25">
      <c r="A344" s="7">
        <v>566483</v>
      </c>
      <c r="B344" s="8" t="s">
        <v>16</v>
      </c>
      <c r="C344" s="9">
        <v>4276</v>
      </c>
      <c r="D344" s="10">
        <v>2158</v>
      </c>
      <c r="E344" s="9">
        <v>1228</v>
      </c>
      <c r="F344" s="11">
        <v>43.857142857142854</v>
      </c>
      <c r="G344" s="11">
        <f t="shared" si="30"/>
        <v>1315.7142857142856</v>
      </c>
      <c r="H344" s="11">
        <f t="shared" si="31"/>
        <v>5206</v>
      </c>
      <c r="I344" s="8">
        <f>IFERROR(INDEX('Планируемые поступления'!$A$1:$B$491,MATCH(A344,'Планируемые поступления'!A:A,0),2),0)</f>
        <v>0</v>
      </c>
      <c r="J344" s="15">
        <f t="shared" si="32"/>
        <v>1973.5714285714284</v>
      </c>
      <c r="K344" s="15">
        <f t="shared" si="33"/>
        <v>1973.5714285714284</v>
      </c>
      <c r="L344" s="15">
        <f t="shared" si="34"/>
        <v>3232</v>
      </c>
      <c r="M344" s="8">
        <f t="shared" si="35"/>
        <v>1974</v>
      </c>
    </row>
    <row r="345" spans="1:13" x14ac:dyDescent="0.25">
      <c r="A345" s="7">
        <v>231647</v>
      </c>
      <c r="B345" s="8" t="s">
        <v>17</v>
      </c>
      <c r="C345" s="9"/>
      <c r="D345" s="10"/>
      <c r="E345" s="9">
        <v>30</v>
      </c>
      <c r="F345" s="11">
        <v>1.2</v>
      </c>
      <c r="G345" s="11">
        <f t="shared" si="30"/>
        <v>36</v>
      </c>
      <c r="H345" s="11">
        <f t="shared" si="31"/>
        <v>0</v>
      </c>
      <c r="I345" s="8">
        <f>IFERROR(INDEX('Планируемые поступления'!$A$1:$B$491,MATCH(A345,'Планируемые поступления'!A:A,0),2),0)</f>
        <v>0</v>
      </c>
      <c r="J345" s="15">
        <f t="shared" si="32"/>
        <v>54</v>
      </c>
      <c r="K345" s="15">
        <f t="shared" si="33"/>
        <v>54</v>
      </c>
      <c r="L345" s="15">
        <f t="shared" si="34"/>
        <v>-54</v>
      </c>
      <c r="M345" s="8">
        <f t="shared" si="35"/>
        <v>54</v>
      </c>
    </row>
    <row r="346" spans="1:13" x14ac:dyDescent="0.25">
      <c r="A346" s="7">
        <v>629173</v>
      </c>
      <c r="B346" s="8" t="s">
        <v>16</v>
      </c>
      <c r="C346" s="9"/>
      <c r="D346" s="10"/>
      <c r="E346" s="9">
        <v>23</v>
      </c>
      <c r="F346" s="11">
        <v>2.5555555555555554</v>
      </c>
      <c r="G346" s="11">
        <f t="shared" si="30"/>
        <v>76.666666666666657</v>
      </c>
      <c r="H346" s="11">
        <f t="shared" si="31"/>
        <v>0</v>
      </c>
      <c r="I346" s="8">
        <f>IFERROR(INDEX('Планируемые поступления'!$A$1:$B$491,MATCH(A346,'Планируемые поступления'!A:A,0),2),0)</f>
        <v>0</v>
      </c>
      <c r="J346" s="15">
        <f t="shared" si="32"/>
        <v>114.99999999999999</v>
      </c>
      <c r="K346" s="15">
        <f t="shared" si="33"/>
        <v>114.99999999999999</v>
      </c>
      <c r="L346" s="15">
        <f t="shared" si="34"/>
        <v>-115</v>
      </c>
      <c r="M346" s="8">
        <f t="shared" si="35"/>
        <v>115</v>
      </c>
    </row>
    <row r="347" spans="1:13" x14ac:dyDescent="0.25">
      <c r="A347" s="7">
        <v>413847</v>
      </c>
      <c r="B347" s="8" t="s">
        <v>17</v>
      </c>
      <c r="C347" s="9">
        <v>200</v>
      </c>
      <c r="D347" s="10"/>
      <c r="E347" s="9">
        <v>287</v>
      </c>
      <c r="F347" s="11">
        <v>10.25</v>
      </c>
      <c r="G347" s="11">
        <f t="shared" si="30"/>
        <v>307.5</v>
      </c>
      <c r="H347" s="11">
        <f t="shared" si="31"/>
        <v>0</v>
      </c>
      <c r="I347" s="8">
        <f>IFERROR(INDEX('Планируемые поступления'!$A$1:$B$491,MATCH(A347,'Планируемые поступления'!A:A,0),2),0)</f>
        <v>0</v>
      </c>
      <c r="J347" s="15">
        <f t="shared" si="32"/>
        <v>461.25</v>
      </c>
      <c r="K347" s="15">
        <f t="shared" si="33"/>
        <v>461.25</v>
      </c>
      <c r="L347" s="15">
        <f t="shared" si="34"/>
        <v>-461</v>
      </c>
      <c r="M347" s="8">
        <f t="shared" si="35"/>
        <v>461</v>
      </c>
    </row>
    <row r="348" spans="1:13" x14ac:dyDescent="0.25">
      <c r="A348" s="7">
        <v>393735</v>
      </c>
      <c r="B348" s="8" t="s">
        <v>17</v>
      </c>
      <c r="C348" s="9">
        <v>643</v>
      </c>
      <c r="D348" s="10">
        <v>1</v>
      </c>
      <c r="E348" s="9">
        <v>47</v>
      </c>
      <c r="F348" s="11">
        <v>1.6785714285714286</v>
      </c>
      <c r="G348" s="11">
        <f t="shared" si="30"/>
        <v>50.357142857142861</v>
      </c>
      <c r="H348" s="11">
        <f t="shared" si="31"/>
        <v>597</v>
      </c>
      <c r="I348" s="8">
        <f>IFERROR(INDEX('Планируемые поступления'!$A$1:$B$491,MATCH(A348,'Планируемые поступления'!A:A,0),2),0)</f>
        <v>0</v>
      </c>
      <c r="J348" s="15">
        <f t="shared" si="32"/>
        <v>75.535714285714292</v>
      </c>
      <c r="K348" s="15">
        <f t="shared" si="33"/>
        <v>75.535714285714292</v>
      </c>
      <c r="L348" s="15">
        <f t="shared" si="34"/>
        <v>521</v>
      </c>
      <c r="M348" s="8">
        <f t="shared" si="35"/>
        <v>76</v>
      </c>
    </row>
    <row r="349" spans="1:13" x14ac:dyDescent="0.25">
      <c r="A349" s="7">
        <v>366802</v>
      </c>
      <c r="B349" s="8" t="s">
        <v>17</v>
      </c>
      <c r="C349" s="9">
        <v>949</v>
      </c>
      <c r="D349" s="10">
        <v>653</v>
      </c>
      <c r="E349" s="9">
        <v>1054</v>
      </c>
      <c r="F349" s="11">
        <v>37.642857142857146</v>
      </c>
      <c r="G349" s="11">
        <f t="shared" si="30"/>
        <v>1129.2857142857144</v>
      </c>
      <c r="H349" s="11">
        <f t="shared" si="31"/>
        <v>548</v>
      </c>
      <c r="I349" s="8">
        <f>IFERROR(INDEX('Планируемые поступления'!$A$1:$B$491,MATCH(A349,'Планируемые поступления'!A:A,0),2),0)</f>
        <v>0</v>
      </c>
      <c r="J349" s="15">
        <f t="shared" si="32"/>
        <v>1693.9285714285716</v>
      </c>
      <c r="K349" s="15">
        <f t="shared" si="33"/>
        <v>1693.9285714285716</v>
      </c>
      <c r="L349" s="15">
        <f t="shared" si="34"/>
        <v>-1146</v>
      </c>
      <c r="M349" s="8">
        <f t="shared" si="35"/>
        <v>1146</v>
      </c>
    </row>
    <row r="350" spans="1:13" x14ac:dyDescent="0.25">
      <c r="A350" s="7">
        <v>885487</v>
      </c>
      <c r="B350" s="8" t="s">
        <v>16</v>
      </c>
      <c r="C350" s="9">
        <v>916</v>
      </c>
      <c r="D350" s="10">
        <v>360</v>
      </c>
      <c r="E350" s="9">
        <v>269</v>
      </c>
      <c r="F350" s="11">
        <v>9.6071428571428577</v>
      </c>
      <c r="G350" s="11">
        <f t="shared" si="30"/>
        <v>288.21428571428572</v>
      </c>
      <c r="H350" s="11">
        <f t="shared" si="31"/>
        <v>1007</v>
      </c>
      <c r="I350" s="8">
        <f>IFERROR(INDEX('Планируемые поступления'!$A$1:$B$491,MATCH(A350,'Планируемые поступления'!A:A,0),2),0)</f>
        <v>0</v>
      </c>
      <c r="J350" s="15">
        <f t="shared" si="32"/>
        <v>432.32142857142856</v>
      </c>
      <c r="K350" s="15">
        <f t="shared" si="33"/>
        <v>432.32142857142856</v>
      </c>
      <c r="L350" s="15">
        <f t="shared" si="34"/>
        <v>575</v>
      </c>
      <c r="M350" s="8">
        <f t="shared" si="35"/>
        <v>432</v>
      </c>
    </row>
    <row r="351" spans="1:13" x14ac:dyDescent="0.25">
      <c r="A351" s="7">
        <v>671549</v>
      </c>
      <c r="B351" s="8" t="s">
        <v>17</v>
      </c>
      <c r="C351" s="9">
        <v>541</v>
      </c>
      <c r="D351" s="10">
        <v>216</v>
      </c>
      <c r="E351" s="9">
        <v>81</v>
      </c>
      <c r="F351" s="11">
        <v>2.8928571428571428</v>
      </c>
      <c r="G351" s="11">
        <f t="shared" si="30"/>
        <v>86.785714285714278</v>
      </c>
      <c r="H351" s="11">
        <f t="shared" si="31"/>
        <v>676</v>
      </c>
      <c r="I351" s="8">
        <f>IFERROR(INDEX('Планируемые поступления'!$A$1:$B$491,MATCH(A351,'Планируемые поступления'!A:A,0),2),0)</f>
        <v>0</v>
      </c>
      <c r="J351" s="15">
        <f t="shared" si="32"/>
        <v>130.17857142857142</v>
      </c>
      <c r="K351" s="15">
        <f t="shared" si="33"/>
        <v>130.17857142857142</v>
      </c>
      <c r="L351" s="15">
        <f t="shared" si="34"/>
        <v>546</v>
      </c>
      <c r="M351" s="8">
        <f t="shared" si="35"/>
        <v>130</v>
      </c>
    </row>
    <row r="352" spans="1:13" x14ac:dyDescent="0.25">
      <c r="A352" s="7">
        <v>705726</v>
      </c>
      <c r="B352" s="8" t="s">
        <v>17</v>
      </c>
      <c r="C352" s="9">
        <v>345</v>
      </c>
      <c r="D352" s="10">
        <v>268</v>
      </c>
      <c r="E352" s="9">
        <v>64</v>
      </c>
      <c r="F352" s="11">
        <v>2.2857142857142856</v>
      </c>
      <c r="G352" s="11">
        <f t="shared" si="30"/>
        <v>68.571428571428569</v>
      </c>
      <c r="H352" s="11">
        <f t="shared" si="31"/>
        <v>549</v>
      </c>
      <c r="I352" s="8">
        <f>IFERROR(INDEX('Планируемые поступления'!$A$1:$B$491,MATCH(A352,'Планируемые поступления'!A:A,0),2),0)</f>
        <v>8</v>
      </c>
      <c r="J352" s="15">
        <f t="shared" si="32"/>
        <v>102.85714285714286</v>
      </c>
      <c r="K352" s="15">
        <f t="shared" si="33"/>
        <v>94.857142857142861</v>
      </c>
      <c r="L352" s="15">
        <f t="shared" si="34"/>
        <v>454</v>
      </c>
      <c r="M352" s="8">
        <f t="shared" si="35"/>
        <v>95</v>
      </c>
    </row>
    <row r="353" spans="1:13" x14ac:dyDescent="0.25">
      <c r="A353" s="7">
        <v>681354</v>
      </c>
      <c r="B353" s="8" t="s">
        <v>17</v>
      </c>
      <c r="C353" s="9">
        <v>902</v>
      </c>
      <c r="D353" s="10">
        <v>740</v>
      </c>
      <c r="E353" s="9">
        <v>131</v>
      </c>
      <c r="F353" s="11">
        <v>4.6785714285714288</v>
      </c>
      <c r="G353" s="11">
        <f t="shared" si="30"/>
        <v>140.35714285714286</v>
      </c>
      <c r="H353" s="11">
        <f t="shared" si="31"/>
        <v>1511</v>
      </c>
      <c r="I353" s="8">
        <f>IFERROR(INDEX('Планируемые поступления'!$A$1:$B$491,MATCH(A353,'Планируемые поступления'!A:A,0),2),0)</f>
        <v>0</v>
      </c>
      <c r="J353" s="15">
        <f t="shared" si="32"/>
        <v>210.53571428571428</v>
      </c>
      <c r="K353" s="15">
        <f t="shared" si="33"/>
        <v>210.53571428571428</v>
      </c>
      <c r="L353" s="15">
        <f t="shared" si="34"/>
        <v>1300</v>
      </c>
      <c r="M353" s="8">
        <f t="shared" si="35"/>
        <v>211</v>
      </c>
    </row>
    <row r="354" spans="1:13" x14ac:dyDescent="0.25">
      <c r="A354" s="7">
        <v>684401</v>
      </c>
      <c r="B354" s="8" t="s">
        <v>17</v>
      </c>
      <c r="C354" s="9">
        <v>1178</v>
      </c>
      <c r="D354" s="10">
        <v>1152</v>
      </c>
      <c r="E354" s="9">
        <v>222</v>
      </c>
      <c r="F354" s="11">
        <v>7.9285714285714288</v>
      </c>
      <c r="G354" s="11">
        <f t="shared" si="30"/>
        <v>237.85714285714286</v>
      </c>
      <c r="H354" s="11">
        <f t="shared" si="31"/>
        <v>2108</v>
      </c>
      <c r="I354" s="8">
        <f>IFERROR(INDEX('Планируемые поступления'!$A$1:$B$491,MATCH(A354,'Планируемые поступления'!A:A,0),2),0)</f>
        <v>18270</v>
      </c>
      <c r="J354" s="15">
        <f t="shared" si="32"/>
        <v>356.78571428571428</v>
      </c>
      <c r="K354" s="15">
        <f t="shared" si="33"/>
        <v>356.78571428571428</v>
      </c>
      <c r="L354" s="15">
        <f t="shared" si="34"/>
        <v>1751</v>
      </c>
      <c r="M354" s="8">
        <f t="shared" si="35"/>
        <v>357</v>
      </c>
    </row>
    <row r="355" spans="1:13" x14ac:dyDescent="0.25">
      <c r="A355" s="7">
        <v>628999</v>
      </c>
      <c r="B355" s="8" t="s">
        <v>16</v>
      </c>
      <c r="C355" s="9">
        <v>1</v>
      </c>
      <c r="D355" s="10">
        <v>1</v>
      </c>
      <c r="E355" s="9">
        <v>1</v>
      </c>
      <c r="F355" s="11">
        <v>3.5714285714285712E-2</v>
      </c>
      <c r="G355" s="11">
        <f t="shared" si="30"/>
        <v>1.0714285714285714</v>
      </c>
      <c r="H355" s="11">
        <f t="shared" si="31"/>
        <v>1</v>
      </c>
      <c r="I355" s="8">
        <f>IFERROR(INDEX('Планируемые поступления'!$A$1:$B$491,MATCH(A355,'Планируемые поступления'!A:A,0),2),0)</f>
        <v>0</v>
      </c>
      <c r="J355" s="15">
        <f t="shared" si="32"/>
        <v>1.6071428571428572</v>
      </c>
      <c r="K355" s="15">
        <f t="shared" si="33"/>
        <v>1.6071428571428572</v>
      </c>
      <c r="L355" s="15">
        <f t="shared" si="34"/>
        <v>-1</v>
      </c>
      <c r="M355" s="8">
        <f t="shared" si="35"/>
        <v>1</v>
      </c>
    </row>
    <row r="356" spans="1:13" x14ac:dyDescent="0.25">
      <c r="A356" s="7">
        <v>776725</v>
      </c>
      <c r="B356" s="8" t="s">
        <v>17</v>
      </c>
      <c r="C356" s="9">
        <v>61</v>
      </c>
      <c r="D356" s="10"/>
      <c r="E356" s="9">
        <v>69</v>
      </c>
      <c r="F356" s="11">
        <v>2.4642857142857144</v>
      </c>
      <c r="G356" s="11">
        <f t="shared" si="30"/>
        <v>73.928571428571431</v>
      </c>
      <c r="H356" s="11">
        <f t="shared" si="31"/>
        <v>0</v>
      </c>
      <c r="I356" s="8">
        <f>IFERROR(INDEX('Планируемые поступления'!$A$1:$B$491,MATCH(A356,'Планируемые поступления'!A:A,0),2),0)</f>
        <v>0</v>
      </c>
      <c r="J356" s="15">
        <f t="shared" si="32"/>
        <v>110.89285714285714</v>
      </c>
      <c r="K356" s="15">
        <f t="shared" si="33"/>
        <v>110.89285714285714</v>
      </c>
      <c r="L356" s="15">
        <f t="shared" si="34"/>
        <v>-111</v>
      </c>
      <c r="M356" s="8">
        <f t="shared" si="35"/>
        <v>111</v>
      </c>
    </row>
    <row r="357" spans="1:13" x14ac:dyDescent="0.25">
      <c r="A357" s="7">
        <v>304948</v>
      </c>
      <c r="B357" s="8" t="s">
        <v>17</v>
      </c>
      <c r="C357" s="9">
        <v>299</v>
      </c>
      <c r="D357" s="10">
        <v>188</v>
      </c>
      <c r="E357" s="9">
        <v>262</v>
      </c>
      <c r="F357" s="11">
        <v>9.3571428571428577</v>
      </c>
      <c r="G357" s="11">
        <f t="shared" si="30"/>
        <v>280.71428571428572</v>
      </c>
      <c r="H357" s="11">
        <f t="shared" si="31"/>
        <v>225</v>
      </c>
      <c r="I357" s="8">
        <f>IFERROR(INDEX('Планируемые поступления'!$A$1:$B$491,MATCH(A357,'Планируемые поступления'!A:A,0),2),0)</f>
        <v>0</v>
      </c>
      <c r="J357" s="15">
        <f t="shared" si="32"/>
        <v>421.07142857142856</v>
      </c>
      <c r="K357" s="15">
        <f t="shared" si="33"/>
        <v>421.07142857142856</v>
      </c>
      <c r="L357" s="15">
        <f t="shared" si="34"/>
        <v>-196</v>
      </c>
      <c r="M357" s="8">
        <f t="shared" si="35"/>
        <v>196</v>
      </c>
    </row>
    <row r="358" spans="1:13" x14ac:dyDescent="0.25">
      <c r="A358" s="7">
        <v>449659</v>
      </c>
      <c r="B358" s="8" t="s">
        <v>17</v>
      </c>
      <c r="C358" s="9">
        <v>446</v>
      </c>
      <c r="D358" s="10">
        <v>475</v>
      </c>
      <c r="E358" s="9">
        <v>225</v>
      </c>
      <c r="F358" s="11">
        <v>8.0357142857142865</v>
      </c>
      <c r="G358" s="11">
        <f t="shared" si="30"/>
        <v>241.07142857142858</v>
      </c>
      <c r="H358" s="11">
        <f t="shared" si="31"/>
        <v>696</v>
      </c>
      <c r="I358" s="8">
        <f>IFERROR(INDEX('Планируемые поступления'!$A$1:$B$491,MATCH(A358,'Планируемые поступления'!A:A,0),2),0)</f>
        <v>355</v>
      </c>
      <c r="J358" s="15">
        <f t="shared" si="32"/>
        <v>361.60714285714289</v>
      </c>
      <c r="K358" s="15">
        <f t="shared" si="33"/>
        <v>6.6071428571428896</v>
      </c>
      <c r="L358" s="15">
        <f t="shared" si="34"/>
        <v>689</v>
      </c>
      <c r="M358" s="8">
        <f t="shared" si="35"/>
        <v>7</v>
      </c>
    </row>
    <row r="359" spans="1:13" x14ac:dyDescent="0.25">
      <c r="A359" s="7">
        <v>526945</v>
      </c>
      <c r="B359" s="8" t="s">
        <v>17</v>
      </c>
      <c r="C359" s="9">
        <v>1663</v>
      </c>
      <c r="D359" s="10">
        <v>688</v>
      </c>
      <c r="E359" s="9">
        <v>423</v>
      </c>
      <c r="F359" s="11">
        <v>15.107142857142858</v>
      </c>
      <c r="G359" s="11">
        <f t="shared" si="30"/>
        <v>453.21428571428572</v>
      </c>
      <c r="H359" s="11">
        <f t="shared" si="31"/>
        <v>1928</v>
      </c>
      <c r="I359" s="8">
        <f>IFERROR(INDEX('Планируемые поступления'!$A$1:$B$491,MATCH(A359,'Планируемые поступления'!A:A,0),2),0)</f>
        <v>0</v>
      </c>
      <c r="J359" s="15">
        <f t="shared" si="32"/>
        <v>679.82142857142856</v>
      </c>
      <c r="K359" s="15">
        <f t="shared" si="33"/>
        <v>679.82142857142856</v>
      </c>
      <c r="L359" s="15">
        <f t="shared" si="34"/>
        <v>1248</v>
      </c>
      <c r="M359" s="8">
        <f t="shared" si="35"/>
        <v>680</v>
      </c>
    </row>
    <row r="360" spans="1:13" x14ac:dyDescent="0.25">
      <c r="A360" s="7">
        <v>258704</v>
      </c>
      <c r="B360" s="8" t="s">
        <v>16</v>
      </c>
      <c r="C360" s="9"/>
      <c r="D360" s="10"/>
      <c r="E360" s="9">
        <v>3</v>
      </c>
      <c r="F360" s="11"/>
      <c r="G360" s="11">
        <f t="shared" si="30"/>
        <v>0</v>
      </c>
      <c r="H360" s="11">
        <f t="shared" si="31"/>
        <v>0</v>
      </c>
      <c r="I360" s="8">
        <f>IFERROR(INDEX('Планируемые поступления'!$A$1:$B$491,MATCH(A360,'Планируемые поступления'!A:A,0),2),0)</f>
        <v>0</v>
      </c>
      <c r="J360" s="15">
        <f t="shared" si="32"/>
        <v>0</v>
      </c>
      <c r="K360" s="15">
        <f t="shared" si="33"/>
        <v>0</v>
      </c>
      <c r="L360" s="15">
        <f t="shared" si="34"/>
        <v>0</v>
      </c>
      <c r="M360" s="8">
        <f t="shared" si="35"/>
        <v>0</v>
      </c>
    </row>
    <row r="361" spans="1:13" x14ac:dyDescent="0.25">
      <c r="A361" s="7">
        <v>104192</v>
      </c>
      <c r="B361" s="8" t="s">
        <v>17</v>
      </c>
      <c r="C361" s="9">
        <v>619</v>
      </c>
      <c r="D361" s="10"/>
      <c r="E361" s="9">
        <v>57</v>
      </c>
      <c r="F361" s="11">
        <v>2.0357142857142856</v>
      </c>
      <c r="G361" s="11">
        <f t="shared" si="30"/>
        <v>61.071428571428569</v>
      </c>
      <c r="H361" s="11">
        <f t="shared" si="31"/>
        <v>562</v>
      </c>
      <c r="I361" s="8">
        <f>IFERROR(INDEX('Планируемые поступления'!$A$1:$B$491,MATCH(A361,'Планируемые поступления'!A:A,0),2),0)</f>
        <v>0</v>
      </c>
      <c r="J361" s="15">
        <f t="shared" si="32"/>
        <v>91.607142857142861</v>
      </c>
      <c r="K361" s="15">
        <f t="shared" si="33"/>
        <v>91.607142857142861</v>
      </c>
      <c r="L361" s="15">
        <f t="shared" si="34"/>
        <v>470</v>
      </c>
      <c r="M361" s="8">
        <f t="shared" si="35"/>
        <v>92</v>
      </c>
    </row>
    <row r="362" spans="1:13" x14ac:dyDescent="0.25">
      <c r="A362" s="7">
        <v>146954</v>
      </c>
      <c r="B362" s="8" t="s">
        <v>16</v>
      </c>
      <c r="C362" s="9"/>
      <c r="D362" s="10"/>
      <c r="E362" s="9">
        <v>1</v>
      </c>
      <c r="F362" s="11">
        <v>1</v>
      </c>
      <c r="G362" s="11">
        <f t="shared" si="30"/>
        <v>30</v>
      </c>
      <c r="H362" s="11">
        <f t="shared" si="31"/>
        <v>0</v>
      </c>
      <c r="I362" s="8">
        <f>IFERROR(INDEX('Планируемые поступления'!$A$1:$B$491,MATCH(A362,'Планируемые поступления'!A:A,0),2),0)</f>
        <v>0</v>
      </c>
      <c r="J362" s="15">
        <f t="shared" si="32"/>
        <v>45</v>
      </c>
      <c r="K362" s="15">
        <f t="shared" si="33"/>
        <v>45</v>
      </c>
      <c r="L362" s="15">
        <f t="shared" si="34"/>
        <v>-45</v>
      </c>
      <c r="M362" s="8">
        <f t="shared" si="35"/>
        <v>45</v>
      </c>
    </row>
    <row r="363" spans="1:13" x14ac:dyDescent="0.25">
      <c r="A363" s="7">
        <v>367754</v>
      </c>
      <c r="B363" s="8" t="s">
        <v>16</v>
      </c>
      <c r="C363" s="9">
        <v>15</v>
      </c>
      <c r="D363" s="10">
        <v>360</v>
      </c>
      <c r="E363" s="9">
        <v>648</v>
      </c>
      <c r="F363" s="11">
        <v>23.142857142857142</v>
      </c>
      <c r="G363" s="11">
        <f t="shared" si="30"/>
        <v>694.28571428571422</v>
      </c>
      <c r="H363" s="11">
        <f t="shared" si="31"/>
        <v>0</v>
      </c>
      <c r="I363" s="8">
        <f>IFERROR(INDEX('Планируемые поступления'!$A$1:$B$491,MATCH(A363,'Планируемые поступления'!A:A,0),2),0)</f>
        <v>0</v>
      </c>
      <c r="J363" s="15">
        <f t="shared" si="32"/>
        <v>1041.4285714285713</v>
      </c>
      <c r="K363" s="15">
        <f t="shared" si="33"/>
        <v>1041.4285714285713</v>
      </c>
      <c r="L363" s="15">
        <f t="shared" si="34"/>
        <v>-1041</v>
      </c>
      <c r="M363" s="8">
        <f t="shared" si="35"/>
        <v>1041</v>
      </c>
    </row>
    <row r="364" spans="1:13" x14ac:dyDescent="0.25">
      <c r="A364" s="7">
        <v>283986</v>
      </c>
      <c r="B364" s="8" t="s">
        <v>16</v>
      </c>
      <c r="C364" s="9"/>
      <c r="D364" s="10"/>
      <c r="E364" s="9">
        <v>2</v>
      </c>
      <c r="F364" s="11"/>
      <c r="G364" s="11">
        <f t="shared" si="30"/>
        <v>0</v>
      </c>
      <c r="H364" s="11">
        <f t="shared" si="31"/>
        <v>0</v>
      </c>
      <c r="I364" s="8">
        <f>IFERROR(INDEX('Планируемые поступления'!$A$1:$B$491,MATCH(A364,'Планируемые поступления'!A:A,0),2),0)</f>
        <v>0</v>
      </c>
      <c r="J364" s="15">
        <f t="shared" si="32"/>
        <v>0</v>
      </c>
      <c r="K364" s="15">
        <f t="shared" si="33"/>
        <v>0</v>
      </c>
      <c r="L364" s="15">
        <f t="shared" si="34"/>
        <v>0</v>
      </c>
      <c r="M364" s="8">
        <f t="shared" si="35"/>
        <v>0</v>
      </c>
    </row>
    <row r="365" spans="1:13" x14ac:dyDescent="0.25">
      <c r="A365" s="7">
        <v>212087</v>
      </c>
      <c r="B365" s="8" t="s">
        <v>17</v>
      </c>
      <c r="C365" s="9">
        <v>1487</v>
      </c>
      <c r="D365" s="10">
        <v>1080</v>
      </c>
      <c r="E365" s="9">
        <v>865</v>
      </c>
      <c r="F365" s="11">
        <v>30.892857142857142</v>
      </c>
      <c r="G365" s="11">
        <f t="shared" si="30"/>
        <v>926.78571428571422</v>
      </c>
      <c r="H365" s="11">
        <f t="shared" si="31"/>
        <v>1702</v>
      </c>
      <c r="I365" s="8">
        <f>IFERROR(INDEX('Планируемые поступления'!$A$1:$B$491,MATCH(A365,'Планируемые поступления'!A:A,0),2),0)</f>
        <v>40</v>
      </c>
      <c r="J365" s="15">
        <f t="shared" si="32"/>
        <v>1390.1785714285713</v>
      </c>
      <c r="K365" s="15">
        <f t="shared" si="33"/>
        <v>1350.1785714285713</v>
      </c>
      <c r="L365" s="15">
        <f t="shared" si="34"/>
        <v>352</v>
      </c>
      <c r="M365" s="8">
        <f t="shared" si="35"/>
        <v>1350</v>
      </c>
    </row>
    <row r="366" spans="1:13" x14ac:dyDescent="0.25">
      <c r="A366" s="7">
        <v>866766</v>
      </c>
      <c r="B366" s="8" t="s">
        <v>16</v>
      </c>
      <c r="C366" s="9"/>
      <c r="D366" s="10"/>
      <c r="E366" s="9">
        <v>2</v>
      </c>
      <c r="F366" s="11"/>
      <c r="G366" s="11">
        <f t="shared" si="30"/>
        <v>0</v>
      </c>
      <c r="H366" s="11">
        <f t="shared" si="31"/>
        <v>0</v>
      </c>
      <c r="I366" s="8">
        <f>IFERROR(INDEX('Планируемые поступления'!$A$1:$B$491,MATCH(A366,'Планируемые поступления'!A:A,0),2),0)</f>
        <v>0</v>
      </c>
      <c r="J366" s="15">
        <f t="shared" si="32"/>
        <v>0</v>
      </c>
      <c r="K366" s="15">
        <f t="shared" si="33"/>
        <v>0</v>
      </c>
      <c r="L366" s="15">
        <f t="shared" si="34"/>
        <v>0</v>
      </c>
      <c r="M366" s="8">
        <f t="shared" si="35"/>
        <v>0</v>
      </c>
    </row>
    <row r="367" spans="1:13" x14ac:dyDescent="0.25">
      <c r="A367" s="7">
        <v>167649</v>
      </c>
      <c r="B367" s="8" t="s">
        <v>16</v>
      </c>
      <c r="C367" s="9">
        <v>1</v>
      </c>
      <c r="D367" s="10"/>
      <c r="E367" s="9">
        <v>1</v>
      </c>
      <c r="F367" s="11">
        <v>3.5714285714285712E-2</v>
      </c>
      <c r="G367" s="11">
        <f t="shared" si="30"/>
        <v>1.0714285714285714</v>
      </c>
      <c r="H367" s="11">
        <f t="shared" si="31"/>
        <v>0</v>
      </c>
      <c r="I367" s="8">
        <f>IFERROR(INDEX('Планируемые поступления'!$A$1:$B$491,MATCH(A367,'Планируемые поступления'!A:A,0),2),0)</f>
        <v>0</v>
      </c>
      <c r="J367" s="15">
        <f t="shared" si="32"/>
        <v>1.6071428571428572</v>
      </c>
      <c r="K367" s="15">
        <f t="shared" si="33"/>
        <v>1.6071428571428572</v>
      </c>
      <c r="L367" s="15">
        <f t="shared" si="34"/>
        <v>-2</v>
      </c>
      <c r="M367" s="8">
        <f t="shared" si="35"/>
        <v>2</v>
      </c>
    </row>
    <row r="368" spans="1:13" x14ac:dyDescent="0.25">
      <c r="A368" s="7">
        <v>689282</v>
      </c>
      <c r="B368" s="8" t="s">
        <v>17</v>
      </c>
      <c r="C368" s="9">
        <v>606</v>
      </c>
      <c r="D368" s="10">
        <v>600</v>
      </c>
      <c r="E368" s="9">
        <v>359</v>
      </c>
      <c r="F368" s="11">
        <v>12.821428571428571</v>
      </c>
      <c r="G368" s="11">
        <f t="shared" si="30"/>
        <v>384.64285714285711</v>
      </c>
      <c r="H368" s="11">
        <f t="shared" si="31"/>
        <v>847</v>
      </c>
      <c r="I368" s="8">
        <f>IFERROR(INDEX('Планируемые поступления'!$A$1:$B$491,MATCH(A368,'Планируемые поступления'!A:A,0),2),0)</f>
        <v>0</v>
      </c>
      <c r="J368" s="15">
        <f t="shared" si="32"/>
        <v>576.96428571428567</v>
      </c>
      <c r="K368" s="15">
        <f t="shared" si="33"/>
        <v>576.96428571428567</v>
      </c>
      <c r="L368" s="15">
        <f t="shared" si="34"/>
        <v>270</v>
      </c>
      <c r="M368" s="8">
        <f t="shared" si="35"/>
        <v>577</v>
      </c>
    </row>
    <row r="369" spans="1:13" x14ac:dyDescent="0.25">
      <c r="A369" s="7">
        <v>656639</v>
      </c>
      <c r="B369" s="8" t="s">
        <v>16</v>
      </c>
      <c r="C369" s="9">
        <v>431</v>
      </c>
      <c r="D369" s="10">
        <v>580</v>
      </c>
      <c r="E369" s="9">
        <v>401</v>
      </c>
      <c r="F369" s="11">
        <v>14.321428571428571</v>
      </c>
      <c r="G369" s="11">
        <f t="shared" si="30"/>
        <v>429.64285714285711</v>
      </c>
      <c r="H369" s="11">
        <f t="shared" si="31"/>
        <v>610</v>
      </c>
      <c r="I369" s="8">
        <f>IFERROR(INDEX('Планируемые поступления'!$A$1:$B$491,MATCH(A369,'Планируемые поступления'!A:A,0),2),0)</f>
        <v>0</v>
      </c>
      <c r="J369" s="15">
        <f t="shared" si="32"/>
        <v>644.46428571428567</v>
      </c>
      <c r="K369" s="15">
        <f t="shared" si="33"/>
        <v>644.46428571428567</v>
      </c>
      <c r="L369" s="15">
        <f t="shared" si="34"/>
        <v>-34</v>
      </c>
      <c r="M369" s="8">
        <f t="shared" si="35"/>
        <v>34</v>
      </c>
    </row>
    <row r="370" spans="1:13" x14ac:dyDescent="0.25">
      <c r="A370" s="7">
        <v>516946</v>
      </c>
      <c r="B370" s="8" t="s">
        <v>17</v>
      </c>
      <c r="C370" s="9">
        <v>799</v>
      </c>
      <c r="D370" s="10">
        <v>600</v>
      </c>
      <c r="E370" s="9">
        <v>334</v>
      </c>
      <c r="F370" s="11">
        <v>11.928571428571429</v>
      </c>
      <c r="G370" s="11">
        <f t="shared" si="30"/>
        <v>357.85714285714289</v>
      </c>
      <c r="H370" s="11">
        <f t="shared" si="31"/>
        <v>1065</v>
      </c>
      <c r="I370" s="8">
        <f>IFERROR(INDEX('Планируемые поступления'!$A$1:$B$491,MATCH(A370,'Планируемые поступления'!A:A,0),2),0)</f>
        <v>0</v>
      </c>
      <c r="J370" s="15">
        <f t="shared" si="32"/>
        <v>536.78571428571433</v>
      </c>
      <c r="K370" s="15">
        <f t="shared" si="33"/>
        <v>536.78571428571433</v>
      </c>
      <c r="L370" s="15">
        <f t="shared" si="34"/>
        <v>528</v>
      </c>
      <c r="M370" s="8">
        <f t="shared" si="35"/>
        <v>537</v>
      </c>
    </row>
    <row r="371" spans="1:13" x14ac:dyDescent="0.25">
      <c r="A371" s="7">
        <v>490863</v>
      </c>
      <c r="B371" s="8" t="s">
        <v>16</v>
      </c>
      <c r="C371" s="9"/>
      <c r="D371" s="10"/>
      <c r="E371" s="9">
        <v>5</v>
      </c>
      <c r="F371" s="11"/>
      <c r="G371" s="11">
        <f t="shared" si="30"/>
        <v>0</v>
      </c>
      <c r="H371" s="11">
        <f t="shared" si="31"/>
        <v>0</v>
      </c>
      <c r="I371" s="8">
        <f>IFERROR(INDEX('Планируемые поступления'!$A$1:$B$491,MATCH(A371,'Планируемые поступления'!A:A,0),2),0)</f>
        <v>0</v>
      </c>
      <c r="J371" s="15">
        <f t="shared" si="32"/>
        <v>0</v>
      </c>
      <c r="K371" s="15">
        <f t="shared" si="33"/>
        <v>0</v>
      </c>
      <c r="L371" s="15">
        <f t="shared" si="34"/>
        <v>0</v>
      </c>
      <c r="M371" s="8">
        <f t="shared" si="35"/>
        <v>0</v>
      </c>
    </row>
    <row r="372" spans="1:13" x14ac:dyDescent="0.25">
      <c r="A372" s="7">
        <v>880669</v>
      </c>
      <c r="B372" s="8" t="s">
        <v>17</v>
      </c>
      <c r="C372" s="9">
        <v>382</v>
      </c>
      <c r="D372" s="10">
        <v>3</v>
      </c>
      <c r="E372" s="9">
        <v>209</v>
      </c>
      <c r="F372" s="11">
        <v>7.4642857142857144</v>
      </c>
      <c r="G372" s="11">
        <f t="shared" si="30"/>
        <v>223.92857142857144</v>
      </c>
      <c r="H372" s="11">
        <f t="shared" si="31"/>
        <v>176</v>
      </c>
      <c r="I372" s="8">
        <f>IFERROR(INDEX('Планируемые поступления'!$A$1:$B$491,MATCH(A372,'Планируемые поступления'!A:A,0),2),0)</f>
        <v>0</v>
      </c>
      <c r="J372" s="15">
        <f t="shared" si="32"/>
        <v>335.89285714285717</v>
      </c>
      <c r="K372" s="15">
        <f t="shared" si="33"/>
        <v>335.89285714285717</v>
      </c>
      <c r="L372" s="15">
        <f t="shared" si="34"/>
        <v>-160</v>
      </c>
      <c r="M372" s="8">
        <f t="shared" si="35"/>
        <v>160</v>
      </c>
    </row>
    <row r="373" spans="1:13" x14ac:dyDescent="0.25">
      <c r="A373" s="7">
        <v>404868</v>
      </c>
      <c r="B373" s="8" t="s">
        <v>16</v>
      </c>
      <c r="C373" s="9">
        <v>156</v>
      </c>
      <c r="D373" s="10">
        <v>96</v>
      </c>
      <c r="E373" s="9">
        <v>68</v>
      </c>
      <c r="F373" s="11">
        <v>2.4285714285714284</v>
      </c>
      <c r="G373" s="11">
        <f t="shared" si="30"/>
        <v>72.857142857142847</v>
      </c>
      <c r="H373" s="11">
        <f t="shared" si="31"/>
        <v>184</v>
      </c>
      <c r="I373" s="8">
        <f>IFERROR(INDEX('Планируемые поступления'!$A$1:$B$491,MATCH(A373,'Планируемые поступления'!A:A,0),2),0)</f>
        <v>6</v>
      </c>
      <c r="J373" s="15">
        <f t="shared" si="32"/>
        <v>109.28571428571428</v>
      </c>
      <c r="K373" s="15">
        <f t="shared" si="33"/>
        <v>103.28571428571428</v>
      </c>
      <c r="L373" s="15">
        <f t="shared" si="34"/>
        <v>81</v>
      </c>
      <c r="M373" s="8">
        <f t="shared" si="35"/>
        <v>103</v>
      </c>
    </row>
    <row r="374" spans="1:13" x14ac:dyDescent="0.25">
      <c r="A374" s="7">
        <v>849888</v>
      </c>
      <c r="B374" s="8" t="s">
        <v>17</v>
      </c>
      <c r="C374" s="9">
        <v>912</v>
      </c>
      <c r="D374" s="10">
        <v>336</v>
      </c>
      <c r="E374" s="9">
        <v>226</v>
      </c>
      <c r="F374" s="11">
        <v>8.0714285714285712</v>
      </c>
      <c r="G374" s="11">
        <f t="shared" si="30"/>
        <v>242.14285714285714</v>
      </c>
      <c r="H374" s="11">
        <f t="shared" si="31"/>
        <v>1022</v>
      </c>
      <c r="I374" s="8">
        <f>IFERROR(INDEX('Планируемые поступления'!$A$1:$B$491,MATCH(A374,'Планируемые поступления'!A:A,0),2),0)</f>
        <v>0</v>
      </c>
      <c r="J374" s="15">
        <f t="shared" si="32"/>
        <v>363.21428571428572</v>
      </c>
      <c r="K374" s="15">
        <f t="shared" si="33"/>
        <v>363.21428571428572</v>
      </c>
      <c r="L374" s="15">
        <f t="shared" si="34"/>
        <v>659</v>
      </c>
      <c r="M374" s="8">
        <f t="shared" si="35"/>
        <v>363</v>
      </c>
    </row>
    <row r="375" spans="1:13" x14ac:dyDescent="0.25">
      <c r="A375" s="7">
        <v>736087</v>
      </c>
      <c r="B375" s="8" t="s">
        <v>17</v>
      </c>
      <c r="C375" s="9">
        <v>860</v>
      </c>
      <c r="D375" s="10">
        <v>360</v>
      </c>
      <c r="E375" s="9">
        <v>32</v>
      </c>
      <c r="F375" s="11">
        <v>1.1428571428571428</v>
      </c>
      <c r="G375" s="11">
        <f t="shared" si="30"/>
        <v>34.285714285714285</v>
      </c>
      <c r="H375" s="11">
        <f t="shared" si="31"/>
        <v>1188</v>
      </c>
      <c r="I375" s="8">
        <f>IFERROR(INDEX('Планируемые поступления'!$A$1:$B$491,MATCH(A375,'Планируемые поступления'!A:A,0),2),0)</f>
        <v>0</v>
      </c>
      <c r="J375" s="15">
        <f t="shared" si="32"/>
        <v>51.428571428571431</v>
      </c>
      <c r="K375" s="15">
        <f t="shared" si="33"/>
        <v>51.428571428571431</v>
      </c>
      <c r="L375" s="15">
        <f t="shared" si="34"/>
        <v>1137</v>
      </c>
      <c r="M375" s="8">
        <f t="shared" si="35"/>
        <v>51</v>
      </c>
    </row>
    <row r="376" spans="1:13" x14ac:dyDescent="0.25">
      <c r="A376" s="7">
        <v>899184</v>
      </c>
      <c r="B376" s="8" t="s">
        <v>17</v>
      </c>
      <c r="C376" s="9">
        <v>1045</v>
      </c>
      <c r="D376" s="10"/>
      <c r="E376" s="9">
        <v>66</v>
      </c>
      <c r="F376" s="11">
        <v>2.3571428571428572</v>
      </c>
      <c r="G376" s="11">
        <f t="shared" si="30"/>
        <v>70.714285714285722</v>
      </c>
      <c r="H376" s="11">
        <f t="shared" si="31"/>
        <v>979</v>
      </c>
      <c r="I376" s="8">
        <f>IFERROR(INDEX('Планируемые поступления'!$A$1:$B$491,MATCH(A376,'Планируемые поступления'!A:A,0),2),0)</f>
        <v>0</v>
      </c>
      <c r="J376" s="15">
        <f t="shared" si="32"/>
        <v>106.07142857142858</v>
      </c>
      <c r="K376" s="15">
        <f t="shared" si="33"/>
        <v>106.07142857142858</v>
      </c>
      <c r="L376" s="15">
        <f t="shared" si="34"/>
        <v>873</v>
      </c>
      <c r="M376" s="8">
        <f t="shared" si="35"/>
        <v>106</v>
      </c>
    </row>
    <row r="377" spans="1:13" x14ac:dyDescent="0.25">
      <c r="A377" s="7">
        <v>367593</v>
      </c>
      <c r="B377" s="8" t="s">
        <v>17</v>
      </c>
      <c r="C377" s="9">
        <v>449</v>
      </c>
      <c r="D377" s="10">
        <v>192</v>
      </c>
      <c r="E377" s="9">
        <v>107</v>
      </c>
      <c r="F377" s="11">
        <v>3.8214285714285716</v>
      </c>
      <c r="G377" s="11">
        <f t="shared" si="30"/>
        <v>114.64285714285715</v>
      </c>
      <c r="H377" s="11">
        <f t="shared" si="31"/>
        <v>534</v>
      </c>
      <c r="I377" s="8">
        <f>IFERROR(INDEX('Планируемые поступления'!$A$1:$B$491,MATCH(A377,'Планируемые поступления'!A:A,0),2),0)</f>
        <v>0</v>
      </c>
      <c r="J377" s="15">
        <f t="shared" si="32"/>
        <v>171.96428571428572</v>
      </c>
      <c r="K377" s="15">
        <f t="shared" si="33"/>
        <v>171.96428571428572</v>
      </c>
      <c r="L377" s="15">
        <f t="shared" si="34"/>
        <v>362</v>
      </c>
      <c r="M377" s="8">
        <f t="shared" si="35"/>
        <v>172</v>
      </c>
    </row>
    <row r="378" spans="1:13" x14ac:dyDescent="0.25">
      <c r="A378" s="7">
        <v>253623</v>
      </c>
      <c r="B378" s="8" t="s">
        <v>17</v>
      </c>
      <c r="C378" s="9">
        <v>543</v>
      </c>
      <c r="D378" s="10">
        <v>288</v>
      </c>
      <c r="E378" s="9">
        <v>191</v>
      </c>
      <c r="F378" s="11">
        <v>6.8214285714285712</v>
      </c>
      <c r="G378" s="11">
        <f t="shared" si="30"/>
        <v>204.64285714285714</v>
      </c>
      <c r="H378" s="11">
        <f t="shared" si="31"/>
        <v>640</v>
      </c>
      <c r="I378" s="8">
        <f>IFERROR(INDEX('Планируемые поступления'!$A$1:$B$491,MATCH(A378,'Планируемые поступления'!A:A,0),2),0)</f>
        <v>144</v>
      </c>
      <c r="J378" s="15">
        <f t="shared" si="32"/>
        <v>306.96428571428572</v>
      </c>
      <c r="K378" s="15">
        <f t="shared" si="33"/>
        <v>162.96428571428572</v>
      </c>
      <c r="L378" s="15">
        <f t="shared" si="34"/>
        <v>477</v>
      </c>
      <c r="M378" s="8">
        <f t="shared" si="35"/>
        <v>163</v>
      </c>
    </row>
    <row r="379" spans="1:13" x14ac:dyDescent="0.25">
      <c r="A379" s="7">
        <v>353619</v>
      </c>
      <c r="B379" s="8" t="s">
        <v>16</v>
      </c>
      <c r="C379" s="9">
        <v>1</v>
      </c>
      <c r="D379" s="10"/>
      <c r="E379" s="9"/>
      <c r="F379" s="11"/>
      <c r="G379" s="11">
        <f t="shared" si="30"/>
        <v>0</v>
      </c>
      <c r="H379" s="11">
        <f t="shared" si="31"/>
        <v>1</v>
      </c>
      <c r="I379" s="8">
        <f>IFERROR(INDEX('Планируемые поступления'!$A$1:$B$491,MATCH(A379,'Планируемые поступления'!A:A,0),2),0)</f>
        <v>0</v>
      </c>
      <c r="J379" s="15">
        <f t="shared" si="32"/>
        <v>0</v>
      </c>
      <c r="K379" s="15">
        <f t="shared" si="33"/>
        <v>0</v>
      </c>
      <c r="L379" s="15">
        <f t="shared" si="34"/>
        <v>1</v>
      </c>
      <c r="M379" s="8">
        <f t="shared" si="35"/>
        <v>0</v>
      </c>
    </row>
    <row r="380" spans="1:13" x14ac:dyDescent="0.25">
      <c r="A380" s="7">
        <v>159651</v>
      </c>
      <c r="B380" s="8" t="s">
        <v>17</v>
      </c>
      <c r="C380" s="9">
        <v>210</v>
      </c>
      <c r="D380" s="10">
        <v>1</v>
      </c>
      <c r="E380" s="9">
        <v>470</v>
      </c>
      <c r="F380" s="11">
        <v>16.785714285714285</v>
      </c>
      <c r="G380" s="11">
        <f t="shared" si="30"/>
        <v>503.57142857142856</v>
      </c>
      <c r="H380" s="11">
        <f t="shared" si="31"/>
        <v>0</v>
      </c>
      <c r="I380" s="8">
        <f>IFERROR(INDEX('Планируемые поступления'!$A$1:$B$491,MATCH(A380,'Планируемые поступления'!A:A,0),2),0)</f>
        <v>0</v>
      </c>
      <c r="J380" s="15">
        <f t="shared" si="32"/>
        <v>755.35714285714289</v>
      </c>
      <c r="K380" s="15">
        <f t="shared" si="33"/>
        <v>755.35714285714289</v>
      </c>
      <c r="L380" s="15">
        <f t="shared" si="34"/>
        <v>-755</v>
      </c>
      <c r="M380" s="8">
        <f t="shared" si="35"/>
        <v>755</v>
      </c>
    </row>
    <row r="381" spans="1:13" x14ac:dyDescent="0.25">
      <c r="A381" s="7">
        <v>209361</v>
      </c>
      <c r="B381" s="8" t="s">
        <v>17</v>
      </c>
      <c r="C381" s="9"/>
      <c r="D381" s="10"/>
      <c r="E381" s="9">
        <v>113</v>
      </c>
      <c r="F381" s="11">
        <v>4.3461538461538458</v>
      </c>
      <c r="G381" s="11">
        <f t="shared" si="30"/>
        <v>130.38461538461539</v>
      </c>
      <c r="H381" s="11">
        <f t="shared" si="31"/>
        <v>0</v>
      </c>
      <c r="I381" s="8">
        <f>IFERROR(INDEX('Планируемые поступления'!$A$1:$B$491,MATCH(A381,'Планируемые поступления'!A:A,0),2),0)</f>
        <v>0</v>
      </c>
      <c r="J381" s="15">
        <f t="shared" si="32"/>
        <v>195.57692307692309</v>
      </c>
      <c r="K381" s="15">
        <f t="shared" si="33"/>
        <v>195.57692307692309</v>
      </c>
      <c r="L381" s="15">
        <f t="shared" si="34"/>
        <v>-196</v>
      </c>
      <c r="M381" s="8">
        <f t="shared" si="35"/>
        <v>196</v>
      </c>
    </row>
    <row r="382" spans="1:13" x14ac:dyDescent="0.25">
      <c r="A382" s="7">
        <v>198067</v>
      </c>
      <c r="B382" s="8" t="s">
        <v>17</v>
      </c>
      <c r="C382" s="9">
        <v>304</v>
      </c>
      <c r="D382" s="10">
        <v>240</v>
      </c>
      <c r="E382" s="9">
        <v>101</v>
      </c>
      <c r="F382" s="11">
        <v>3.6071428571428572</v>
      </c>
      <c r="G382" s="11">
        <f t="shared" si="30"/>
        <v>108.21428571428572</v>
      </c>
      <c r="H382" s="11">
        <f t="shared" si="31"/>
        <v>443</v>
      </c>
      <c r="I382" s="8">
        <f>IFERROR(INDEX('Планируемые поступления'!$A$1:$B$491,MATCH(A382,'Планируемые поступления'!A:A,0),2),0)</f>
        <v>120</v>
      </c>
      <c r="J382" s="15">
        <f t="shared" si="32"/>
        <v>162.32142857142858</v>
      </c>
      <c r="K382" s="15">
        <f t="shared" si="33"/>
        <v>42.321428571428584</v>
      </c>
      <c r="L382" s="15">
        <f t="shared" si="34"/>
        <v>401</v>
      </c>
      <c r="M382" s="8">
        <f t="shared" si="35"/>
        <v>42</v>
      </c>
    </row>
    <row r="383" spans="1:13" x14ac:dyDescent="0.25">
      <c r="A383" s="7">
        <v>465363</v>
      </c>
      <c r="B383" s="8" t="s">
        <v>17</v>
      </c>
      <c r="C383" s="9">
        <v>89</v>
      </c>
      <c r="D383" s="10"/>
      <c r="E383" s="9">
        <v>467</v>
      </c>
      <c r="F383" s="11">
        <v>16.678571428571427</v>
      </c>
      <c r="G383" s="11">
        <f t="shared" si="30"/>
        <v>500.35714285714283</v>
      </c>
      <c r="H383" s="11">
        <f t="shared" si="31"/>
        <v>0</v>
      </c>
      <c r="I383" s="8">
        <f>IFERROR(INDEX('Планируемые поступления'!$A$1:$B$491,MATCH(A383,'Планируемые поступления'!A:A,0),2),0)</f>
        <v>320</v>
      </c>
      <c r="J383" s="15">
        <f t="shared" si="32"/>
        <v>750.53571428571422</v>
      </c>
      <c r="K383" s="15">
        <f t="shared" si="33"/>
        <v>430.53571428571422</v>
      </c>
      <c r="L383" s="15">
        <f t="shared" si="34"/>
        <v>-431</v>
      </c>
      <c r="M383" s="8">
        <f t="shared" si="35"/>
        <v>431</v>
      </c>
    </row>
    <row r="384" spans="1:13" x14ac:dyDescent="0.25">
      <c r="A384" s="7">
        <v>227545</v>
      </c>
      <c r="B384" s="8" t="s">
        <v>17</v>
      </c>
      <c r="C384" s="9">
        <v>1384</v>
      </c>
      <c r="D384" s="10">
        <v>576</v>
      </c>
      <c r="E384" s="9">
        <v>505</v>
      </c>
      <c r="F384" s="11">
        <v>18.035714285714285</v>
      </c>
      <c r="G384" s="11">
        <f t="shared" si="30"/>
        <v>541.07142857142856</v>
      </c>
      <c r="H384" s="11">
        <f t="shared" si="31"/>
        <v>1455</v>
      </c>
      <c r="I384" s="8">
        <f>IFERROR(INDEX('Планируемые поступления'!$A$1:$B$491,MATCH(A384,'Планируемые поступления'!A:A,0),2),0)</f>
        <v>720</v>
      </c>
      <c r="J384" s="15">
        <f t="shared" si="32"/>
        <v>811.60714285714289</v>
      </c>
      <c r="K384" s="15">
        <f t="shared" si="33"/>
        <v>91.60714285714289</v>
      </c>
      <c r="L384" s="15">
        <f t="shared" si="34"/>
        <v>1363</v>
      </c>
      <c r="M384" s="8">
        <f t="shared" si="35"/>
        <v>92</v>
      </c>
    </row>
    <row r="385" spans="1:13" x14ac:dyDescent="0.25">
      <c r="A385" s="7">
        <v>284106</v>
      </c>
      <c r="B385" s="8" t="s">
        <v>17</v>
      </c>
      <c r="C385" s="9">
        <v>701</v>
      </c>
      <c r="D385" s="10">
        <v>788</v>
      </c>
      <c r="E385" s="9">
        <v>389</v>
      </c>
      <c r="F385" s="11">
        <v>13.892857142857142</v>
      </c>
      <c r="G385" s="11">
        <f t="shared" si="30"/>
        <v>416.78571428571428</v>
      </c>
      <c r="H385" s="11">
        <f t="shared" si="31"/>
        <v>1100</v>
      </c>
      <c r="I385" s="8">
        <f>IFERROR(INDEX('Планируемые поступления'!$A$1:$B$491,MATCH(A385,'Планируемые поступления'!A:A,0),2),0)</f>
        <v>896</v>
      </c>
      <c r="J385" s="15">
        <f t="shared" si="32"/>
        <v>625.17857142857144</v>
      </c>
      <c r="K385" s="15">
        <f t="shared" si="33"/>
        <v>625.17857142857144</v>
      </c>
      <c r="L385" s="15">
        <f t="shared" si="34"/>
        <v>475</v>
      </c>
      <c r="M385" s="8">
        <f t="shared" si="35"/>
        <v>625</v>
      </c>
    </row>
    <row r="386" spans="1:13" x14ac:dyDescent="0.25">
      <c r="A386" s="7">
        <v>424305</v>
      </c>
      <c r="B386" s="8" t="s">
        <v>17</v>
      </c>
      <c r="C386" s="9">
        <v>5</v>
      </c>
      <c r="D386" s="10"/>
      <c r="E386" s="9">
        <v>11</v>
      </c>
      <c r="F386" s="11">
        <v>0.39285714285714285</v>
      </c>
      <c r="G386" s="11">
        <f t="shared" si="30"/>
        <v>11.785714285714285</v>
      </c>
      <c r="H386" s="11">
        <f t="shared" si="31"/>
        <v>0</v>
      </c>
      <c r="I386" s="8">
        <f>IFERROR(INDEX('Планируемые поступления'!$A$1:$B$491,MATCH(A386,'Планируемые поступления'!A:A,0),2),0)</f>
        <v>0</v>
      </c>
      <c r="J386" s="15">
        <f t="shared" si="32"/>
        <v>17.678571428571427</v>
      </c>
      <c r="K386" s="15">
        <f t="shared" si="33"/>
        <v>17.678571428571427</v>
      </c>
      <c r="L386" s="15">
        <f t="shared" si="34"/>
        <v>-18</v>
      </c>
      <c r="M386" s="8">
        <f t="shared" si="35"/>
        <v>18</v>
      </c>
    </row>
    <row r="387" spans="1:13" x14ac:dyDescent="0.25">
      <c r="A387" s="7">
        <v>643459</v>
      </c>
      <c r="B387" s="8" t="s">
        <v>16</v>
      </c>
      <c r="C387" s="9">
        <v>4</v>
      </c>
      <c r="D387" s="10"/>
      <c r="E387" s="9"/>
      <c r="F387" s="11"/>
      <c r="G387" s="11">
        <f t="shared" si="30"/>
        <v>0</v>
      </c>
      <c r="H387" s="11">
        <f t="shared" si="31"/>
        <v>4</v>
      </c>
      <c r="I387" s="8">
        <f>IFERROR(INDEX('Планируемые поступления'!$A$1:$B$491,MATCH(A387,'Планируемые поступления'!A:A,0),2),0)</f>
        <v>0</v>
      </c>
      <c r="J387" s="15">
        <f t="shared" si="32"/>
        <v>0</v>
      </c>
      <c r="K387" s="15">
        <f t="shared" si="33"/>
        <v>0</v>
      </c>
      <c r="L387" s="15">
        <f t="shared" si="34"/>
        <v>4</v>
      </c>
      <c r="M387" s="8">
        <f t="shared" si="35"/>
        <v>0</v>
      </c>
    </row>
    <row r="388" spans="1:13" x14ac:dyDescent="0.25">
      <c r="A388" s="7">
        <v>768815</v>
      </c>
      <c r="B388" s="8" t="s">
        <v>16</v>
      </c>
      <c r="C388" s="9">
        <v>2986</v>
      </c>
      <c r="D388" s="10">
        <v>147</v>
      </c>
      <c r="E388" s="9">
        <v>2276</v>
      </c>
      <c r="F388" s="11">
        <v>81.285714285714292</v>
      </c>
      <c r="G388" s="11">
        <f t="shared" si="30"/>
        <v>2438.5714285714289</v>
      </c>
      <c r="H388" s="11">
        <f t="shared" si="31"/>
        <v>857</v>
      </c>
      <c r="I388" s="8">
        <f>IFERROR(INDEX('Планируемые поступления'!$A$1:$B$491,MATCH(A388,'Планируемые поступления'!A:A,0),2),0)</f>
        <v>0</v>
      </c>
      <c r="J388" s="15">
        <f t="shared" si="32"/>
        <v>3657.8571428571431</v>
      </c>
      <c r="K388" s="15">
        <f t="shared" si="33"/>
        <v>3657.8571428571431</v>
      </c>
      <c r="L388" s="15">
        <f t="shared" si="34"/>
        <v>-2801</v>
      </c>
      <c r="M388" s="8">
        <f t="shared" si="35"/>
        <v>2801</v>
      </c>
    </row>
    <row r="389" spans="1:13" x14ac:dyDescent="0.25">
      <c r="A389" s="7">
        <v>111599</v>
      </c>
      <c r="B389" s="8" t="s">
        <v>17</v>
      </c>
      <c r="C389" s="9">
        <v>177</v>
      </c>
      <c r="D389" s="10"/>
      <c r="E389" s="9">
        <v>218</v>
      </c>
      <c r="F389" s="11">
        <v>7.7857142857142856</v>
      </c>
      <c r="G389" s="11">
        <f t="shared" ref="G389:G452" si="36">F389*30</f>
        <v>233.57142857142856</v>
      </c>
      <c r="H389" s="11">
        <f t="shared" ref="H389:H452" si="37">IF(C389+D389-E389&gt;0,C389+D389-E389,0)</f>
        <v>0</v>
      </c>
      <c r="I389" s="8">
        <f>IFERROR(INDEX('Планируемые поступления'!$A$1:$B$491,MATCH(A389,'Планируемые поступления'!A:A,0),2),0)</f>
        <v>0</v>
      </c>
      <c r="J389" s="15">
        <f t="shared" ref="J389:J452" si="38">G389*1.5</f>
        <v>350.35714285714283</v>
      </c>
      <c r="K389" s="15">
        <f t="shared" ref="K389:K452" si="39">IF(J389-I389&gt;0,J389-I389,J389)</f>
        <v>350.35714285714283</v>
      </c>
      <c r="L389" s="15">
        <f t="shared" ref="L389:L452" si="40">ROUND(H389-K389,0)</f>
        <v>-350</v>
      </c>
      <c r="M389" s="8">
        <f t="shared" ref="M389:M452" si="41">IF(L389&gt;0,ROUND(K389,0),-1*L389)</f>
        <v>350</v>
      </c>
    </row>
    <row r="390" spans="1:13" x14ac:dyDescent="0.25">
      <c r="A390" s="7">
        <v>857187</v>
      </c>
      <c r="B390" s="8" t="s">
        <v>16</v>
      </c>
      <c r="C390" s="9">
        <v>1507</v>
      </c>
      <c r="D390" s="10">
        <v>481</v>
      </c>
      <c r="E390" s="9">
        <v>289</v>
      </c>
      <c r="F390" s="11">
        <v>10.321428571428571</v>
      </c>
      <c r="G390" s="11">
        <f t="shared" si="36"/>
        <v>309.64285714285711</v>
      </c>
      <c r="H390" s="11">
        <f t="shared" si="37"/>
        <v>1699</v>
      </c>
      <c r="I390" s="8">
        <f>IFERROR(INDEX('Планируемые поступления'!$A$1:$B$491,MATCH(A390,'Планируемые поступления'!A:A,0),2),0)</f>
        <v>0</v>
      </c>
      <c r="J390" s="15">
        <f t="shared" si="38"/>
        <v>464.46428571428567</v>
      </c>
      <c r="K390" s="15">
        <f t="shared" si="39"/>
        <v>464.46428571428567</v>
      </c>
      <c r="L390" s="15">
        <f t="shared" si="40"/>
        <v>1235</v>
      </c>
      <c r="M390" s="8">
        <f t="shared" si="41"/>
        <v>464</v>
      </c>
    </row>
    <row r="391" spans="1:13" x14ac:dyDescent="0.25">
      <c r="A391" s="7">
        <v>682918</v>
      </c>
      <c r="B391" s="8" t="s">
        <v>16</v>
      </c>
      <c r="C391" s="9">
        <v>2275</v>
      </c>
      <c r="D391" s="10">
        <v>1339</v>
      </c>
      <c r="E391" s="9">
        <v>1042</v>
      </c>
      <c r="F391" s="11">
        <v>37.214285714285715</v>
      </c>
      <c r="G391" s="11">
        <f t="shared" si="36"/>
        <v>1116.4285714285716</v>
      </c>
      <c r="H391" s="11">
        <f t="shared" si="37"/>
        <v>2572</v>
      </c>
      <c r="I391" s="8">
        <f>IFERROR(INDEX('Планируемые поступления'!$A$1:$B$491,MATCH(A391,'Планируемые поступления'!A:A,0),2),0)</f>
        <v>444</v>
      </c>
      <c r="J391" s="15">
        <f t="shared" si="38"/>
        <v>1674.6428571428573</v>
      </c>
      <c r="K391" s="15">
        <f t="shared" si="39"/>
        <v>1230.6428571428573</v>
      </c>
      <c r="L391" s="15">
        <f t="shared" si="40"/>
        <v>1341</v>
      </c>
      <c r="M391" s="8">
        <f t="shared" si="41"/>
        <v>1231</v>
      </c>
    </row>
    <row r="392" spans="1:13" x14ac:dyDescent="0.25">
      <c r="A392" s="7">
        <v>271341</v>
      </c>
      <c r="B392" s="8" t="s">
        <v>17</v>
      </c>
      <c r="C392" s="9">
        <v>781</v>
      </c>
      <c r="D392" s="10">
        <v>413</v>
      </c>
      <c r="E392" s="9">
        <v>141</v>
      </c>
      <c r="F392" s="11">
        <v>5.0357142857142856</v>
      </c>
      <c r="G392" s="11">
        <f t="shared" si="36"/>
        <v>151.07142857142856</v>
      </c>
      <c r="H392" s="11">
        <f t="shared" si="37"/>
        <v>1053</v>
      </c>
      <c r="I392" s="8">
        <f>IFERROR(INDEX('Планируемые поступления'!$A$1:$B$491,MATCH(A392,'Планируемые поступления'!A:A,0),2),0)</f>
        <v>0</v>
      </c>
      <c r="J392" s="15">
        <f t="shared" si="38"/>
        <v>226.60714285714283</v>
      </c>
      <c r="K392" s="15">
        <f t="shared" si="39"/>
        <v>226.60714285714283</v>
      </c>
      <c r="L392" s="15">
        <f t="shared" si="40"/>
        <v>826</v>
      </c>
      <c r="M392" s="8">
        <f t="shared" si="41"/>
        <v>227</v>
      </c>
    </row>
    <row r="393" spans="1:13" x14ac:dyDescent="0.25">
      <c r="A393" s="7">
        <v>842072</v>
      </c>
      <c r="B393" s="8" t="s">
        <v>17</v>
      </c>
      <c r="C393" s="9">
        <v>138</v>
      </c>
      <c r="D393" s="10">
        <v>72</v>
      </c>
      <c r="E393" s="9">
        <v>16</v>
      </c>
      <c r="F393" s="11">
        <v>0.5714285714285714</v>
      </c>
      <c r="G393" s="11">
        <f t="shared" si="36"/>
        <v>17.142857142857142</v>
      </c>
      <c r="H393" s="11">
        <f t="shared" si="37"/>
        <v>194</v>
      </c>
      <c r="I393" s="8">
        <f>IFERROR(INDEX('Планируемые поступления'!$A$1:$B$491,MATCH(A393,'Планируемые поступления'!A:A,0),2),0)</f>
        <v>0</v>
      </c>
      <c r="J393" s="15">
        <f t="shared" si="38"/>
        <v>25.714285714285715</v>
      </c>
      <c r="K393" s="15">
        <f t="shared" si="39"/>
        <v>25.714285714285715</v>
      </c>
      <c r="L393" s="15">
        <f t="shared" si="40"/>
        <v>168</v>
      </c>
      <c r="M393" s="8">
        <f t="shared" si="41"/>
        <v>26</v>
      </c>
    </row>
    <row r="394" spans="1:13" x14ac:dyDescent="0.25">
      <c r="A394" s="7">
        <v>372072</v>
      </c>
      <c r="B394" s="8" t="s">
        <v>17</v>
      </c>
      <c r="C394" s="9">
        <v>391</v>
      </c>
      <c r="D394" s="10">
        <v>288</v>
      </c>
      <c r="E394" s="9">
        <v>121</v>
      </c>
      <c r="F394" s="11">
        <v>4.3214285714285712</v>
      </c>
      <c r="G394" s="11">
        <f t="shared" si="36"/>
        <v>129.64285714285714</v>
      </c>
      <c r="H394" s="11">
        <f t="shared" si="37"/>
        <v>558</v>
      </c>
      <c r="I394" s="8">
        <f>IFERROR(INDEX('Планируемые поступления'!$A$1:$B$491,MATCH(A394,'Планируемые поступления'!A:A,0),2),0)</f>
        <v>0</v>
      </c>
      <c r="J394" s="15">
        <f t="shared" si="38"/>
        <v>194.46428571428572</v>
      </c>
      <c r="K394" s="15">
        <f t="shared" si="39"/>
        <v>194.46428571428572</v>
      </c>
      <c r="L394" s="15">
        <f t="shared" si="40"/>
        <v>364</v>
      </c>
      <c r="M394" s="8">
        <f t="shared" si="41"/>
        <v>194</v>
      </c>
    </row>
    <row r="395" spans="1:13" x14ac:dyDescent="0.25">
      <c r="A395" s="7">
        <v>279559</v>
      </c>
      <c r="B395" s="8" t="s">
        <v>16</v>
      </c>
      <c r="C395" s="9">
        <v>746</v>
      </c>
      <c r="D395" s="10">
        <v>561</v>
      </c>
      <c r="E395" s="9">
        <v>205</v>
      </c>
      <c r="F395" s="11">
        <v>7.3214285714285712</v>
      </c>
      <c r="G395" s="11">
        <f t="shared" si="36"/>
        <v>219.64285714285714</v>
      </c>
      <c r="H395" s="11">
        <f t="shared" si="37"/>
        <v>1102</v>
      </c>
      <c r="I395" s="8">
        <f>IFERROR(INDEX('Планируемые поступления'!$A$1:$B$491,MATCH(A395,'Планируемые поступления'!A:A,0),2),0)</f>
        <v>0</v>
      </c>
      <c r="J395" s="15">
        <f t="shared" si="38"/>
        <v>329.46428571428572</v>
      </c>
      <c r="K395" s="15">
        <f t="shared" si="39"/>
        <v>329.46428571428572</v>
      </c>
      <c r="L395" s="15">
        <f t="shared" si="40"/>
        <v>773</v>
      </c>
      <c r="M395" s="8">
        <f t="shared" si="41"/>
        <v>329</v>
      </c>
    </row>
    <row r="396" spans="1:13" x14ac:dyDescent="0.25">
      <c r="A396" s="7">
        <v>641047</v>
      </c>
      <c r="B396" s="8" t="s">
        <v>16</v>
      </c>
      <c r="C396" s="9"/>
      <c r="D396" s="10"/>
      <c r="E396" s="9">
        <v>2</v>
      </c>
      <c r="F396" s="11">
        <v>0.33333333333333331</v>
      </c>
      <c r="G396" s="11">
        <f t="shared" si="36"/>
        <v>10</v>
      </c>
      <c r="H396" s="11">
        <f t="shared" si="37"/>
        <v>0</v>
      </c>
      <c r="I396" s="8">
        <f>IFERROR(INDEX('Планируемые поступления'!$A$1:$B$491,MATCH(A396,'Планируемые поступления'!A:A,0),2),0)</f>
        <v>0</v>
      </c>
      <c r="J396" s="15">
        <f t="shared" si="38"/>
        <v>15</v>
      </c>
      <c r="K396" s="15">
        <f t="shared" si="39"/>
        <v>15</v>
      </c>
      <c r="L396" s="15">
        <f t="shared" si="40"/>
        <v>-15</v>
      </c>
      <c r="M396" s="8">
        <f t="shared" si="41"/>
        <v>15</v>
      </c>
    </row>
    <row r="397" spans="1:13" x14ac:dyDescent="0.25">
      <c r="A397" s="7">
        <v>678600</v>
      </c>
      <c r="B397" s="8" t="s">
        <v>17</v>
      </c>
      <c r="C397" s="9">
        <v>699</v>
      </c>
      <c r="D397" s="10"/>
      <c r="E397" s="9">
        <v>251</v>
      </c>
      <c r="F397" s="11">
        <v>8.9642857142857135</v>
      </c>
      <c r="G397" s="11">
        <f t="shared" si="36"/>
        <v>268.92857142857139</v>
      </c>
      <c r="H397" s="11">
        <f t="shared" si="37"/>
        <v>448</v>
      </c>
      <c r="I397" s="8">
        <f>IFERROR(INDEX('Планируемые поступления'!$A$1:$B$491,MATCH(A397,'Планируемые поступления'!A:A,0),2),0)</f>
        <v>0</v>
      </c>
      <c r="J397" s="15">
        <f t="shared" si="38"/>
        <v>403.39285714285711</v>
      </c>
      <c r="K397" s="15">
        <f t="shared" si="39"/>
        <v>403.39285714285711</v>
      </c>
      <c r="L397" s="15">
        <f t="shared" si="40"/>
        <v>45</v>
      </c>
      <c r="M397" s="8">
        <f t="shared" si="41"/>
        <v>403</v>
      </c>
    </row>
    <row r="398" spans="1:13" x14ac:dyDescent="0.25">
      <c r="A398" s="7">
        <v>467570</v>
      </c>
      <c r="B398" s="8" t="s">
        <v>17</v>
      </c>
      <c r="C398" s="9">
        <v>215</v>
      </c>
      <c r="D398" s="10">
        <v>1</v>
      </c>
      <c r="E398" s="9">
        <v>141</v>
      </c>
      <c r="F398" s="11">
        <v>5.0357142857142856</v>
      </c>
      <c r="G398" s="11">
        <f t="shared" si="36"/>
        <v>151.07142857142856</v>
      </c>
      <c r="H398" s="11">
        <f t="shared" si="37"/>
        <v>75</v>
      </c>
      <c r="I398" s="8">
        <f>IFERROR(INDEX('Планируемые поступления'!$A$1:$B$491,MATCH(A398,'Планируемые поступления'!A:A,0),2),0)</f>
        <v>0</v>
      </c>
      <c r="J398" s="15">
        <f t="shared" si="38"/>
        <v>226.60714285714283</v>
      </c>
      <c r="K398" s="15">
        <f t="shared" si="39"/>
        <v>226.60714285714283</v>
      </c>
      <c r="L398" s="15">
        <f t="shared" si="40"/>
        <v>-152</v>
      </c>
      <c r="M398" s="8">
        <f t="shared" si="41"/>
        <v>152</v>
      </c>
    </row>
    <row r="399" spans="1:13" x14ac:dyDescent="0.25">
      <c r="A399" s="7">
        <v>725822</v>
      </c>
      <c r="B399" s="8" t="s">
        <v>17</v>
      </c>
      <c r="C399" s="9">
        <v>356</v>
      </c>
      <c r="D399" s="10">
        <v>216</v>
      </c>
      <c r="E399" s="9">
        <v>8</v>
      </c>
      <c r="F399" s="11">
        <v>0.2857142857142857</v>
      </c>
      <c r="G399" s="11">
        <f t="shared" si="36"/>
        <v>8.5714285714285712</v>
      </c>
      <c r="H399" s="11">
        <f t="shared" si="37"/>
        <v>564</v>
      </c>
      <c r="I399" s="8">
        <f>IFERROR(INDEX('Планируемые поступления'!$A$1:$B$491,MATCH(A399,'Планируемые поступления'!A:A,0),2),0)</f>
        <v>0</v>
      </c>
      <c r="J399" s="15">
        <f t="shared" si="38"/>
        <v>12.857142857142858</v>
      </c>
      <c r="K399" s="15">
        <f t="shared" si="39"/>
        <v>12.857142857142858</v>
      </c>
      <c r="L399" s="15">
        <f t="shared" si="40"/>
        <v>551</v>
      </c>
      <c r="M399" s="8">
        <f t="shared" si="41"/>
        <v>13</v>
      </c>
    </row>
    <row r="400" spans="1:13" x14ac:dyDescent="0.25">
      <c r="A400" s="7">
        <v>366391</v>
      </c>
      <c r="B400" s="8" t="s">
        <v>17</v>
      </c>
      <c r="C400" s="9">
        <v>389</v>
      </c>
      <c r="D400" s="10">
        <v>400</v>
      </c>
      <c r="E400" s="9">
        <v>135</v>
      </c>
      <c r="F400" s="11">
        <v>4.8214285714285712</v>
      </c>
      <c r="G400" s="11">
        <f t="shared" si="36"/>
        <v>144.64285714285714</v>
      </c>
      <c r="H400" s="11">
        <f t="shared" si="37"/>
        <v>654</v>
      </c>
      <c r="I400" s="8">
        <f>IFERROR(INDEX('Планируемые поступления'!$A$1:$B$491,MATCH(A400,'Планируемые поступления'!A:A,0),2),0)</f>
        <v>0</v>
      </c>
      <c r="J400" s="15">
        <f t="shared" si="38"/>
        <v>216.96428571428572</v>
      </c>
      <c r="K400" s="15">
        <f t="shared" si="39"/>
        <v>216.96428571428572</v>
      </c>
      <c r="L400" s="15">
        <f t="shared" si="40"/>
        <v>437</v>
      </c>
      <c r="M400" s="8">
        <f t="shared" si="41"/>
        <v>217</v>
      </c>
    </row>
    <row r="401" spans="1:13" x14ac:dyDescent="0.25">
      <c r="A401" s="7">
        <v>696638</v>
      </c>
      <c r="B401" s="8" t="s">
        <v>17</v>
      </c>
      <c r="C401" s="9">
        <v>445</v>
      </c>
      <c r="D401" s="10">
        <v>512</v>
      </c>
      <c r="E401" s="9">
        <v>112</v>
      </c>
      <c r="F401" s="11">
        <v>4.3076923076923075</v>
      </c>
      <c r="G401" s="11">
        <f t="shared" si="36"/>
        <v>129.23076923076923</v>
      </c>
      <c r="H401" s="11">
        <f t="shared" si="37"/>
        <v>845</v>
      </c>
      <c r="I401" s="8">
        <f>IFERROR(INDEX('Планируемые поступления'!$A$1:$B$491,MATCH(A401,'Планируемые поступления'!A:A,0),2),0)</f>
        <v>480</v>
      </c>
      <c r="J401" s="15">
        <f t="shared" si="38"/>
        <v>193.84615384615384</v>
      </c>
      <c r="K401" s="15">
        <f t="shared" si="39"/>
        <v>193.84615384615384</v>
      </c>
      <c r="L401" s="15">
        <f t="shared" si="40"/>
        <v>651</v>
      </c>
      <c r="M401" s="8">
        <f t="shared" si="41"/>
        <v>194</v>
      </c>
    </row>
    <row r="402" spans="1:13" x14ac:dyDescent="0.25">
      <c r="A402" s="7">
        <v>406727</v>
      </c>
      <c r="B402" s="8" t="s">
        <v>17</v>
      </c>
      <c r="C402" s="9">
        <v>1</v>
      </c>
      <c r="D402" s="10"/>
      <c r="E402" s="9">
        <v>291</v>
      </c>
      <c r="F402" s="11">
        <v>10.392857142857142</v>
      </c>
      <c r="G402" s="11">
        <f t="shared" si="36"/>
        <v>311.78571428571428</v>
      </c>
      <c r="H402" s="11">
        <f t="shared" si="37"/>
        <v>0</v>
      </c>
      <c r="I402" s="8">
        <f>IFERROR(INDEX('Планируемые поступления'!$A$1:$B$491,MATCH(A402,'Планируемые поступления'!A:A,0),2),0)</f>
        <v>0</v>
      </c>
      <c r="J402" s="15">
        <f t="shared" si="38"/>
        <v>467.67857142857144</v>
      </c>
      <c r="K402" s="15">
        <f t="shared" si="39"/>
        <v>467.67857142857144</v>
      </c>
      <c r="L402" s="15">
        <f t="shared" si="40"/>
        <v>-468</v>
      </c>
      <c r="M402" s="8">
        <f t="shared" si="41"/>
        <v>468</v>
      </c>
    </row>
    <row r="403" spans="1:13" x14ac:dyDescent="0.25">
      <c r="A403" s="7">
        <v>320555</v>
      </c>
      <c r="B403" s="8" t="s">
        <v>17</v>
      </c>
      <c r="C403" s="9">
        <v>1980</v>
      </c>
      <c r="D403" s="10"/>
      <c r="E403" s="9">
        <v>929</v>
      </c>
      <c r="F403" s="11">
        <v>33.178571428571431</v>
      </c>
      <c r="G403" s="11">
        <f t="shared" si="36"/>
        <v>995.35714285714289</v>
      </c>
      <c r="H403" s="11">
        <f t="shared" si="37"/>
        <v>1051</v>
      </c>
      <c r="I403" s="8">
        <f>IFERROR(INDEX('Планируемые поступления'!$A$1:$B$491,MATCH(A403,'Планируемые поступления'!A:A,0),2),0)</f>
        <v>0</v>
      </c>
      <c r="J403" s="15">
        <f t="shared" si="38"/>
        <v>1493.0357142857142</v>
      </c>
      <c r="K403" s="15">
        <f t="shared" si="39"/>
        <v>1493.0357142857142</v>
      </c>
      <c r="L403" s="15">
        <f t="shared" si="40"/>
        <v>-442</v>
      </c>
      <c r="M403" s="8">
        <f t="shared" si="41"/>
        <v>442</v>
      </c>
    </row>
    <row r="404" spans="1:13" x14ac:dyDescent="0.25">
      <c r="A404" s="7">
        <v>609322</v>
      </c>
      <c r="B404" s="8" t="s">
        <v>17</v>
      </c>
      <c r="C404" s="9">
        <v>1208</v>
      </c>
      <c r="D404" s="10">
        <v>1152</v>
      </c>
      <c r="E404" s="9">
        <v>123</v>
      </c>
      <c r="F404" s="11">
        <v>4.3928571428571432</v>
      </c>
      <c r="G404" s="11">
        <f t="shared" si="36"/>
        <v>131.78571428571431</v>
      </c>
      <c r="H404" s="11">
        <f t="shared" si="37"/>
        <v>2237</v>
      </c>
      <c r="I404" s="8">
        <f>IFERROR(INDEX('Планируемые поступления'!$A$1:$B$491,MATCH(A404,'Планируемые поступления'!A:A,0),2),0)</f>
        <v>0</v>
      </c>
      <c r="J404" s="15">
        <f t="shared" si="38"/>
        <v>197.67857142857144</v>
      </c>
      <c r="K404" s="15">
        <f t="shared" si="39"/>
        <v>197.67857142857144</v>
      </c>
      <c r="L404" s="15">
        <f t="shared" si="40"/>
        <v>2039</v>
      </c>
      <c r="M404" s="8">
        <f t="shared" si="41"/>
        <v>198</v>
      </c>
    </row>
    <row r="405" spans="1:13" x14ac:dyDescent="0.25">
      <c r="A405" s="7">
        <v>746144</v>
      </c>
      <c r="B405" s="8" t="s">
        <v>17</v>
      </c>
      <c r="C405" s="9"/>
      <c r="D405" s="10"/>
      <c r="E405" s="9">
        <v>92</v>
      </c>
      <c r="F405" s="11">
        <v>3.68</v>
      </c>
      <c r="G405" s="11">
        <f t="shared" si="36"/>
        <v>110.4</v>
      </c>
      <c r="H405" s="11">
        <f t="shared" si="37"/>
        <v>0</v>
      </c>
      <c r="I405" s="8">
        <f>IFERROR(INDEX('Планируемые поступления'!$A$1:$B$491,MATCH(A405,'Планируемые поступления'!A:A,0),2),0)</f>
        <v>0</v>
      </c>
      <c r="J405" s="15">
        <f t="shared" si="38"/>
        <v>165.60000000000002</v>
      </c>
      <c r="K405" s="15">
        <f t="shared" si="39"/>
        <v>165.60000000000002</v>
      </c>
      <c r="L405" s="15">
        <f t="shared" si="40"/>
        <v>-166</v>
      </c>
      <c r="M405" s="8">
        <f t="shared" si="41"/>
        <v>166</v>
      </c>
    </row>
    <row r="406" spans="1:13" x14ac:dyDescent="0.25">
      <c r="A406" s="7">
        <v>377143</v>
      </c>
      <c r="B406" s="8" t="s">
        <v>16</v>
      </c>
      <c r="C406" s="9">
        <v>1</v>
      </c>
      <c r="D406" s="10"/>
      <c r="E406" s="9"/>
      <c r="F406" s="11"/>
      <c r="G406" s="11">
        <f t="shared" si="36"/>
        <v>0</v>
      </c>
      <c r="H406" s="11">
        <f t="shared" si="37"/>
        <v>1</v>
      </c>
      <c r="I406" s="8">
        <f>IFERROR(INDEX('Планируемые поступления'!$A$1:$B$491,MATCH(A406,'Планируемые поступления'!A:A,0),2),0)</f>
        <v>0</v>
      </c>
      <c r="J406" s="15">
        <f t="shared" si="38"/>
        <v>0</v>
      </c>
      <c r="K406" s="15">
        <f t="shared" si="39"/>
        <v>0</v>
      </c>
      <c r="L406" s="15">
        <f t="shared" si="40"/>
        <v>1</v>
      </c>
      <c r="M406" s="8">
        <f t="shared" si="41"/>
        <v>0</v>
      </c>
    </row>
    <row r="407" spans="1:13" x14ac:dyDescent="0.25">
      <c r="A407" s="7">
        <v>127169</v>
      </c>
      <c r="B407" s="8" t="s">
        <v>16</v>
      </c>
      <c r="C407" s="9"/>
      <c r="D407" s="10">
        <v>1</v>
      </c>
      <c r="E407" s="9"/>
      <c r="F407" s="11"/>
      <c r="G407" s="11">
        <f t="shared" si="36"/>
        <v>0</v>
      </c>
      <c r="H407" s="11">
        <f t="shared" si="37"/>
        <v>1</v>
      </c>
      <c r="I407" s="8">
        <f>IFERROR(INDEX('Планируемые поступления'!$A$1:$B$491,MATCH(A407,'Планируемые поступления'!A:A,0),2),0)</f>
        <v>0</v>
      </c>
      <c r="J407" s="15">
        <f t="shared" si="38"/>
        <v>0</v>
      </c>
      <c r="K407" s="15">
        <f t="shared" si="39"/>
        <v>0</v>
      </c>
      <c r="L407" s="15">
        <f t="shared" si="40"/>
        <v>1</v>
      </c>
      <c r="M407" s="8">
        <f t="shared" si="41"/>
        <v>0</v>
      </c>
    </row>
    <row r="408" spans="1:13" x14ac:dyDescent="0.25">
      <c r="A408" s="7">
        <v>619782</v>
      </c>
      <c r="B408" s="8" t="s">
        <v>17</v>
      </c>
      <c r="C408" s="9">
        <v>116</v>
      </c>
      <c r="D408" s="10"/>
      <c r="E408" s="9">
        <v>43</v>
      </c>
      <c r="F408" s="11">
        <v>1.5357142857142858</v>
      </c>
      <c r="G408" s="11">
        <f t="shared" si="36"/>
        <v>46.071428571428577</v>
      </c>
      <c r="H408" s="11">
        <f t="shared" si="37"/>
        <v>73</v>
      </c>
      <c r="I408" s="8">
        <f>IFERROR(INDEX('Планируемые поступления'!$A$1:$B$491,MATCH(A408,'Планируемые поступления'!A:A,0),2),0)</f>
        <v>0</v>
      </c>
      <c r="J408" s="15">
        <f t="shared" si="38"/>
        <v>69.107142857142861</v>
      </c>
      <c r="K408" s="15">
        <f t="shared" si="39"/>
        <v>69.107142857142861</v>
      </c>
      <c r="L408" s="15">
        <f t="shared" si="40"/>
        <v>4</v>
      </c>
      <c r="M408" s="8">
        <f t="shared" si="41"/>
        <v>69</v>
      </c>
    </row>
    <row r="409" spans="1:13" x14ac:dyDescent="0.25">
      <c r="A409" s="7">
        <v>826488</v>
      </c>
      <c r="B409" s="8" t="s">
        <v>17</v>
      </c>
      <c r="C409" s="9">
        <v>124</v>
      </c>
      <c r="D409" s="10"/>
      <c r="E409" s="9">
        <v>29</v>
      </c>
      <c r="F409" s="11">
        <v>1.0357142857142858</v>
      </c>
      <c r="G409" s="11">
        <f t="shared" si="36"/>
        <v>31.071428571428573</v>
      </c>
      <c r="H409" s="11">
        <f t="shared" si="37"/>
        <v>95</v>
      </c>
      <c r="I409" s="8">
        <f>IFERROR(INDEX('Планируемые поступления'!$A$1:$B$491,MATCH(A409,'Планируемые поступления'!A:A,0),2),0)</f>
        <v>0</v>
      </c>
      <c r="J409" s="15">
        <f t="shared" si="38"/>
        <v>46.607142857142861</v>
      </c>
      <c r="K409" s="15">
        <f t="shared" si="39"/>
        <v>46.607142857142861</v>
      </c>
      <c r="L409" s="15">
        <f t="shared" si="40"/>
        <v>48</v>
      </c>
      <c r="M409" s="8">
        <f t="shared" si="41"/>
        <v>47</v>
      </c>
    </row>
    <row r="410" spans="1:13" x14ac:dyDescent="0.25">
      <c r="A410" s="7">
        <v>703218</v>
      </c>
      <c r="B410" s="8" t="s">
        <v>16</v>
      </c>
      <c r="C410" s="9">
        <v>2</v>
      </c>
      <c r="D410" s="10"/>
      <c r="E410" s="9"/>
      <c r="F410" s="11"/>
      <c r="G410" s="11">
        <f t="shared" si="36"/>
        <v>0</v>
      </c>
      <c r="H410" s="11">
        <f t="shared" si="37"/>
        <v>2</v>
      </c>
      <c r="I410" s="8">
        <f>IFERROR(INDEX('Планируемые поступления'!$A$1:$B$491,MATCH(A410,'Планируемые поступления'!A:A,0),2),0)</f>
        <v>0</v>
      </c>
      <c r="J410" s="15">
        <f t="shared" si="38"/>
        <v>0</v>
      </c>
      <c r="K410" s="15">
        <f t="shared" si="39"/>
        <v>0</v>
      </c>
      <c r="L410" s="15">
        <f t="shared" si="40"/>
        <v>2</v>
      </c>
      <c r="M410" s="8">
        <f t="shared" si="41"/>
        <v>0</v>
      </c>
    </row>
    <row r="411" spans="1:13" x14ac:dyDescent="0.25">
      <c r="A411" s="7">
        <v>163631</v>
      </c>
      <c r="B411" s="8" t="s">
        <v>17</v>
      </c>
      <c r="C411" s="9">
        <v>143</v>
      </c>
      <c r="D411" s="10">
        <v>30</v>
      </c>
      <c r="E411" s="9">
        <v>27</v>
      </c>
      <c r="F411" s="11">
        <v>0.9642857142857143</v>
      </c>
      <c r="G411" s="11">
        <f t="shared" si="36"/>
        <v>28.928571428571431</v>
      </c>
      <c r="H411" s="11">
        <f t="shared" si="37"/>
        <v>146</v>
      </c>
      <c r="I411" s="8">
        <f>IFERROR(INDEX('Планируемые поступления'!$A$1:$B$491,MATCH(A411,'Планируемые поступления'!A:A,0),2),0)</f>
        <v>0</v>
      </c>
      <c r="J411" s="15">
        <f t="shared" si="38"/>
        <v>43.392857142857146</v>
      </c>
      <c r="K411" s="15">
        <f t="shared" si="39"/>
        <v>43.392857142857146</v>
      </c>
      <c r="L411" s="15">
        <f t="shared" si="40"/>
        <v>103</v>
      </c>
      <c r="M411" s="8">
        <f t="shared" si="41"/>
        <v>43</v>
      </c>
    </row>
    <row r="412" spans="1:13" x14ac:dyDescent="0.25">
      <c r="A412" s="7">
        <v>200403</v>
      </c>
      <c r="B412" s="8" t="s">
        <v>17</v>
      </c>
      <c r="C412" s="9">
        <v>230</v>
      </c>
      <c r="D412" s="10"/>
      <c r="E412" s="9">
        <v>118</v>
      </c>
      <c r="F412" s="11">
        <v>4.2142857142857144</v>
      </c>
      <c r="G412" s="11">
        <f t="shared" si="36"/>
        <v>126.42857142857143</v>
      </c>
      <c r="H412" s="11">
        <f t="shared" si="37"/>
        <v>112</v>
      </c>
      <c r="I412" s="8">
        <f>IFERROR(INDEX('Планируемые поступления'!$A$1:$B$491,MATCH(A412,'Планируемые поступления'!A:A,0),2),0)</f>
        <v>0</v>
      </c>
      <c r="J412" s="15">
        <f t="shared" si="38"/>
        <v>189.64285714285714</v>
      </c>
      <c r="K412" s="15">
        <f t="shared" si="39"/>
        <v>189.64285714285714</v>
      </c>
      <c r="L412" s="15">
        <f t="shared" si="40"/>
        <v>-78</v>
      </c>
      <c r="M412" s="8">
        <f t="shared" si="41"/>
        <v>78</v>
      </c>
    </row>
    <row r="413" spans="1:13" x14ac:dyDescent="0.25">
      <c r="A413" s="7">
        <v>132133</v>
      </c>
      <c r="B413" s="8" t="s">
        <v>17</v>
      </c>
      <c r="C413" s="9">
        <v>12</v>
      </c>
      <c r="D413" s="10">
        <v>1</v>
      </c>
      <c r="E413" s="9">
        <v>122</v>
      </c>
      <c r="F413" s="11">
        <v>4.6923076923076925</v>
      </c>
      <c r="G413" s="11">
        <f t="shared" si="36"/>
        <v>140.76923076923077</v>
      </c>
      <c r="H413" s="11">
        <f t="shared" si="37"/>
        <v>0</v>
      </c>
      <c r="I413" s="8">
        <f>IFERROR(INDEX('Планируемые поступления'!$A$1:$B$491,MATCH(A413,'Планируемые поступления'!A:A,0),2),0)</f>
        <v>0</v>
      </c>
      <c r="J413" s="15">
        <f t="shared" si="38"/>
        <v>211.15384615384616</v>
      </c>
      <c r="K413" s="15">
        <f t="shared" si="39"/>
        <v>211.15384615384616</v>
      </c>
      <c r="L413" s="15">
        <f t="shared" si="40"/>
        <v>-211</v>
      </c>
      <c r="M413" s="8">
        <f t="shared" si="41"/>
        <v>211</v>
      </c>
    </row>
    <row r="414" spans="1:13" x14ac:dyDescent="0.25">
      <c r="A414" s="7">
        <v>822085</v>
      </c>
      <c r="B414" s="8" t="s">
        <v>17</v>
      </c>
      <c r="C414" s="9">
        <v>204</v>
      </c>
      <c r="D414" s="10">
        <v>51</v>
      </c>
      <c r="E414" s="9">
        <v>50</v>
      </c>
      <c r="F414" s="11">
        <v>1.7857142857142858</v>
      </c>
      <c r="G414" s="11">
        <f t="shared" si="36"/>
        <v>53.571428571428577</v>
      </c>
      <c r="H414" s="11">
        <f t="shared" si="37"/>
        <v>205</v>
      </c>
      <c r="I414" s="8">
        <f>IFERROR(INDEX('Планируемые поступления'!$A$1:$B$491,MATCH(A414,'Планируемые поступления'!A:A,0),2),0)</f>
        <v>108</v>
      </c>
      <c r="J414" s="15">
        <f t="shared" si="38"/>
        <v>80.357142857142861</v>
      </c>
      <c r="K414" s="15">
        <f t="shared" si="39"/>
        <v>80.357142857142861</v>
      </c>
      <c r="L414" s="15">
        <f t="shared" si="40"/>
        <v>125</v>
      </c>
      <c r="M414" s="8">
        <f t="shared" si="41"/>
        <v>80</v>
      </c>
    </row>
    <row r="415" spans="1:13" x14ac:dyDescent="0.25">
      <c r="A415" s="7">
        <v>129940</v>
      </c>
      <c r="B415" s="8" t="s">
        <v>17</v>
      </c>
      <c r="C415" s="9">
        <v>1491</v>
      </c>
      <c r="D415" s="10">
        <v>864</v>
      </c>
      <c r="E415" s="9">
        <v>625</v>
      </c>
      <c r="F415" s="11">
        <v>22.321428571428573</v>
      </c>
      <c r="G415" s="11">
        <f t="shared" si="36"/>
        <v>669.64285714285722</v>
      </c>
      <c r="H415" s="11">
        <f t="shared" si="37"/>
        <v>1730</v>
      </c>
      <c r="I415" s="8">
        <f>IFERROR(INDEX('Планируемые поступления'!$A$1:$B$491,MATCH(A415,'Планируемые поступления'!A:A,0),2),0)</f>
        <v>0</v>
      </c>
      <c r="J415" s="15">
        <f t="shared" si="38"/>
        <v>1004.4642857142858</v>
      </c>
      <c r="K415" s="15">
        <f t="shared" si="39"/>
        <v>1004.4642857142858</v>
      </c>
      <c r="L415" s="15">
        <f t="shared" si="40"/>
        <v>726</v>
      </c>
      <c r="M415" s="8">
        <f t="shared" si="41"/>
        <v>1004</v>
      </c>
    </row>
    <row r="416" spans="1:13" x14ac:dyDescent="0.25">
      <c r="A416" s="7">
        <v>264026</v>
      </c>
      <c r="B416" s="8" t="s">
        <v>17</v>
      </c>
      <c r="C416" s="9">
        <v>198</v>
      </c>
      <c r="D416" s="10">
        <v>39</v>
      </c>
      <c r="E416" s="9">
        <v>27</v>
      </c>
      <c r="F416" s="11">
        <v>0.9642857142857143</v>
      </c>
      <c r="G416" s="11">
        <f t="shared" si="36"/>
        <v>28.928571428571431</v>
      </c>
      <c r="H416" s="11">
        <f t="shared" si="37"/>
        <v>210</v>
      </c>
      <c r="I416" s="8">
        <f>IFERROR(INDEX('Планируемые поступления'!$A$1:$B$491,MATCH(A416,'Планируемые поступления'!A:A,0),2),0)</f>
        <v>0</v>
      </c>
      <c r="J416" s="15">
        <f t="shared" si="38"/>
        <v>43.392857142857146</v>
      </c>
      <c r="K416" s="15">
        <f t="shared" si="39"/>
        <v>43.392857142857146</v>
      </c>
      <c r="L416" s="15">
        <f t="shared" si="40"/>
        <v>167</v>
      </c>
      <c r="M416" s="8">
        <f t="shared" si="41"/>
        <v>43</v>
      </c>
    </row>
    <row r="417" spans="1:13" x14ac:dyDescent="0.25">
      <c r="A417" s="7">
        <v>638975</v>
      </c>
      <c r="B417" s="8" t="s">
        <v>17</v>
      </c>
      <c r="C417" s="9">
        <v>586</v>
      </c>
      <c r="D417" s="10">
        <v>630</v>
      </c>
      <c r="E417" s="9">
        <v>512</v>
      </c>
      <c r="F417" s="11">
        <v>18.285714285714285</v>
      </c>
      <c r="G417" s="11">
        <f t="shared" si="36"/>
        <v>548.57142857142856</v>
      </c>
      <c r="H417" s="11">
        <f t="shared" si="37"/>
        <v>704</v>
      </c>
      <c r="I417" s="8">
        <f>IFERROR(INDEX('Планируемые поступления'!$A$1:$B$491,MATCH(A417,'Планируемые поступления'!A:A,0),2),0)</f>
        <v>0</v>
      </c>
      <c r="J417" s="15">
        <f t="shared" si="38"/>
        <v>822.85714285714289</v>
      </c>
      <c r="K417" s="15">
        <f t="shared" si="39"/>
        <v>822.85714285714289</v>
      </c>
      <c r="L417" s="15">
        <f t="shared" si="40"/>
        <v>-119</v>
      </c>
      <c r="M417" s="8">
        <f t="shared" si="41"/>
        <v>119</v>
      </c>
    </row>
    <row r="418" spans="1:13" x14ac:dyDescent="0.25">
      <c r="A418" s="7">
        <v>534263</v>
      </c>
      <c r="B418" s="8" t="s">
        <v>17</v>
      </c>
      <c r="C418" s="9">
        <v>1526</v>
      </c>
      <c r="D418" s="10">
        <v>608</v>
      </c>
      <c r="E418" s="9">
        <v>474</v>
      </c>
      <c r="F418" s="11">
        <v>16.928571428571427</v>
      </c>
      <c r="G418" s="11">
        <f t="shared" si="36"/>
        <v>507.85714285714283</v>
      </c>
      <c r="H418" s="11">
        <f t="shared" si="37"/>
        <v>1660</v>
      </c>
      <c r="I418" s="8">
        <f>IFERROR(INDEX('Планируемые поступления'!$A$1:$B$491,MATCH(A418,'Планируемые поступления'!A:A,0),2),0)</f>
        <v>0</v>
      </c>
      <c r="J418" s="15">
        <f t="shared" si="38"/>
        <v>761.78571428571422</v>
      </c>
      <c r="K418" s="15">
        <f t="shared" si="39"/>
        <v>761.78571428571422</v>
      </c>
      <c r="L418" s="15">
        <f t="shared" si="40"/>
        <v>898</v>
      </c>
      <c r="M418" s="8">
        <f t="shared" si="41"/>
        <v>762</v>
      </c>
    </row>
    <row r="419" spans="1:13" x14ac:dyDescent="0.25">
      <c r="A419" s="7">
        <v>744982</v>
      </c>
      <c r="B419" s="8" t="s">
        <v>17</v>
      </c>
      <c r="C419" s="9"/>
      <c r="D419" s="10"/>
      <c r="E419" s="9">
        <v>5</v>
      </c>
      <c r="F419" s="11"/>
      <c r="G419" s="11">
        <f t="shared" si="36"/>
        <v>0</v>
      </c>
      <c r="H419" s="11">
        <f t="shared" si="37"/>
        <v>0</v>
      </c>
      <c r="I419" s="8">
        <f>IFERROR(INDEX('Планируемые поступления'!$A$1:$B$491,MATCH(A419,'Планируемые поступления'!A:A,0),2),0)</f>
        <v>0</v>
      </c>
      <c r="J419" s="15">
        <f t="shared" si="38"/>
        <v>0</v>
      </c>
      <c r="K419" s="15">
        <f t="shared" si="39"/>
        <v>0</v>
      </c>
      <c r="L419" s="15">
        <f t="shared" si="40"/>
        <v>0</v>
      </c>
      <c r="M419" s="8">
        <f t="shared" si="41"/>
        <v>0</v>
      </c>
    </row>
    <row r="420" spans="1:13" x14ac:dyDescent="0.25">
      <c r="A420" s="7">
        <v>845442</v>
      </c>
      <c r="B420" s="8" t="s">
        <v>17</v>
      </c>
      <c r="C420" s="9">
        <v>106</v>
      </c>
      <c r="D420" s="10">
        <v>128</v>
      </c>
      <c r="E420" s="9">
        <v>208</v>
      </c>
      <c r="F420" s="11">
        <v>7.4285714285714288</v>
      </c>
      <c r="G420" s="11">
        <f t="shared" si="36"/>
        <v>222.85714285714286</v>
      </c>
      <c r="H420" s="11">
        <f t="shared" si="37"/>
        <v>26</v>
      </c>
      <c r="I420" s="8">
        <f>IFERROR(INDEX('Планируемые поступления'!$A$1:$B$491,MATCH(A420,'Планируемые поступления'!A:A,0),2),0)</f>
        <v>80</v>
      </c>
      <c r="J420" s="15">
        <f t="shared" si="38"/>
        <v>334.28571428571428</v>
      </c>
      <c r="K420" s="15">
        <f t="shared" si="39"/>
        <v>254.28571428571428</v>
      </c>
      <c r="L420" s="15">
        <f t="shared" si="40"/>
        <v>-228</v>
      </c>
      <c r="M420" s="8">
        <f t="shared" si="41"/>
        <v>228</v>
      </c>
    </row>
    <row r="421" spans="1:13" x14ac:dyDescent="0.25">
      <c r="A421" s="7">
        <v>798129</v>
      </c>
      <c r="B421" s="8" t="s">
        <v>17</v>
      </c>
      <c r="C421" s="9">
        <v>268</v>
      </c>
      <c r="D421" s="10">
        <v>216</v>
      </c>
      <c r="E421" s="9">
        <v>155</v>
      </c>
      <c r="F421" s="11">
        <v>5.5357142857142856</v>
      </c>
      <c r="G421" s="11">
        <f t="shared" si="36"/>
        <v>166.07142857142856</v>
      </c>
      <c r="H421" s="11">
        <f t="shared" si="37"/>
        <v>329</v>
      </c>
      <c r="I421" s="8">
        <f>IFERROR(INDEX('Планируемые поступления'!$A$1:$B$491,MATCH(A421,'Планируемые поступления'!A:A,0),2),0)</f>
        <v>0</v>
      </c>
      <c r="J421" s="15">
        <f t="shared" si="38"/>
        <v>249.10714285714283</v>
      </c>
      <c r="K421" s="15">
        <f t="shared" si="39"/>
        <v>249.10714285714283</v>
      </c>
      <c r="L421" s="15">
        <f t="shared" si="40"/>
        <v>80</v>
      </c>
      <c r="M421" s="8">
        <f t="shared" si="41"/>
        <v>249</v>
      </c>
    </row>
    <row r="422" spans="1:13" x14ac:dyDescent="0.25">
      <c r="A422" s="7">
        <v>115562</v>
      </c>
      <c r="B422" s="8" t="s">
        <v>17</v>
      </c>
      <c r="C422" s="9">
        <v>43</v>
      </c>
      <c r="D422" s="10"/>
      <c r="E422" s="9">
        <v>19</v>
      </c>
      <c r="F422" s="11">
        <v>0.6785714285714286</v>
      </c>
      <c r="G422" s="11">
        <f t="shared" si="36"/>
        <v>20.357142857142858</v>
      </c>
      <c r="H422" s="11">
        <f t="shared" si="37"/>
        <v>24</v>
      </c>
      <c r="I422" s="8">
        <f>IFERROR(INDEX('Планируемые поступления'!$A$1:$B$491,MATCH(A422,'Планируемые поступления'!A:A,0),2),0)</f>
        <v>0</v>
      </c>
      <c r="J422" s="15">
        <f t="shared" si="38"/>
        <v>30.535714285714285</v>
      </c>
      <c r="K422" s="15">
        <f t="shared" si="39"/>
        <v>30.535714285714285</v>
      </c>
      <c r="L422" s="15">
        <f t="shared" si="40"/>
        <v>-7</v>
      </c>
      <c r="M422" s="8">
        <f t="shared" si="41"/>
        <v>7</v>
      </c>
    </row>
    <row r="423" spans="1:13" x14ac:dyDescent="0.25">
      <c r="A423" s="7">
        <v>654664</v>
      </c>
      <c r="B423" s="8" t="s">
        <v>16</v>
      </c>
      <c r="C423" s="9">
        <v>11</v>
      </c>
      <c r="D423" s="10"/>
      <c r="E423" s="9">
        <v>30</v>
      </c>
      <c r="F423" s="11">
        <v>1.0714285714285714</v>
      </c>
      <c r="G423" s="11">
        <f t="shared" si="36"/>
        <v>32.142857142857139</v>
      </c>
      <c r="H423" s="11">
        <f t="shared" si="37"/>
        <v>0</v>
      </c>
      <c r="I423" s="8">
        <f>IFERROR(INDEX('Планируемые поступления'!$A$1:$B$491,MATCH(A423,'Планируемые поступления'!A:A,0),2),0)</f>
        <v>0</v>
      </c>
      <c r="J423" s="15">
        <f t="shared" si="38"/>
        <v>48.214285714285708</v>
      </c>
      <c r="K423" s="15">
        <f t="shared" si="39"/>
        <v>48.214285714285708</v>
      </c>
      <c r="L423" s="15">
        <f t="shared" si="40"/>
        <v>-48</v>
      </c>
      <c r="M423" s="8">
        <f t="shared" si="41"/>
        <v>48</v>
      </c>
    </row>
    <row r="424" spans="1:13" x14ac:dyDescent="0.25">
      <c r="A424" s="7">
        <v>288098</v>
      </c>
      <c r="B424" s="8" t="s">
        <v>17</v>
      </c>
      <c r="C424" s="9">
        <v>211</v>
      </c>
      <c r="D424" s="10">
        <v>217</v>
      </c>
      <c r="E424" s="9">
        <v>239</v>
      </c>
      <c r="F424" s="11">
        <v>8.5357142857142865</v>
      </c>
      <c r="G424" s="11">
        <f t="shared" si="36"/>
        <v>256.07142857142861</v>
      </c>
      <c r="H424" s="11">
        <f t="shared" si="37"/>
        <v>189</v>
      </c>
      <c r="I424" s="8">
        <f>IFERROR(INDEX('Планируемые поступления'!$A$1:$B$491,MATCH(A424,'Планируемые поступления'!A:A,0),2),0)</f>
        <v>720</v>
      </c>
      <c r="J424" s="15">
        <f t="shared" si="38"/>
        <v>384.10714285714289</v>
      </c>
      <c r="K424" s="15">
        <f t="shared" si="39"/>
        <v>384.10714285714289</v>
      </c>
      <c r="L424" s="15">
        <f t="shared" si="40"/>
        <v>-195</v>
      </c>
      <c r="M424" s="8">
        <f t="shared" si="41"/>
        <v>195</v>
      </c>
    </row>
    <row r="425" spans="1:13" x14ac:dyDescent="0.25">
      <c r="A425" s="7">
        <v>603417</v>
      </c>
      <c r="B425" s="8" t="s">
        <v>17</v>
      </c>
      <c r="C425" s="9">
        <v>1744</v>
      </c>
      <c r="D425" s="10">
        <v>1794</v>
      </c>
      <c r="E425" s="9">
        <v>937</v>
      </c>
      <c r="F425" s="11">
        <v>33.464285714285715</v>
      </c>
      <c r="G425" s="11">
        <f t="shared" si="36"/>
        <v>1003.9285714285714</v>
      </c>
      <c r="H425" s="11">
        <f t="shared" si="37"/>
        <v>2601</v>
      </c>
      <c r="I425" s="8">
        <f>IFERROR(INDEX('Планируемые поступления'!$A$1:$B$491,MATCH(A425,'Планируемые поступления'!A:A,0),2),0)</f>
        <v>3312</v>
      </c>
      <c r="J425" s="15">
        <f t="shared" si="38"/>
        <v>1505.8928571428571</v>
      </c>
      <c r="K425" s="15">
        <f t="shared" si="39"/>
        <v>1505.8928571428571</v>
      </c>
      <c r="L425" s="15">
        <f t="shared" si="40"/>
        <v>1095</v>
      </c>
      <c r="M425" s="8">
        <f t="shared" si="41"/>
        <v>1506</v>
      </c>
    </row>
    <row r="426" spans="1:13" x14ac:dyDescent="0.25">
      <c r="A426" s="7">
        <v>213234</v>
      </c>
      <c r="B426" s="8" t="s">
        <v>17</v>
      </c>
      <c r="C426" s="9">
        <v>376</v>
      </c>
      <c r="D426" s="10">
        <v>576</v>
      </c>
      <c r="E426" s="9">
        <v>508</v>
      </c>
      <c r="F426" s="11">
        <v>18.142857142857142</v>
      </c>
      <c r="G426" s="11">
        <f t="shared" si="36"/>
        <v>544.28571428571422</v>
      </c>
      <c r="H426" s="11">
        <f t="shared" si="37"/>
        <v>444</v>
      </c>
      <c r="I426" s="8">
        <f>IFERROR(INDEX('Планируемые поступления'!$A$1:$B$491,MATCH(A426,'Планируемые поступления'!A:A,0),2),0)</f>
        <v>0</v>
      </c>
      <c r="J426" s="15">
        <f t="shared" si="38"/>
        <v>816.42857142857133</v>
      </c>
      <c r="K426" s="15">
        <f t="shared" si="39"/>
        <v>816.42857142857133</v>
      </c>
      <c r="L426" s="15">
        <f t="shared" si="40"/>
        <v>-372</v>
      </c>
      <c r="M426" s="8">
        <f t="shared" si="41"/>
        <v>372</v>
      </c>
    </row>
    <row r="427" spans="1:13" x14ac:dyDescent="0.25">
      <c r="A427" s="7">
        <v>790223</v>
      </c>
      <c r="B427" s="8" t="s">
        <v>17</v>
      </c>
      <c r="C427" s="9">
        <v>397</v>
      </c>
      <c r="D427" s="10">
        <v>482</v>
      </c>
      <c r="E427" s="9">
        <v>324</v>
      </c>
      <c r="F427" s="11">
        <v>11.571428571428571</v>
      </c>
      <c r="G427" s="11">
        <f t="shared" si="36"/>
        <v>347.14285714285711</v>
      </c>
      <c r="H427" s="11">
        <f t="shared" si="37"/>
        <v>555</v>
      </c>
      <c r="I427" s="8">
        <f>IFERROR(INDEX('Планируемые поступления'!$A$1:$B$491,MATCH(A427,'Планируемые поступления'!A:A,0),2),0)</f>
        <v>0</v>
      </c>
      <c r="J427" s="15">
        <f t="shared" si="38"/>
        <v>520.71428571428567</v>
      </c>
      <c r="K427" s="15">
        <f t="shared" si="39"/>
        <v>520.71428571428567</v>
      </c>
      <c r="L427" s="15">
        <f t="shared" si="40"/>
        <v>34</v>
      </c>
      <c r="M427" s="8">
        <f t="shared" si="41"/>
        <v>521</v>
      </c>
    </row>
    <row r="428" spans="1:13" x14ac:dyDescent="0.25">
      <c r="A428" s="7">
        <v>680718</v>
      </c>
      <c r="B428" s="8" t="s">
        <v>16</v>
      </c>
      <c r="C428" s="9"/>
      <c r="D428" s="10"/>
      <c r="E428" s="9">
        <v>2</v>
      </c>
      <c r="F428" s="11"/>
      <c r="G428" s="11">
        <f t="shared" si="36"/>
        <v>0</v>
      </c>
      <c r="H428" s="11">
        <f t="shared" si="37"/>
        <v>0</v>
      </c>
      <c r="I428" s="8">
        <f>IFERROR(INDEX('Планируемые поступления'!$A$1:$B$491,MATCH(A428,'Планируемые поступления'!A:A,0),2),0)</f>
        <v>0</v>
      </c>
      <c r="J428" s="15">
        <f t="shared" si="38"/>
        <v>0</v>
      </c>
      <c r="K428" s="15">
        <f t="shared" si="39"/>
        <v>0</v>
      </c>
      <c r="L428" s="15">
        <f t="shared" si="40"/>
        <v>0</v>
      </c>
      <c r="M428" s="8">
        <f t="shared" si="41"/>
        <v>0</v>
      </c>
    </row>
    <row r="429" spans="1:13" x14ac:dyDescent="0.25">
      <c r="A429" s="7">
        <v>152521</v>
      </c>
      <c r="B429" s="8" t="s">
        <v>16</v>
      </c>
      <c r="C429" s="9"/>
      <c r="D429" s="10"/>
      <c r="E429" s="9">
        <v>2</v>
      </c>
      <c r="F429" s="11">
        <v>2</v>
      </c>
      <c r="G429" s="11">
        <f t="shared" si="36"/>
        <v>60</v>
      </c>
      <c r="H429" s="11">
        <f t="shared" si="37"/>
        <v>0</v>
      </c>
      <c r="I429" s="8">
        <f>IFERROR(INDEX('Планируемые поступления'!$A$1:$B$491,MATCH(A429,'Планируемые поступления'!A:A,0),2),0)</f>
        <v>0</v>
      </c>
      <c r="J429" s="15">
        <f t="shared" si="38"/>
        <v>90</v>
      </c>
      <c r="K429" s="15">
        <f t="shared" si="39"/>
        <v>90</v>
      </c>
      <c r="L429" s="15">
        <f t="shared" si="40"/>
        <v>-90</v>
      </c>
      <c r="M429" s="8">
        <f t="shared" si="41"/>
        <v>90</v>
      </c>
    </row>
    <row r="430" spans="1:13" x14ac:dyDescent="0.25">
      <c r="A430" s="7">
        <v>507465</v>
      </c>
      <c r="B430" s="8" t="s">
        <v>16</v>
      </c>
      <c r="C430" s="9">
        <v>29</v>
      </c>
      <c r="D430" s="10">
        <v>2</v>
      </c>
      <c r="E430" s="9">
        <v>1143</v>
      </c>
      <c r="F430" s="11">
        <v>40.821428571428569</v>
      </c>
      <c r="G430" s="11">
        <f t="shared" si="36"/>
        <v>1224.6428571428571</v>
      </c>
      <c r="H430" s="11">
        <f t="shared" si="37"/>
        <v>0</v>
      </c>
      <c r="I430" s="8">
        <f>IFERROR(INDEX('Планируемые поступления'!$A$1:$B$491,MATCH(A430,'Планируемые поступления'!A:A,0),2),0)</f>
        <v>0</v>
      </c>
      <c r="J430" s="15">
        <f t="shared" si="38"/>
        <v>1836.9642857142858</v>
      </c>
      <c r="K430" s="15">
        <f t="shared" si="39"/>
        <v>1836.9642857142858</v>
      </c>
      <c r="L430" s="15">
        <f t="shared" si="40"/>
        <v>-1837</v>
      </c>
      <c r="M430" s="8">
        <f t="shared" si="41"/>
        <v>1837</v>
      </c>
    </row>
    <row r="431" spans="1:13" x14ac:dyDescent="0.25">
      <c r="A431" s="7">
        <v>710588</v>
      </c>
      <c r="B431" s="8" t="s">
        <v>16</v>
      </c>
      <c r="C431" s="9">
        <v>214</v>
      </c>
      <c r="D431" s="10">
        <v>186</v>
      </c>
      <c r="E431" s="9">
        <v>98</v>
      </c>
      <c r="F431" s="11">
        <v>3.5</v>
      </c>
      <c r="G431" s="11">
        <f t="shared" si="36"/>
        <v>105</v>
      </c>
      <c r="H431" s="11">
        <f t="shared" si="37"/>
        <v>302</v>
      </c>
      <c r="I431" s="8">
        <f>IFERROR(INDEX('Планируемые поступления'!$A$1:$B$491,MATCH(A431,'Планируемые поступления'!A:A,0),2),0)</f>
        <v>0</v>
      </c>
      <c r="J431" s="15">
        <f t="shared" si="38"/>
        <v>157.5</v>
      </c>
      <c r="K431" s="15">
        <f t="shared" si="39"/>
        <v>157.5</v>
      </c>
      <c r="L431" s="15">
        <f t="shared" si="40"/>
        <v>145</v>
      </c>
      <c r="M431" s="8">
        <f t="shared" si="41"/>
        <v>158</v>
      </c>
    </row>
    <row r="432" spans="1:13" x14ac:dyDescent="0.25">
      <c r="A432" s="7">
        <v>762428</v>
      </c>
      <c r="B432" s="8" t="s">
        <v>17</v>
      </c>
      <c r="C432" s="9">
        <v>248</v>
      </c>
      <c r="D432" s="10">
        <v>55</v>
      </c>
      <c r="E432" s="9">
        <v>52</v>
      </c>
      <c r="F432" s="11">
        <v>1.8571428571428572</v>
      </c>
      <c r="G432" s="11">
        <f t="shared" si="36"/>
        <v>55.714285714285715</v>
      </c>
      <c r="H432" s="11">
        <f t="shared" si="37"/>
        <v>251</v>
      </c>
      <c r="I432" s="8">
        <f>IFERROR(INDEX('Планируемые поступления'!$A$1:$B$491,MATCH(A432,'Планируемые поступления'!A:A,0),2),0)</f>
        <v>0</v>
      </c>
      <c r="J432" s="15">
        <f t="shared" si="38"/>
        <v>83.571428571428569</v>
      </c>
      <c r="K432" s="15">
        <f t="shared" si="39"/>
        <v>83.571428571428569</v>
      </c>
      <c r="L432" s="15">
        <f t="shared" si="40"/>
        <v>167</v>
      </c>
      <c r="M432" s="8">
        <f t="shared" si="41"/>
        <v>84</v>
      </c>
    </row>
    <row r="433" spans="1:13" x14ac:dyDescent="0.25">
      <c r="A433" s="7">
        <v>553996</v>
      </c>
      <c r="B433" s="8" t="s">
        <v>17</v>
      </c>
      <c r="C433" s="9">
        <v>138</v>
      </c>
      <c r="D433" s="10">
        <v>48</v>
      </c>
      <c r="E433" s="9">
        <v>128</v>
      </c>
      <c r="F433" s="11">
        <v>4.5714285714285712</v>
      </c>
      <c r="G433" s="11">
        <f t="shared" si="36"/>
        <v>137.14285714285714</v>
      </c>
      <c r="H433" s="11">
        <f t="shared" si="37"/>
        <v>58</v>
      </c>
      <c r="I433" s="8">
        <f>IFERROR(INDEX('Планируемые поступления'!$A$1:$B$491,MATCH(A433,'Планируемые поступления'!A:A,0),2),0)</f>
        <v>192</v>
      </c>
      <c r="J433" s="15">
        <f t="shared" si="38"/>
        <v>205.71428571428572</v>
      </c>
      <c r="K433" s="15">
        <f t="shared" si="39"/>
        <v>13.714285714285722</v>
      </c>
      <c r="L433" s="15">
        <f t="shared" si="40"/>
        <v>44</v>
      </c>
      <c r="M433" s="8">
        <f t="shared" si="41"/>
        <v>14</v>
      </c>
    </row>
    <row r="434" spans="1:13" x14ac:dyDescent="0.25">
      <c r="A434" s="7">
        <v>823770</v>
      </c>
      <c r="B434" s="8" t="s">
        <v>17</v>
      </c>
      <c r="C434" s="9"/>
      <c r="D434" s="10"/>
      <c r="E434" s="9">
        <v>2</v>
      </c>
      <c r="F434" s="11"/>
      <c r="G434" s="11">
        <f t="shared" si="36"/>
        <v>0</v>
      </c>
      <c r="H434" s="11">
        <f t="shared" si="37"/>
        <v>0</v>
      </c>
      <c r="I434" s="8">
        <f>IFERROR(INDEX('Планируемые поступления'!$A$1:$B$491,MATCH(A434,'Планируемые поступления'!A:A,0),2),0)</f>
        <v>0</v>
      </c>
      <c r="J434" s="15">
        <f t="shared" si="38"/>
        <v>0</v>
      </c>
      <c r="K434" s="15">
        <f t="shared" si="39"/>
        <v>0</v>
      </c>
      <c r="L434" s="15">
        <f t="shared" si="40"/>
        <v>0</v>
      </c>
      <c r="M434" s="8">
        <f t="shared" si="41"/>
        <v>0</v>
      </c>
    </row>
    <row r="435" spans="1:13" x14ac:dyDescent="0.25">
      <c r="A435" s="7">
        <v>728347</v>
      </c>
      <c r="B435" s="8" t="s">
        <v>17</v>
      </c>
      <c r="C435" s="9">
        <v>299</v>
      </c>
      <c r="D435" s="10">
        <v>420</v>
      </c>
      <c r="E435" s="9">
        <v>574</v>
      </c>
      <c r="F435" s="11">
        <v>20.5</v>
      </c>
      <c r="G435" s="11">
        <f t="shared" si="36"/>
        <v>615</v>
      </c>
      <c r="H435" s="11">
        <f t="shared" si="37"/>
        <v>145</v>
      </c>
      <c r="I435" s="8">
        <f>IFERROR(INDEX('Планируемые поступления'!$A$1:$B$491,MATCH(A435,'Планируемые поступления'!A:A,0),2),0)</f>
        <v>0</v>
      </c>
      <c r="J435" s="15">
        <f t="shared" si="38"/>
        <v>922.5</v>
      </c>
      <c r="K435" s="15">
        <f t="shared" si="39"/>
        <v>922.5</v>
      </c>
      <c r="L435" s="15">
        <f t="shared" si="40"/>
        <v>-778</v>
      </c>
      <c r="M435" s="8">
        <f t="shared" si="41"/>
        <v>778</v>
      </c>
    </row>
    <row r="436" spans="1:13" x14ac:dyDescent="0.25">
      <c r="A436" s="7">
        <v>819581</v>
      </c>
      <c r="B436" s="8" t="s">
        <v>16</v>
      </c>
      <c r="C436" s="9"/>
      <c r="D436" s="10"/>
      <c r="E436" s="9">
        <v>5</v>
      </c>
      <c r="F436" s="11"/>
      <c r="G436" s="11">
        <f t="shared" si="36"/>
        <v>0</v>
      </c>
      <c r="H436" s="11">
        <f t="shared" si="37"/>
        <v>0</v>
      </c>
      <c r="I436" s="8">
        <f>IFERROR(INDEX('Планируемые поступления'!$A$1:$B$491,MATCH(A436,'Планируемые поступления'!A:A,0),2),0)</f>
        <v>0</v>
      </c>
      <c r="J436" s="15">
        <f t="shared" si="38"/>
        <v>0</v>
      </c>
      <c r="K436" s="15">
        <f t="shared" si="39"/>
        <v>0</v>
      </c>
      <c r="L436" s="15">
        <f t="shared" si="40"/>
        <v>0</v>
      </c>
      <c r="M436" s="8">
        <f t="shared" si="41"/>
        <v>0</v>
      </c>
    </row>
    <row r="437" spans="1:13" x14ac:dyDescent="0.25">
      <c r="A437" s="7">
        <v>840931</v>
      </c>
      <c r="B437" s="8" t="s">
        <v>17</v>
      </c>
      <c r="C437" s="9">
        <v>881</v>
      </c>
      <c r="D437" s="10">
        <v>160</v>
      </c>
      <c r="E437" s="9">
        <v>73</v>
      </c>
      <c r="F437" s="11">
        <v>2.6071428571428572</v>
      </c>
      <c r="G437" s="11">
        <f t="shared" si="36"/>
        <v>78.214285714285722</v>
      </c>
      <c r="H437" s="11">
        <f t="shared" si="37"/>
        <v>968</v>
      </c>
      <c r="I437" s="8">
        <f>IFERROR(INDEX('Планируемые поступления'!$A$1:$B$491,MATCH(A437,'Планируемые поступления'!A:A,0),2),0)</f>
        <v>0</v>
      </c>
      <c r="J437" s="15">
        <f t="shared" si="38"/>
        <v>117.32142857142858</v>
      </c>
      <c r="K437" s="15">
        <f t="shared" si="39"/>
        <v>117.32142857142858</v>
      </c>
      <c r="L437" s="15">
        <f t="shared" si="40"/>
        <v>851</v>
      </c>
      <c r="M437" s="8">
        <f t="shared" si="41"/>
        <v>117</v>
      </c>
    </row>
    <row r="438" spans="1:13" x14ac:dyDescent="0.25">
      <c r="A438" s="7">
        <v>686041</v>
      </c>
      <c r="B438" s="8" t="s">
        <v>17</v>
      </c>
      <c r="C438" s="9"/>
      <c r="D438" s="10"/>
      <c r="E438" s="9">
        <v>25</v>
      </c>
      <c r="F438" s="11">
        <v>3.5714285714285716</v>
      </c>
      <c r="G438" s="11">
        <f t="shared" si="36"/>
        <v>107.14285714285715</v>
      </c>
      <c r="H438" s="11">
        <f t="shared" si="37"/>
        <v>0</v>
      </c>
      <c r="I438" s="8">
        <f>IFERROR(INDEX('Планируемые поступления'!$A$1:$B$491,MATCH(A438,'Планируемые поступления'!A:A,0),2),0)</f>
        <v>0</v>
      </c>
      <c r="J438" s="15">
        <f t="shared" si="38"/>
        <v>160.71428571428572</v>
      </c>
      <c r="K438" s="15">
        <f t="shared" si="39"/>
        <v>160.71428571428572</v>
      </c>
      <c r="L438" s="15">
        <f t="shared" si="40"/>
        <v>-161</v>
      </c>
      <c r="M438" s="8">
        <f t="shared" si="41"/>
        <v>161</v>
      </c>
    </row>
    <row r="439" spans="1:13" x14ac:dyDescent="0.25">
      <c r="A439" s="7">
        <v>816715</v>
      </c>
      <c r="B439" s="8" t="s">
        <v>16</v>
      </c>
      <c r="C439" s="9"/>
      <c r="D439" s="10"/>
      <c r="E439" s="9">
        <v>1</v>
      </c>
      <c r="F439" s="11"/>
      <c r="G439" s="11">
        <f t="shared" si="36"/>
        <v>0</v>
      </c>
      <c r="H439" s="11">
        <f t="shared" si="37"/>
        <v>0</v>
      </c>
      <c r="I439" s="8">
        <f>IFERROR(INDEX('Планируемые поступления'!$A$1:$B$491,MATCH(A439,'Планируемые поступления'!A:A,0),2),0)</f>
        <v>0</v>
      </c>
      <c r="J439" s="15">
        <f t="shared" si="38"/>
        <v>0</v>
      </c>
      <c r="K439" s="15">
        <f t="shared" si="39"/>
        <v>0</v>
      </c>
      <c r="L439" s="15">
        <f t="shared" si="40"/>
        <v>0</v>
      </c>
      <c r="M439" s="8">
        <f t="shared" si="41"/>
        <v>0</v>
      </c>
    </row>
    <row r="440" spans="1:13" x14ac:dyDescent="0.25">
      <c r="A440" s="7">
        <v>822832</v>
      </c>
      <c r="B440" s="8" t="s">
        <v>17</v>
      </c>
      <c r="C440" s="9">
        <v>634</v>
      </c>
      <c r="D440" s="10"/>
      <c r="E440" s="9">
        <v>582</v>
      </c>
      <c r="F440" s="11">
        <v>20.785714285714285</v>
      </c>
      <c r="G440" s="11">
        <f t="shared" si="36"/>
        <v>623.57142857142856</v>
      </c>
      <c r="H440" s="11">
        <f t="shared" si="37"/>
        <v>52</v>
      </c>
      <c r="I440" s="8">
        <f>IFERROR(INDEX('Планируемые поступления'!$A$1:$B$491,MATCH(A440,'Планируемые поступления'!A:A,0),2),0)</f>
        <v>0</v>
      </c>
      <c r="J440" s="15">
        <f t="shared" si="38"/>
        <v>935.35714285714289</v>
      </c>
      <c r="K440" s="15">
        <f t="shared" si="39"/>
        <v>935.35714285714289</v>
      </c>
      <c r="L440" s="15">
        <f t="shared" si="40"/>
        <v>-883</v>
      </c>
      <c r="M440" s="8">
        <f t="shared" si="41"/>
        <v>883</v>
      </c>
    </row>
    <row r="441" spans="1:13" x14ac:dyDescent="0.25">
      <c r="A441" s="7">
        <v>564956</v>
      </c>
      <c r="B441" s="8" t="s">
        <v>17</v>
      </c>
      <c r="C441" s="9">
        <v>647</v>
      </c>
      <c r="D441" s="10">
        <v>475</v>
      </c>
      <c r="E441" s="9">
        <v>63</v>
      </c>
      <c r="F441" s="11">
        <v>2.25</v>
      </c>
      <c r="G441" s="11">
        <f t="shared" si="36"/>
        <v>67.5</v>
      </c>
      <c r="H441" s="11">
        <f t="shared" si="37"/>
        <v>1059</v>
      </c>
      <c r="I441" s="8">
        <f>IFERROR(INDEX('Планируемые поступления'!$A$1:$B$491,MATCH(A441,'Планируемые поступления'!A:A,0),2),0)</f>
        <v>0</v>
      </c>
      <c r="J441" s="15">
        <f t="shared" si="38"/>
        <v>101.25</v>
      </c>
      <c r="K441" s="15">
        <f t="shared" si="39"/>
        <v>101.25</v>
      </c>
      <c r="L441" s="15">
        <f t="shared" si="40"/>
        <v>958</v>
      </c>
      <c r="M441" s="8">
        <f t="shared" si="41"/>
        <v>101</v>
      </c>
    </row>
    <row r="442" spans="1:13" x14ac:dyDescent="0.25">
      <c r="A442" s="7">
        <v>116854</v>
      </c>
      <c r="B442" s="8" t="s">
        <v>17</v>
      </c>
      <c r="C442" s="9">
        <v>809</v>
      </c>
      <c r="D442" s="10"/>
      <c r="E442" s="9">
        <v>258</v>
      </c>
      <c r="F442" s="11">
        <v>9.2142857142857135</v>
      </c>
      <c r="G442" s="11">
        <f t="shared" si="36"/>
        <v>276.42857142857139</v>
      </c>
      <c r="H442" s="11">
        <f t="shared" si="37"/>
        <v>551</v>
      </c>
      <c r="I442" s="8">
        <f>IFERROR(INDEX('Планируемые поступления'!$A$1:$B$491,MATCH(A442,'Планируемые поступления'!A:A,0),2),0)</f>
        <v>0</v>
      </c>
      <c r="J442" s="15">
        <f t="shared" si="38"/>
        <v>414.64285714285711</v>
      </c>
      <c r="K442" s="15">
        <f t="shared" si="39"/>
        <v>414.64285714285711</v>
      </c>
      <c r="L442" s="15">
        <f t="shared" si="40"/>
        <v>136</v>
      </c>
      <c r="M442" s="8">
        <f t="shared" si="41"/>
        <v>415</v>
      </c>
    </row>
    <row r="443" spans="1:13" x14ac:dyDescent="0.25">
      <c r="A443" s="7">
        <v>553210</v>
      </c>
      <c r="B443" s="8" t="s">
        <v>17</v>
      </c>
      <c r="C443" s="9">
        <v>28</v>
      </c>
      <c r="D443" s="10"/>
      <c r="E443" s="9">
        <v>28</v>
      </c>
      <c r="F443" s="11">
        <v>1</v>
      </c>
      <c r="G443" s="11">
        <f t="shared" si="36"/>
        <v>30</v>
      </c>
      <c r="H443" s="11">
        <f t="shared" si="37"/>
        <v>0</v>
      </c>
      <c r="I443" s="8">
        <f>IFERROR(INDEX('Планируемые поступления'!$A$1:$B$491,MATCH(A443,'Планируемые поступления'!A:A,0),2),0)</f>
        <v>0</v>
      </c>
      <c r="J443" s="15">
        <f t="shared" si="38"/>
        <v>45</v>
      </c>
      <c r="K443" s="15">
        <f t="shared" si="39"/>
        <v>45</v>
      </c>
      <c r="L443" s="15">
        <f t="shared" si="40"/>
        <v>-45</v>
      </c>
      <c r="M443" s="8">
        <f t="shared" si="41"/>
        <v>45</v>
      </c>
    </row>
    <row r="444" spans="1:13" x14ac:dyDescent="0.25">
      <c r="A444" s="7">
        <v>236464</v>
      </c>
      <c r="B444" s="8" t="s">
        <v>16</v>
      </c>
      <c r="C444" s="9">
        <v>1</v>
      </c>
      <c r="D444" s="10"/>
      <c r="E444" s="9"/>
      <c r="F444" s="11"/>
      <c r="G444" s="11">
        <f t="shared" si="36"/>
        <v>0</v>
      </c>
      <c r="H444" s="11">
        <f t="shared" si="37"/>
        <v>1</v>
      </c>
      <c r="I444" s="8">
        <f>IFERROR(INDEX('Планируемые поступления'!$A$1:$B$491,MATCH(A444,'Планируемые поступления'!A:A,0),2),0)</f>
        <v>0</v>
      </c>
      <c r="J444" s="15">
        <f t="shared" si="38"/>
        <v>0</v>
      </c>
      <c r="K444" s="15">
        <f t="shared" si="39"/>
        <v>0</v>
      </c>
      <c r="L444" s="15">
        <f t="shared" si="40"/>
        <v>1</v>
      </c>
      <c r="M444" s="8">
        <f t="shared" si="41"/>
        <v>0</v>
      </c>
    </row>
    <row r="445" spans="1:13" x14ac:dyDescent="0.25">
      <c r="A445" s="7">
        <v>461523</v>
      </c>
      <c r="B445" s="8" t="s">
        <v>17</v>
      </c>
      <c r="C445" s="9">
        <v>415</v>
      </c>
      <c r="D445" s="10">
        <v>737</v>
      </c>
      <c r="E445" s="9">
        <v>675</v>
      </c>
      <c r="F445" s="11">
        <v>24.107142857142858</v>
      </c>
      <c r="G445" s="11">
        <f t="shared" si="36"/>
        <v>723.21428571428578</v>
      </c>
      <c r="H445" s="11">
        <f t="shared" si="37"/>
        <v>477</v>
      </c>
      <c r="I445" s="8">
        <f>IFERROR(INDEX('Планируемые поступления'!$A$1:$B$491,MATCH(A445,'Планируемые поступления'!A:A,0),2),0)</f>
        <v>0</v>
      </c>
      <c r="J445" s="15">
        <f t="shared" si="38"/>
        <v>1084.8214285714287</v>
      </c>
      <c r="K445" s="15">
        <f t="shared" si="39"/>
        <v>1084.8214285714287</v>
      </c>
      <c r="L445" s="15">
        <f t="shared" si="40"/>
        <v>-608</v>
      </c>
      <c r="M445" s="8">
        <f t="shared" si="41"/>
        <v>608</v>
      </c>
    </row>
    <row r="446" spans="1:13" x14ac:dyDescent="0.25">
      <c r="A446" s="7">
        <v>213543</v>
      </c>
      <c r="B446" s="8" t="s">
        <v>17</v>
      </c>
      <c r="C446" s="9">
        <v>1044</v>
      </c>
      <c r="D446" s="10"/>
      <c r="E446" s="9">
        <v>278</v>
      </c>
      <c r="F446" s="11">
        <v>9.9285714285714288</v>
      </c>
      <c r="G446" s="11">
        <f t="shared" si="36"/>
        <v>297.85714285714289</v>
      </c>
      <c r="H446" s="11">
        <f t="shared" si="37"/>
        <v>766</v>
      </c>
      <c r="I446" s="8">
        <f>IFERROR(INDEX('Планируемые поступления'!$A$1:$B$491,MATCH(A446,'Планируемые поступления'!A:A,0),2),0)</f>
        <v>0</v>
      </c>
      <c r="J446" s="15">
        <f t="shared" si="38"/>
        <v>446.78571428571433</v>
      </c>
      <c r="K446" s="15">
        <f t="shared" si="39"/>
        <v>446.78571428571433</v>
      </c>
      <c r="L446" s="15">
        <f t="shared" si="40"/>
        <v>319</v>
      </c>
      <c r="M446" s="8">
        <f t="shared" si="41"/>
        <v>447</v>
      </c>
    </row>
    <row r="447" spans="1:13" x14ac:dyDescent="0.25">
      <c r="A447" s="7">
        <v>775371</v>
      </c>
      <c r="B447" s="8" t="s">
        <v>17</v>
      </c>
      <c r="C447" s="9">
        <v>31</v>
      </c>
      <c r="D447" s="10"/>
      <c r="E447" s="9">
        <v>41</v>
      </c>
      <c r="F447" s="11">
        <v>1.4642857142857142</v>
      </c>
      <c r="G447" s="11">
        <f t="shared" si="36"/>
        <v>43.928571428571423</v>
      </c>
      <c r="H447" s="11">
        <f t="shared" si="37"/>
        <v>0</v>
      </c>
      <c r="I447" s="8">
        <f>IFERROR(INDEX('Планируемые поступления'!$A$1:$B$491,MATCH(A447,'Планируемые поступления'!A:A,0),2),0)</f>
        <v>0</v>
      </c>
      <c r="J447" s="15">
        <f t="shared" si="38"/>
        <v>65.892857142857139</v>
      </c>
      <c r="K447" s="15">
        <f t="shared" si="39"/>
        <v>65.892857142857139</v>
      </c>
      <c r="L447" s="15">
        <f t="shared" si="40"/>
        <v>-66</v>
      </c>
      <c r="M447" s="8">
        <f t="shared" si="41"/>
        <v>66</v>
      </c>
    </row>
    <row r="448" spans="1:13" x14ac:dyDescent="0.25">
      <c r="A448" s="7">
        <v>861121</v>
      </c>
      <c r="B448" s="8" t="s">
        <v>17</v>
      </c>
      <c r="C448" s="9">
        <v>357</v>
      </c>
      <c r="D448" s="10">
        <v>240</v>
      </c>
      <c r="E448" s="9">
        <v>277</v>
      </c>
      <c r="F448" s="11">
        <v>9.8928571428571423</v>
      </c>
      <c r="G448" s="11">
        <f t="shared" si="36"/>
        <v>296.78571428571428</v>
      </c>
      <c r="H448" s="11">
        <f t="shared" si="37"/>
        <v>320</v>
      </c>
      <c r="I448" s="8">
        <f>IFERROR(INDEX('Планируемые поступления'!$A$1:$B$491,MATCH(A448,'Планируемые поступления'!A:A,0),2),0)</f>
        <v>250</v>
      </c>
      <c r="J448" s="15">
        <f t="shared" si="38"/>
        <v>445.17857142857144</v>
      </c>
      <c r="K448" s="15">
        <f t="shared" si="39"/>
        <v>195.17857142857144</v>
      </c>
      <c r="L448" s="15">
        <f t="shared" si="40"/>
        <v>125</v>
      </c>
      <c r="M448" s="8">
        <f t="shared" si="41"/>
        <v>195</v>
      </c>
    </row>
    <row r="449" spans="1:13" x14ac:dyDescent="0.25">
      <c r="A449" s="7">
        <v>839000</v>
      </c>
      <c r="B449" s="8" t="s">
        <v>16</v>
      </c>
      <c r="C449" s="9"/>
      <c r="D449" s="10">
        <v>1</v>
      </c>
      <c r="E449" s="9">
        <v>1</v>
      </c>
      <c r="F449" s="11">
        <v>1</v>
      </c>
      <c r="G449" s="11">
        <f t="shared" si="36"/>
        <v>30</v>
      </c>
      <c r="H449" s="11">
        <f t="shared" si="37"/>
        <v>0</v>
      </c>
      <c r="I449" s="8">
        <f>IFERROR(INDEX('Планируемые поступления'!$A$1:$B$491,MATCH(A449,'Планируемые поступления'!A:A,0),2),0)</f>
        <v>0</v>
      </c>
      <c r="J449" s="15">
        <f t="shared" si="38"/>
        <v>45</v>
      </c>
      <c r="K449" s="15">
        <f t="shared" si="39"/>
        <v>45</v>
      </c>
      <c r="L449" s="15">
        <f t="shared" si="40"/>
        <v>-45</v>
      </c>
      <c r="M449" s="8">
        <f t="shared" si="41"/>
        <v>45</v>
      </c>
    </row>
    <row r="450" spans="1:13" x14ac:dyDescent="0.25">
      <c r="A450" s="7">
        <v>398303</v>
      </c>
      <c r="B450" s="8" t="s">
        <v>17</v>
      </c>
      <c r="C450" s="9"/>
      <c r="D450" s="10">
        <v>2</v>
      </c>
      <c r="E450" s="9">
        <v>322</v>
      </c>
      <c r="F450" s="11">
        <v>11.925925925925926</v>
      </c>
      <c r="G450" s="11">
        <f t="shared" si="36"/>
        <v>357.77777777777777</v>
      </c>
      <c r="H450" s="11">
        <f t="shared" si="37"/>
        <v>0</v>
      </c>
      <c r="I450" s="8">
        <f>IFERROR(INDEX('Планируемые поступления'!$A$1:$B$491,MATCH(A450,'Планируемые поступления'!A:A,0),2),0)</f>
        <v>0</v>
      </c>
      <c r="J450" s="15">
        <f t="shared" si="38"/>
        <v>536.66666666666663</v>
      </c>
      <c r="K450" s="15">
        <f t="shared" si="39"/>
        <v>536.66666666666663</v>
      </c>
      <c r="L450" s="15">
        <f t="shared" si="40"/>
        <v>-537</v>
      </c>
      <c r="M450" s="8">
        <f t="shared" si="41"/>
        <v>537</v>
      </c>
    </row>
    <row r="451" spans="1:13" x14ac:dyDescent="0.25">
      <c r="A451" s="7">
        <v>213831</v>
      </c>
      <c r="B451" s="8" t="s">
        <v>17</v>
      </c>
      <c r="C451" s="9">
        <v>588</v>
      </c>
      <c r="D451" s="10">
        <v>1</v>
      </c>
      <c r="E451" s="9">
        <v>101</v>
      </c>
      <c r="F451" s="11">
        <v>3.6071428571428572</v>
      </c>
      <c r="G451" s="11">
        <f t="shared" si="36"/>
        <v>108.21428571428572</v>
      </c>
      <c r="H451" s="11">
        <f t="shared" si="37"/>
        <v>488</v>
      </c>
      <c r="I451" s="8">
        <f>IFERROR(INDEX('Планируемые поступления'!$A$1:$B$491,MATCH(A451,'Планируемые поступления'!A:A,0),2),0)</f>
        <v>0</v>
      </c>
      <c r="J451" s="15">
        <f t="shared" si="38"/>
        <v>162.32142857142858</v>
      </c>
      <c r="K451" s="15">
        <f t="shared" si="39"/>
        <v>162.32142857142858</v>
      </c>
      <c r="L451" s="15">
        <f t="shared" si="40"/>
        <v>326</v>
      </c>
      <c r="M451" s="8">
        <f t="shared" si="41"/>
        <v>162</v>
      </c>
    </row>
    <row r="452" spans="1:13" x14ac:dyDescent="0.25">
      <c r="A452" s="7">
        <v>415786</v>
      </c>
      <c r="B452" s="8" t="s">
        <v>17</v>
      </c>
      <c r="C452" s="9">
        <v>511</v>
      </c>
      <c r="D452" s="10">
        <v>421</v>
      </c>
      <c r="E452" s="9">
        <v>213</v>
      </c>
      <c r="F452" s="11">
        <v>7.6071428571428568</v>
      </c>
      <c r="G452" s="11">
        <f t="shared" si="36"/>
        <v>228.21428571428569</v>
      </c>
      <c r="H452" s="11">
        <f t="shared" si="37"/>
        <v>719</v>
      </c>
      <c r="I452" s="8">
        <f>IFERROR(INDEX('Планируемые поступления'!$A$1:$B$491,MATCH(A452,'Планируемые поступления'!A:A,0),2),0)</f>
        <v>60</v>
      </c>
      <c r="J452" s="15">
        <f t="shared" si="38"/>
        <v>342.32142857142856</v>
      </c>
      <c r="K452" s="15">
        <f t="shared" si="39"/>
        <v>282.32142857142856</v>
      </c>
      <c r="L452" s="15">
        <f t="shared" si="40"/>
        <v>437</v>
      </c>
      <c r="M452" s="8">
        <f t="shared" si="41"/>
        <v>282</v>
      </c>
    </row>
    <row r="453" spans="1:13" x14ac:dyDescent="0.25">
      <c r="A453" s="7">
        <v>743305</v>
      </c>
      <c r="B453" s="8" t="s">
        <v>16</v>
      </c>
      <c r="C453" s="9">
        <v>3</v>
      </c>
      <c r="D453" s="10"/>
      <c r="E453" s="9">
        <v>157</v>
      </c>
      <c r="F453" s="11">
        <v>5.6071428571428568</v>
      </c>
      <c r="G453" s="11">
        <f t="shared" ref="G453:G516" si="42">F453*30</f>
        <v>168.21428571428569</v>
      </c>
      <c r="H453" s="11">
        <f t="shared" ref="H453:H516" si="43">IF(C453+D453-E453&gt;0,C453+D453-E453,0)</f>
        <v>0</v>
      </c>
      <c r="I453" s="8">
        <f>IFERROR(INDEX('Планируемые поступления'!$A$1:$B$491,MATCH(A453,'Планируемые поступления'!A:A,0),2),0)</f>
        <v>0</v>
      </c>
      <c r="J453" s="15">
        <f t="shared" ref="J453:J516" si="44">G453*1.5</f>
        <v>252.32142857142856</v>
      </c>
      <c r="K453" s="15">
        <f t="shared" ref="K453:K516" si="45">IF(J453-I453&gt;0,J453-I453,J453)</f>
        <v>252.32142857142856</v>
      </c>
      <c r="L453" s="15">
        <f t="shared" ref="L453:L516" si="46">ROUND(H453-K453,0)</f>
        <v>-252</v>
      </c>
      <c r="M453" s="8">
        <f t="shared" ref="M453:M516" si="47">IF(L453&gt;0,ROUND(K453,0),-1*L453)</f>
        <v>252</v>
      </c>
    </row>
    <row r="454" spans="1:13" x14ac:dyDescent="0.25">
      <c r="A454" s="7">
        <v>755604</v>
      </c>
      <c r="B454" s="8" t="s">
        <v>16</v>
      </c>
      <c r="C454" s="9">
        <v>1275</v>
      </c>
      <c r="D454" s="10">
        <v>865</v>
      </c>
      <c r="E454" s="9">
        <v>572</v>
      </c>
      <c r="F454" s="11">
        <v>20.428571428571427</v>
      </c>
      <c r="G454" s="11">
        <f t="shared" si="42"/>
        <v>612.85714285714278</v>
      </c>
      <c r="H454" s="11">
        <f t="shared" si="43"/>
        <v>1568</v>
      </c>
      <c r="I454" s="8">
        <f>IFERROR(INDEX('Планируемые поступления'!$A$1:$B$491,MATCH(A454,'Планируемые поступления'!A:A,0),2),0)</f>
        <v>0</v>
      </c>
      <c r="J454" s="15">
        <f t="shared" si="44"/>
        <v>919.28571428571422</v>
      </c>
      <c r="K454" s="15">
        <f t="shared" si="45"/>
        <v>919.28571428571422</v>
      </c>
      <c r="L454" s="15">
        <f t="shared" si="46"/>
        <v>649</v>
      </c>
      <c r="M454" s="8">
        <f t="shared" si="47"/>
        <v>919</v>
      </c>
    </row>
    <row r="455" spans="1:13" x14ac:dyDescent="0.25">
      <c r="A455" s="7">
        <v>336709</v>
      </c>
      <c r="B455" s="8" t="s">
        <v>16</v>
      </c>
      <c r="C455" s="9">
        <v>8</v>
      </c>
      <c r="D455" s="10"/>
      <c r="E455" s="9"/>
      <c r="F455" s="11"/>
      <c r="G455" s="11">
        <f t="shared" si="42"/>
        <v>0</v>
      </c>
      <c r="H455" s="11">
        <f t="shared" si="43"/>
        <v>8</v>
      </c>
      <c r="I455" s="8">
        <f>IFERROR(INDEX('Планируемые поступления'!$A$1:$B$491,MATCH(A455,'Планируемые поступления'!A:A,0),2),0)</f>
        <v>0</v>
      </c>
      <c r="J455" s="15">
        <f t="shared" si="44"/>
        <v>0</v>
      </c>
      <c r="K455" s="15">
        <f t="shared" si="45"/>
        <v>0</v>
      </c>
      <c r="L455" s="15">
        <f t="shared" si="46"/>
        <v>8</v>
      </c>
      <c r="M455" s="8">
        <f t="shared" si="47"/>
        <v>0</v>
      </c>
    </row>
    <row r="456" spans="1:13" x14ac:dyDescent="0.25">
      <c r="A456" s="7">
        <v>314716</v>
      </c>
      <c r="B456" s="8" t="s">
        <v>16</v>
      </c>
      <c r="C456" s="9">
        <v>3636</v>
      </c>
      <c r="D456" s="10"/>
      <c r="E456" s="9">
        <v>2951</v>
      </c>
      <c r="F456" s="11">
        <v>105.39285714285714</v>
      </c>
      <c r="G456" s="11">
        <f t="shared" si="42"/>
        <v>3161.7857142857142</v>
      </c>
      <c r="H456" s="11">
        <f t="shared" si="43"/>
        <v>685</v>
      </c>
      <c r="I456" s="8">
        <f>IFERROR(INDEX('Планируемые поступления'!$A$1:$B$491,MATCH(A456,'Планируемые поступления'!A:A,0),2),0)</f>
        <v>0</v>
      </c>
      <c r="J456" s="15">
        <f t="shared" si="44"/>
        <v>4742.6785714285716</v>
      </c>
      <c r="K456" s="15">
        <f t="shared" si="45"/>
        <v>4742.6785714285716</v>
      </c>
      <c r="L456" s="15">
        <f t="shared" si="46"/>
        <v>-4058</v>
      </c>
      <c r="M456" s="8">
        <f t="shared" si="47"/>
        <v>4058</v>
      </c>
    </row>
    <row r="457" spans="1:13" x14ac:dyDescent="0.25">
      <c r="A457" s="7">
        <v>533523</v>
      </c>
      <c r="B457" s="8" t="s">
        <v>16</v>
      </c>
      <c r="C457" s="9"/>
      <c r="D457" s="10"/>
      <c r="E457" s="9">
        <v>7</v>
      </c>
      <c r="F457" s="11"/>
      <c r="G457" s="11">
        <f t="shared" si="42"/>
        <v>0</v>
      </c>
      <c r="H457" s="11">
        <f t="shared" si="43"/>
        <v>0</v>
      </c>
      <c r="I457" s="8">
        <f>IFERROR(INDEX('Планируемые поступления'!$A$1:$B$491,MATCH(A457,'Планируемые поступления'!A:A,0),2),0)</f>
        <v>0</v>
      </c>
      <c r="J457" s="15">
        <f t="shared" si="44"/>
        <v>0</v>
      </c>
      <c r="K457" s="15">
        <f t="shared" si="45"/>
        <v>0</v>
      </c>
      <c r="L457" s="15">
        <f t="shared" si="46"/>
        <v>0</v>
      </c>
      <c r="M457" s="8">
        <f t="shared" si="47"/>
        <v>0</v>
      </c>
    </row>
    <row r="458" spans="1:13" x14ac:dyDescent="0.25">
      <c r="A458" s="7">
        <v>712313</v>
      </c>
      <c r="B458" s="8" t="s">
        <v>17</v>
      </c>
      <c r="C458" s="9">
        <v>5456</v>
      </c>
      <c r="D458" s="10">
        <v>2067</v>
      </c>
      <c r="E458" s="9">
        <v>1370</v>
      </c>
      <c r="F458" s="11">
        <v>48.928571428571431</v>
      </c>
      <c r="G458" s="11">
        <f t="shared" si="42"/>
        <v>1467.8571428571429</v>
      </c>
      <c r="H458" s="11">
        <f t="shared" si="43"/>
        <v>6153</v>
      </c>
      <c r="I458" s="8">
        <f>IFERROR(INDEX('Планируемые поступления'!$A$1:$B$491,MATCH(A458,'Планируемые поступления'!A:A,0),2),0)</f>
        <v>0</v>
      </c>
      <c r="J458" s="15">
        <f t="shared" si="44"/>
        <v>2201.7857142857142</v>
      </c>
      <c r="K458" s="15">
        <f t="shared" si="45"/>
        <v>2201.7857142857142</v>
      </c>
      <c r="L458" s="15">
        <f t="shared" si="46"/>
        <v>3951</v>
      </c>
      <c r="M458" s="8">
        <f t="shared" si="47"/>
        <v>2202</v>
      </c>
    </row>
    <row r="459" spans="1:13" x14ac:dyDescent="0.25">
      <c r="A459" s="7">
        <v>499595</v>
      </c>
      <c r="B459" s="8" t="s">
        <v>17</v>
      </c>
      <c r="C459" s="9">
        <v>222</v>
      </c>
      <c r="D459" s="10">
        <v>218</v>
      </c>
      <c r="E459" s="9">
        <v>148</v>
      </c>
      <c r="F459" s="11">
        <v>5.2857142857142856</v>
      </c>
      <c r="G459" s="11">
        <f t="shared" si="42"/>
        <v>158.57142857142856</v>
      </c>
      <c r="H459" s="11">
        <f t="shared" si="43"/>
        <v>292</v>
      </c>
      <c r="I459" s="8">
        <f>IFERROR(INDEX('Планируемые поступления'!$A$1:$B$491,MATCH(A459,'Планируемые поступления'!A:A,0),2),0)</f>
        <v>0</v>
      </c>
      <c r="J459" s="15">
        <f t="shared" si="44"/>
        <v>237.85714285714283</v>
      </c>
      <c r="K459" s="15">
        <f t="shared" si="45"/>
        <v>237.85714285714283</v>
      </c>
      <c r="L459" s="15">
        <f t="shared" si="46"/>
        <v>54</v>
      </c>
      <c r="M459" s="8">
        <f t="shared" si="47"/>
        <v>238</v>
      </c>
    </row>
    <row r="460" spans="1:13" x14ac:dyDescent="0.25">
      <c r="A460" s="7">
        <v>445052</v>
      </c>
      <c r="B460" s="8" t="s">
        <v>17</v>
      </c>
      <c r="C460" s="9">
        <v>381</v>
      </c>
      <c r="D460" s="10">
        <v>96</v>
      </c>
      <c r="E460" s="9">
        <v>155</v>
      </c>
      <c r="F460" s="11">
        <v>5.5357142857142856</v>
      </c>
      <c r="G460" s="11">
        <f t="shared" si="42"/>
        <v>166.07142857142856</v>
      </c>
      <c r="H460" s="11">
        <f t="shared" si="43"/>
        <v>322</v>
      </c>
      <c r="I460" s="8">
        <f>IFERROR(INDEX('Планируемые поступления'!$A$1:$B$491,MATCH(A460,'Планируемые поступления'!A:A,0),2),0)</f>
        <v>192</v>
      </c>
      <c r="J460" s="15">
        <f t="shared" si="44"/>
        <v>249.10714285714283</v>
      </c>
      <c r="K460" s="15">
        <f t="shared" si="45"/>
        <v>57.107142857142833</v>
      </c>
      <c r="L460" s="15">
        <f t="shared" si="46"/>
        <v>265</v>
      </c>
      <c r="M460" s="8">
        <f t="shared" si="47"/>
        <v>57</v>
      </c>
    </row>
    <row r="461" spans="1:13" x14ac:dyDescent="0.25">
      <c r="A461" s="7">
        <v>886754</v>
      </c>
      <c r="B461" s="8" t="s">
        <v>17</v>
      </c>
      <c r="C461" s="9">
        <v>54</v>
      </c>
      <c r="D461" s="10">
        <v>1</v>
      </c>
      <c r="E461" s="9">
        <v>805</v>
      </c>
      <c r="F461" s="11">
        <v>28.75</v>
      </c>
      <c r="G461" s="11">
        <f t="shared" si="42"/>
        <v>862.5</v>
      </c>
      <c r="H461" s="11">
        <f t="shared" si="43"/>
        <v>0</v>
      </c>
      <c r="I461" s="8">
        <f>IFERROR(INDEX('Планируемые поступления'!$A$1:$B$491,MATCH(A461,'Планируемые поступления'!A:A,0),2),0)</f>
        <v>0</v>
      </c>
      <c r="J461" s="15">
        <f t="shared" si="44"/>
        <v>1293.75</v>
      </c>
      <c r="K461" s="15">
        <f t="shared" si="45"/>
        <v>1293.75</v>
      </c>
      <c r="L461" s="15">
        <f t="shared" si="46"/>
        <v>-1294</v>
      </c>
      <c r="M461" s="8">
        <f t="shared" si="47"/>
        <v>1294</v>
      </c>
    </row>
    <row r="462" spans="1:13" x14ac:dyDescent="0.25">
      <c r="A462" s="7">
        <v>217652</v>
      </c>
      <c r="B462" s="8" t="s">
        <v>17</v>
      </c>
      <c r="C462" s="9">
        <v>1446</v>
      </c>
      <c r="D462" s="10">
        <v>64</v>
      </c>
      <c r="E462" s="9">
        <v>911</v>
      </c>
      <c r="F462" s="11">
        <v>32.535714285714285</v>
      </c>
      <c r="G462" s="11">
        <f t="shared" si="42"/>
        <v>976.07142857142856</v>
      </c>
      <c r="H462" s="11">
        <f t="shared" si="43"/>
        <v>599</v>
      </c>
      <c r="I462" s="8">
        <f>IFERROR(INDEX('Планируемые поступления'!$A$1:$B$491,MATCH(A462,'Планируемые поступления'!A:A,0),2),0)</f>
        <v>0</v>
      </c>
      <c r="J462" s="15">
        <f t="shared" si="44"/>
        <v>1464.1071428571429</v>
      </c>
      <c r="K462" s="15">
        <f t="shared" si="45"/>
        <v>1464.1071428571429</v>
      </c>
      <c r="L462" s="15">
        <f t="shared" si="46"/>
        <v>-865</v>
      </c>
      <c r="M462" s="8">
        <f t="shared" si="47"/>
        <v>865</v>
      </c>
    </row>
    <row r="463" spans="1:13" x14ac:dyDescent="0.25">
      <c r="A463" s="7">
        <v>645952</v>
      </c>
      <c r="B463" s="8" t="s">
        <v>17</v>
      </c>
      <c r="C463" s="9">
        <v>1180</v>
      </c>
      <c r="D463" s="10"/>
      <c r="E463" s="9">
        <v>50</v>
      </c>
      <c r="F463" s="11">
        <v>1.7857142857142858</v>
      </c>
      <c r="G463" s="11">
        <f t="shared" si="42"/>
        <v>53.571428571428577</v>
      </c>
      <c r="H463" s="11">
        <f t="shared" si="43"/>
        <v>1130</v>
      </c>
      <c r="I463" s="8">
        <f>IFERROR(INDEX('Планируемые поступления'!$A$1:$B$491,MATCH(A463,'Планируемые поступления'!A:A,0),2),0)</f>
        <v>0</v>
      </c>
      <c r="J463" s="15">
        <f t="shared" si="44"/>
        <v>80.357142857142861</v>
      </c>
      <c r="K463" s="15">
        <f t="shared" si="45"/>
        <v>80.357142857142861</v>
      </c>
      <c r="L463" s="15">
        <f t="shared" si="46"/>
        <v>1050</v>
      </c>
      <c r="M463" s="8">
        <f t="shared" si="47"/>
        <v>80</v>
      </c>
    </row>
    <row r="464" spans="1:13" x14ac:dyDescent="0.25">
      <c r="A464" s="7">
        <v>307097</v>
      </c>
      <c r="B464" s="8" t="s">
        <v>17</v>
      </c>
      <c r="C464" s="9">
        <v>18</v>
      </c>
      <c r="D464" s="10"/>
      <c r="E464" s="9">
        <v>270</v>
      </c>
      <c r="F464" s="11">
        <v>9.6428571428571423</v>
      </c>
      <c r="G464" s="11">
        <f t="shared" si="42"/>
        <v>289.28571428571428</v>
      </c>
      <c r="H464" s="11">
        <f t="shared" si="43"/>
        <v>0</v>
      </c>
      <c r="I464" s="8">
        <f>IFERROR(INDEX('Планируемые поступления'!$A$1:$B$491,MATCH(A464,'Планируемые поступления'!A:A,0),2),0)</f>
        <v>0</v>
      </c>
      <c r="J464" s="15">
        <f t="shared" si="44"/>
        <v>433.92857142857144</v>
      </c>
      <c r="K464" s="15">
        <f t="shared" si="45"/>
        <v>433.92857142857144</v>
      </c>
      <c r="L464" s="15">
        <f t="shared" si="46"/>
        <v>-434</v>
      </c>
      <c r="M464" s="8">
        <f t="shared" si="47"/>
        <v>434</v>
      </c>
    </row>
    <row r="465" spans="1:13" x14ac:dyDescent="0.25">
      <c r="A465" s="7">
        <v>630475</v>
      </c>
      <c r="B465" s="8" t="s">
        <v>17</v>
      </c>
      <c r="C465" s="9">
        <v>34</v>
      </c>
      <c r="D465" s="10"/>
      <c r="E465" s="9">
        <v>98</v>
      </c>
      <c r="F465" s="11">
        <v>3.5</v>
      </c>
      <c r="G465" s="11">
        <f t="shared" si="42"/>
        <v>105</v>
      </c>
      <c r="H465" s="11">
        <f t="shared" si="43"/>
        <v>0</v>
      </c>
      <c r="I465" s="8">
        <f>IFERROR(INDEX('Планируемые поступления'!$A$1:$B$491,MATCH(A465,'Планируемые поступления'!A:A,0),2),0)</f>
        <v>0</v>
      </c>
      <c r="J465" s="15">
        <f t="shared" si="44"/>
        <v>157.5</v>
      </c>
      <c r="K465" s="15">
        <f t="shared" si="45"/>
        <v>157.5</v>
      </c>
      <c r="L465" s="15">
        <f t="shared" si="46"/>
        <v>-158</v>
      </c>
      <c r="M465" s="8">
        <f t="shared" si="47"/>
        <v>158</v>
      </c>
    </row>
    <row r="466" spans="1:13" x14ac:dyDescent="0.25">
      <c r="A466" s="7">
        <v>409487</v>
      </c>
      <c r="B466" s="8" t="s">
        <v>16</v>
      </c>
      <c r="C466" s="9"/>
      <c r="D466" s="10"/>
      <c r="E466" s="9">
        <v>16</v>
      </c>
      <c r="F466" s="11">
        <v>16</v>
      </c>
      <c r="G466" s="11">
        <f t="shared" si="42"/>
        <v>480</v>
      </c>
      <c r="H466" s="11">
        <f t="shared" si="43"/>
        <v>0</v>
      </c>
      <c r="I466" s="8">
        <f>IFERROR(INDEX('Планируемые поступления'!$A$1:$B$491,MATCH(A466,'Планируемые поступления'!A:A,0),2),0)</f>
        <v>0</v>
      </c>
      <c r="J466" s="15">
        <f t="shared" si="44"/>
        <v>720</v>
      </c>
      <c r="K466" s="15">
        <f t="shared" si="45"/>
        <v>720</v>
      </c>
      <c r="L466" s="15">
        <f t="shared" si="46"/>
        <v>-720</v>
      </c>
      <c r="M466" s="8">
        <f t="shared" si="47"/>
        <v>720</v>
      </c>
    </row>
    <row r="467" spans="1:13" x14ac:dyDescent="0.25">
      <c r="A467" s="7">
        <v>587432</v>
      </c>
      <c r="B467" s="8" t="s">
        <v>17</v>
      </c>
      <c r="C467" s="9">
        <v>374</v>
      </c>
      <c r="D467" s="10"/>
      <c r="E467" s="9">
        <v>66</v>
      </c>
      <c r="F467" s="11">
        <v>2.3571428571428572</v>
      </c>
      <c r="G467" s="11">
        <f t="shared" si="42"/>
        <v>70.714285714285722</v>
      </c>
      <c r="H467" s="11">
        <f t="shared" si="43"/>
        <v>308</v>
      </c>
      <c r="I467" s="8">
        <f>IFERROR(INDEX('Планируемые поступления'!$A$1:$B$491,MATCH(A467,'Планируемые поступления'!A:A,0),2),0)</f>
        <v>0</v>
      </c>
      <c r="J467" s="15">
        <f t="shared" si="44"/>
        <v>106.07142857142858</v>
      </c>
      <c r="K467" s="15">
        <f t="shared" si="45"/>
        <v>106.07142857142858</v>
      </c>
      <c r="L467" s="15">
        <f t="shared" si="46"/>
        <v>202</v>
      </c>
      <c r="M467" s="8">
        <f t="shared" si="47"/>
        <v>106</v>
      </c>
    </row>
    <row r="468" spans="1:13" x14ac:dyDescent="0.25">
      <c r="A468" s="7">
        <v>848674</v>
      </c>
      <c r="B468" s="8" t="s">
        <v>17</v>
      </c>
      <c r="C468" s="9">
        <v>330</v>
      </c>
      <c r="D468" s="10">
        <v>56</v>
      </c>
      <c r="E468" s="9">
        <v>64</v>
      </c>
      <c r="F468" s="11">
        <v>2.2857142857142856</v>
      </c>
      <c r="G468" s="11">
        <f t="shared" si="42"/>
        <v>68.571428571428569</v>
      </c>
      <c r="H468" s="11">
        <f t="shared" si="43"/>
        <v>322</v>
      </c>
      <c r="I468" s="8">
        <f>IFERROR(INDEX('Планируемые поступления'!$A$1:$B$491,MATCH(A468,'Планируемые поступления'!A:A,0),2),0)</f>
        <v>0</v>
      </c>
      <c r="J468" s="15">
        <f t="shared" si="44"/>
        <v>102.85714285714286</v>
      </c>
      <c r="K468" s="15">
        <f t="shared" si="45"/>
        <v>102.85714285714286</v>
      </c>
      <c r="L468" s="15">
        <f t="shared" si="46"/>
        <v>219</v>
      </c>
      <c r="M468" s="8">
        <f t="shared" si="47"/>
        <v>103</v>
      </c>
    </row>
    <row r="469" spans="1:13" x14ac:dyDescent="0.25">
      <c r="A469" s="7">
        <v>855101</v>
      </c>
      <c r="B469" s="8" t="s">
        <v>16</v>
      </c>
      <c r="C469" s="9"/>
      <c r="D469" s="10">
        <v>6</v>
      </c>
      <c r="E469" s="9">
        <v>6</v>
      </c>
      <c r="F469" s="11">
        <v>6</v>
      </c>
      <c r="G469" s="11">
        <f t="shared" si="42"/>
        <v>180</v>
      </c>
      <c r="H469" s="11">
        <f t="shared" si="43"/>
        <v>0</v>
      </c>
      <c r="I469" s="8">
        <f>IFERROR(INDEX('Планируемые поступления'!$A$1:$B$491,MATCH(A469,'Планируемые поступления'!A:A,0),2),0)</f>
        <v>0</v>
      </c>
      <c r="J469" s="15">
        <f t="shared" si="44"/>
        <v>270</v>
      </c>
      <c r="K469" s="15">
        <f t="shared" si="45"/>
        <v>270</v>
      </c>
      <c r="L469" s="15">
        <f t="shared" si="46"/>
        <v>-270</v>
      </c>
      <c r="M469" s="8">
        <f t="shared" si="47"/>
        <v>270</v>
      </c>
    </row>
    <row r="470" spans="1:13" x14ac:dyDescent="0.25">
      <c r="A470" s="7">
        <v>601669</v>
      </c>
      <c r="B470" s="8" t="s">
        <v>16</v>
      </c>
      <c r="C470" s="9">
        <v>1218</v>
      </c>
      <c r="D470" s="10">
        <v>757</v>
      </c>
      <c r="E470" s="9">
        <v>961</v>
      </c>
      <c r="F470" s="11">
        <v>34.321428571428569</v>
      </c>
      <c r="G470" s="11">
        <f t="shared" si="42"/>
        <v>1029.6428571428571</v>
      </c>
      <c r="H470" s="11">
        <f t="shared" si="43"/>
        <v>1014</v>
      </c>
      <c r="I470" s="8">
        <f>IFERROR(INDEX('Планируемые поступления'!$A$1:$B$491,MATCH(A470,'Планируемые поступления'!A:A,0),2),0)</f>
        <v>348</v>
      </c>
      <c r="J470" s="15">
        <f t="shared" si="44"/>
        <v>1544.4642857142858</v>
      </c>
      <c r="K470" s="15">
        <f t="shared" si="45"/>
        <v>1196.4642857142858</v>
      </c>
      <c r="L470" s="15">
        <f t="shared" si="46"/>
        <v>-182</v>
      </c>
      <c r="M470" s="8">
        <f t="shared" si="47"/>
        <v>182</v>
      </c>
    </row>
    <row r="471" spans="1:13" x14ac:dyDescent="0.25">
      <c r="A471" s="7">
        <v>435680</v>
      </c>
      <c r="B471" s="8" t="s">
        <v>17</v>
      </c>
      <c r="C471" s="9">
        <v>357</v>
      </c>
      <c r="D471" s="10">
        <v>192</v>
      </c>
      <c r="E471" s="9">
        <v>145</v>
      </c>
      <c r="F471" s="11">
        <v>5.1785714285714288</v>
      </c>
      <c r="G471" s="11">
        <f t="shared" si="42"/>
        <v>155.35714285714286</v>
      </c>
      <c r="H471" s="11">
        <f t="shared" si="43"/>
        <v>404</v>
      </c>
      <c r="I471" s="8">
        <f>IFERROR(INDEX('Планируемые поступления'!$A$1:$B$491,MATCH(A471,'Планируемые поступления'!A:A,0),2),0)</f>
        <v>0</v>
      </c>
      <c r="J471" s="15">
        <f t="shared" si="44"/>
        <v>233.03571428571428</v>
      </c>
      <c r="K471" s="15">
        <f t="shared" si="45"/>
        <v>233.03571428571428</v>
      </c>
      <c r="L471" s="15">
        <f t="shared" si="46"/>
        <v>171</v>
      </c>
      <c r="M471" s="8">
        <f t="shared" si="47"/>
        <v>233</v>
      </c>
    </row>
    <row r="472" spans="1:13" x14ac:dyDescent="0.25">
      <c r="A472" s="7">
        <v>175404</v>
      </c>
      <c r="B472" s="8" t="s">
        <v>17</v>
      </c>
      <c r="C472" s="9">
        <v>215</v>
      </c>
      <c r="D472" s="10">
        <v>53</v>
      </c>
      <c r="E472" s="9">
        <v>155</v>
      </c>
      <c r="F472" s="11">
        <v>5.5357142857142856</v>
      </c>
      <c r="G472" s="11">
        <f t="shared" si="42"/>
        <v>166.07142857142856</v>
      </c>
      <c r="H472" s="11">
        <f t="shared" si="43"/>
        <v>113</v>
      </c>
      <c r="I472" s="8">
        <f>IFERROR(INDEX('Планируемые поступления'!$A$1:$B$491,MATCH(A472,'Планируемые поступления'!A:A,0),2),0)</f>
        <v>105</v>
      </c>
      <c r="J472" s="15">
        <f t="shared" si="44"/>
        <v>249.10714285714283</v>
      </c>
      <c r="K472" s="15">
        <f t="shared" si="45"/>
        <v>144.10714285714283</v>
      </c>
      <c r="L472" s="15">
        <f t="shared" si="46"/>
        <v>-31</v>
      </c>
      <c r="M472" s="8">
        <f t="shared" si="47"/>
        <v>31</v>
      </c>
    </row>
    <row r="473" spans="1:13" x14ac:dyDescent="0.25">
      <c r="A473" s="7">
        <v>824653</v>
      </c>
      <c r="B473" s="8" t="s">
        <v>17</v>
      </c>
      <c r="C473" s="9">
        <v>1471</v>
      </c>
      <c r="D473" s="10">
        <v>256</v>
      </c>
      <c r="E473" s="9">
        <v>364</v>
      </c>
      <c r="F473" s="11">
        <v>13</v>
      </c>
      <c r="G473" s="11">
        <f t="shared" si="42"/>
        <v>390</v>
      </c>
      <c r="H473" s="11">
        <f t="shared" si="43"/>
        <v>1363</v>
      </c>
      <c r="I473" s="8">
        <f>IFERROR(INDEX('Планируемые поступления'!$A$1:$B$491,MATCH(A473,'Планируемые поступления'!A:A,0),2),0)</f>
        <v>16</v>
      </c>
      <c r="J473" s="15">
        <f t="shared" si="44"/>
        <v>585</v>
      </c>
      <c r="K473" s="15">
        <f t="shared" si="45"/>
        <v>569</v>
      </c>
      <c r="L473" s="15">
        <f t="shared" si="46"/>
        <v>794</v>
      </c>
      <c r="M473" s="8">
        <f t="shared" si="47"/>
        <v>569</v>
      </c>
    </row>
    <row r="474" spans="1:13" x14ac:dyDescent="0.25">
      <c r="A474" s="7">
        <v>142693</v>
      </c>
      <c r="B474" s="8" t="s">
        <v>17</v>
      </c>
      <c r="C474" s="9">
        <v>432</v>
      </c>
      <c r="D474" s="10"/>
      <c r="E474" s="9">
        <v>117</v>
      </c>
      <c r="F474" s="11">
        <v>4.1785714285714288</v>
      </c>
      <c r="G474" s="11">
        <f t="shared" si="42"/>
        <v>125.35714285714286</v>
      </c>
      <c r="H474" s="11">
        <f t="shared" si="43"/>
        <v>315</v>
      </c>
      <c r="I474" s="8">
        <f>IFERROR(INDEX('Планируемые поступления'!$A$1:$B$491,MATCH(A474,'Планируемые поступления'!A:A,0),2),0)</f>
        <v>104</v>
      </c>
      <c r="J474" s="15">
        <f t="shared" si="44"/>
        <v>188.03571428571428</v>
      </c>
      <c r="K474" s="15">
        <f t="shared" si="45"/>
        <v>84.035714285714278</v>
      </c>
      <c r="L474" s="15">
        <f t="shared" si="46"/>
        <v>231</v>
      </c>
      <c r="M474" s="8">
        <f t="shared" si="47"/>
        <v>84</v>
      </c>
    </row>
    <row r="475" spans="1:13" x14ac:dyDescent="0.25">
      <c r="A475" s="7">
        <v>174841</v>
      </c>
      <c r="B475" s="8" t="s">
        <v>16</v>
      </c>
      <c r="C475" s="9">
        <v>3</v>
      </c>
      <c r="D475" s="10"/>
      <c r="E475" s="9">
        <v>6</v>
      </c>
      <c r="F475" s="11">
        <v>0.21428571428571427</v>
      </c>
      <c r="G475" s="11">
        <f t="shared" si="42"/>
        <v>6.4285714285714279</v>
      </c>
      <c r="H475" s="11">
        <f t="shared" si="43"/>
        <v>0</v>
      </c>
      <c r="I475" s="8">
        <f>IFERROR(INDEX('Планируемые поступления'!$A$1:$B$491,MATCH(A475,'Планируемые поступления'!A:A,0),2),0)</f>
        <v>0</v>
      </c>
      <c r="J475" s="15">
        <f t="shared" si="44"/>
        <v>9.6428571428571423</v>
      </c>
      <c r="K475" s="15">
        <f t="shared" si="45"/>
        <v>9.6428571428571423</v>
      </c>
      <c r="L475" s="15">
        <f t="shared" si="46"/>
        <v>-10</v>
      </c>
      <c r="M475" s="8">
        <f t="shared" si="47"/>
        <v>10</v>
      </c>
    </row>
    <row r="476" spans="1:13" x14ac:dyDescent="0.25">
      <c r="A476" s="7">
        <v>810387</v>
      </c>
      <c r="B476" s="8" t="s">
        <v>17</v>
      </c>
      <c r="C476" s="9">
        <v>1656</v>
      </c>
      <c r="D476" s="10">
        <v>1776</v>
      </c>
      <c r="E476" s="9">
        <v>590</v>
      </c>
      <c r="F476" s="11">
        <v>21.071428571428573</v>
      </c>
      <c r="G476" s="11">
        <f t="shared" si="42"/>
        <v>632.14285714285722</v>
      </c>
      <c r="H476" s="11">
        <f t="shared" si="43"/>
        <v>2842</v>
      </c>
      <c r="I476" s="8">
        <f>IFERROR(INDEX('Планируемые поступления'!$A$1:$B$491,MATCH(A476,'Планируемые поступления'!A:A,0),2),0)</f>
        <v>18</v>
      </c>
      <c r="J476" s="15">
        <f t="shared" si="44"/>
        <v>948.21428571428578</v>
      </c>
      <c r="K476" s="15">
        <f t="shared" si="45"/>
        <v>930.21428571428578</v>
      </c>
      <c r="L476" s="15">
        <f t="shared" si="46"/>
        <v>1912</v>
      </c>
      <c r="M476" s="8">
        <f t="shared" si="47"/>
        <v>930</v>
      </c>
    </row>
    <row r="477" spans="1:13" x14ac:dyDescent="0.25">
      <c r="A477" s="7">
        <v>757960</v>
      </c>
      <c r="B477" s="8" t="s">
        <v>17</v>
      </c>
      <c r="C477" s="9">
        <v>951</v>
      </c>
      <c r="D477" s="10">
        <v>1054</v>
      </c>
      <c r="E477" s="9">
        <v>278</v>
      </c>
      <c r="F477" s="11">
        <v>9.9285714285714288</v>
      </c>
      <c r="G477" s="11">
        <f t="shared" si="42"/>
        <v>297.85714285714289</v>
      </c>
      <c r="H477" s="11">
        <f t="shared" si="43"/>
        <v>1727</v>
      </c>
      <c r="I477" s="8">
        <f>IFERROR(INDEX('Планируемые поступления'!$A$1:$B$491,MATCH(A477,'Планируемые поступления'!A:A,0),2),0)</f>
        <v>0</v>
      </c>
      <c r="J477" s="15">
        <f t="shared" si="44"/>
        <v>446.78571428571433</v>
      </c>
      <c r="K477" s="15">
        <f t="shared" si="45"/>
        <v>446.78571428571433</v>
      </c>
      <c r="L477" s="15">
        <f t="shared" si="46"/>
        <v>1280</v>
      </c>
      <c r="M477" s="8">
        <f t="shared" si="47"/>
        <v>447</v>
      </c>
    </row>
    <row r="478" spans="1:13" x14ac:dyDescent="0.25">
      <c r="A478" s="7">
        <v>524981</v>
      </c>
      <c r="B478" s="8" t="s">
        <v>17</v>
      </c>
      <c r="C478" s="9">
        <v>1167</v>
      </c>
      <c r="D478" s="10"/>
      <c r="E478" s="9">
        <v>53</v>
      </c>
      <c r="F478" s="11">
        <v>1.8928571428571428</v>
      </c>
      <c r="G478" s="11">
        <f t="shared" si="42"/>
        <v>56.785714285714285</v>
      </c>
      <c r="H478" s="11">
        <f t="shared" si="43"/>
        <v>1114</v>
      </c>
      <c r="I478" s="8">
        <f>IFERROR(INDEX('Планируемые поступления'!$A$1:$B$491,MATCH(A478,'Планируемые поступления'!A:A,0),2),0)</f>
        <v>0</v>
      </c>
      <c r="J478" s="15">
        <f t="shared" si="44"/>
        <v>85.178571428571431</v>
      </c>
      <c r="K478" s="15">
        <f t="shared" si="45"/>
        <v>85.178571428571431</v>
      </c>
      <c r="L478" s="15">
        <f t="shared" si="46"/>
        <v>1029</v>
      </c>
      <c r="M478" s="8">
        <f t="shared" si="47"/>
        <v>85</v>
      </c>
    </row>
    <row r="479" spans="1:13" x14ac:dyDescent="0.25">
      <c r="A479" s="7">
        <v>198424</v>
      </c>
      <c r="B479" s="8" t="s">
        <v>17</v>
      </c>
      <c r="C479" s="9">
        <v>1607</v>
      </c>
      <c r="D479" s="10">
        <v>840</v>
      </c>
      <c r="E479" s="9">
        <v>295</v>
      </c>
      <c r="F479" s="11">
        <v>10.535714285714286</v>
      </c>
      <c r="G479" s="11">
        <f t="shared" si="42"/>
        <v>316.07142857142861</v>
      </c>
      <c r="H479" s="11">
        <f t="shared" si="43"/>
        <v>2152</v>
      </c>
      <c r="I479" s="8">
        <f>IFERROR(INDEX('Планируемые поступления'!$A$1:$B$491,MATCH(A479,'Планируемые поступления'!A:A,0),2),0)</f>
        <v>0</v>
      </c>
      <c r="J479" s="15">
        <f t="shared" si="44"/>
        <v>474.10714285714289</v>
      </c>
      <c r="K479" s="15">
        <f t="shared" si="45"/>
        <v>474.10714285714289</v>
      </c>
      <c r="L479" s="15">
        <f t="shared" si="46"/>
        <v>1678</v>
      </c>
      <c r="M479" s="8">
        <f t="shared" si="47"/>
        <v>474</v>
      </c>
    </row>
    <row r="480" spans="1:13" x14ac:dyDescent="0.25">
      <c r="A480" s="7">
        <v>361088</v>
      </c>
      <c r="B480" s="8" t="s">
        <v>17</v>
      </c>
      <c r="C480" s="9">
        <v>428</v>
      </c>
      <c r="D480" s="10">
        <v>294</v>
      </c>
      <c r="E480" s="9">
        <v>30</v>
      </c>
      <c r="F480" s="11">
        <v>1.0714285714285714</v>
      </c>
      <c r="G480" s="11">
        <f t="shared" si="42"/>
        <v>32.142857142857139</v>
      </c>
      <c r="H480" s="11">
        <f t="shared" si="43"/>
        <v>692</v>
      </c>
      <c r="I480" s="8">
        <f>IFERROR(INDEX('Планируемые поступления'!$A$1:$B$491,MATCH(A480,'Планируемые поступления'!A:A,0),2),0)</f>
        <v>0</v>
      </c>
      <c r="J480" s="15">
        <f t="shared" si="44"/>
        <v>48.214285714285708</v>
      </c>
      <c r="K480" s="15">
        <f t="shared" si="45"/>
        <v>48.214285714285708</v>
      </c>
      <c r="L480" s="15">
        <f t="shared" si="46"/>
        <v>644</v>
      </c>
      <c r="M480" s="8">
        <f t="shared" si="47"/>
        <v>48</v>
      </c>
    </row>
    <row r="481" spans="1:13" x14ac:dyDescent="0.25">
      <c r="A481" s="7">
        <v>284661</v>
      </c>
      <c r="B481" s="8" t="s">
        <v>17</v>
      </c>
      <c r="C481" s="9">
        <v>110</v>
      </c>
      <c r="D481" s="10"/>
      <c r="E481" s="9">
        <v>91</v>
      </c>
      <c r="F481" s="11">
        <v>3.25</v>
      </c>
      <c r="G481" s="11">
        <f t="shared" si="42"/>
        <v>97.5</v>
      </c>
      <c r="H481" s="11">
        <f t="shared" si="43"/>
        <v>19</v>
      </c>
      <c r="I481" s="8">
        <f>IFERROR(INDEX('Планируемые поступления'!$A$1:$B$491,MATCH(A481,'Планируемые поступления'!A:A,0),2),0)</f>
        <v>0</v>
      </c>
      <c r="J481" s="15">
        <f t="shared" si="44"/>
        <v>146.25</v>
      </c>
      <c r="K481" s="15">
        <f t="shared" si="45"/>
        <v>146.25</v>
      </c>
      <c r="L481" s="15">
        <f t="shared" si="46"/>
        <v>-127</v>
      </c>
      <c r="M481" s="8">
        <f t="shared" si="47"/>
        <v>127</v>
      </c>
    </row>
    <row r="482" spans="1:13" x14ac:dyDescent="0.25">
      <c r="A482" s="7">
        <v>646267</v>
      </c>
      <c r="B482" s="8" t="s">
        <v>17</v>
      </c>
      <c r="C482" s="9">
        <v>725</v>
      </c>
      <c r="D482" s="10">
        <v>340</v>
      </c>
      <c r="E482" s="9">
        <v>362</v>
      </c>
      <c r="F482" s="11">
        <v>12.928571428571429</v>
      </c>
      <c r="G482" s="11">
        <f t="shared" si="42"/>
        <v>387.85714285714289</v>
      </c>
      <c r="H482" s="11">
        <f t="shared" si="43"/>
        <v>703</v>
      </c>
      <c r="I482" s="8">
        <f>IFERROR(INDEX('Планируемые поступления'!$A$1:$B$491,MATCH(A482,'Планируемые поступления'!A:A,0),2),0)</f>
        <v>160</v>
      </c>
      <c r="J482" s="15">
        <f t="shared" si="44"/>
        <v>581.78571428571433</v>
      </c>
      <c r="K482" s="15">
        <f t="shared" si="45"/>
        <v>421.78571428571433</v>
      </c>
      <c r="L482" s="15">
        <f t="shared" si="46"/>
        <v>281</v>
      </c>
      <c r="M482" s="8">
        <f t="shared" si="47"/>
        <v>422</v>
      </c>
    </row>
    <row r="483" spans="1:13" x14ac:dyDescent="0.25">
      <c r="A483" s="7">
        <v>136724</v>
      </c>
      <c r="B483" s="8" t="s">
        <v>17</v>
      </c>
      <c r="C483" s="9">
        <v>83</v>
      </c>
      <c r="D483" s="10"/>
      <c r="E483" s="9">
        <v>67</v>
      </c>
      <c r="F483" s="11">
        <v>2.3928571428571428</v>
      </c>
      <c r="G483" s="11">
        <f t="shared" si="42"/>
        <v>71.785714285714278</v>
      </c>
      <c r="H483" s="11">
        <f t="shared" si="43"/>
        <v>16</v>
      </c>
      <c r="I483" s="8">
        <f>IFERROR(INDEX('Планируемые поступления'!$A$1:$B$491,MATCH(A483,'Планируемые поступления'!A:A,0),2),0)</f>
        <v>0</v>
      </c>
      <c r="J483" s="15">
        <f t="shared" si="44"/>
        <v>107.67857142857142</v>
      </c>
      <c r="K483" s="15">
        <f t="shared" si="45"/>
        <v>107.67857142857142</v>
      </c>
      <c r="L483" s="15">
        <f t="shared" si="46"/>
        <v>-92</v>
      </c>
      <c r="M483" s="8">
        <f t="shared" si="47"/>
        <v>92</v>
      </c>
    </row>
    <row r="484" spans="1:13" x14ac:dyDescent="0.25">
      <c r="A484" s="7">
        <v>676258</v>
      </c>
      <c r="B484" s="8" t="s">
        <v>16</v>
      </c>
      <c r="C484" s="9"/>
      <c r="D484" s="10">
        <v>1</v>
      </c>
      <c r="E484" s="9">
        <v>1</v>
      </c>
      <c r="F484" s="11"/>
      <c r="G484" s="11">
        <f t="shared" si="42"/>
        <v>0</v>
      </c>
      <c r="H484" s="11">
        <f t="shared" si="43"/>
        <v>0</v>
      </c>
      <c r="I484" s="8">
        <f>IFERROR(INDEX('Планируемые поступления'!$A$1:$B$491,MATCH(A484,'Планируемые поступления'!A:A,0),2),0)</f>
        <v>0</v>
      </c>
      <c r="J484" s="15">
        <f t="shared" si="44"/>
        <v>0</v>
      </c>
      <c r="K484" s="15">
        <f t="shared" si="45"/>
        <v>0</v>
      </c>
      <c r="L484" s="15">
        <f t="shared" si="46"/>
        <v>0</v>
      </c>
      <c r="M484" s="8">
        <f t="shared" si="47"/>
        <v>0</v>
      </c>
    </row>
    <row r="485" spans="1:13" x14ac:dyDescent="0.25">
      <c r="A485" s="7">
        <v>522706</v>
      </c>
      <c r="B485" s="8" t="s">
        <v>17</v>
      </c>
      <c r="C485" s="9">
        <v>108</v>
      </c>
      <c r="D485" s="10">
        <v>72</v>
      </c>
      <c r="E485" s="9">
        <v>35</v>
      </c>
      <c r="F485" s="11">
        <v>1.25</v>
      </c>
      <c r="G485" s="11">
        <f t="shared" si="42"/>
        <v>37.5</v>
      </c>
      <c r="H485" s="11">
        <f t="shared" si="43"/>
        <v>145</v>
      </c>
      <c r="I485" s="8">
        <f>IFERROR(INDEX('Планируемые поступления'!$A$1:$B$491,MATCH(A485,'Планируемые поступления'!A:A,0),2),0)</f>
        <v>0</v>
      </c>
      <c r="J485" s="15">
        <f t="shared" si="44"/>
        <v>56.25</v>
      </c>
      <c r="K485" s="15">
        <f t="shared" si="45"/>
        <v>56.25</v>
      </c>
      <c r="L485" s="15">
        <f t="shared" si="46"/>
        <v>89</v>
      </c>
      <c r="M485" s="8">
        <f t="shared" si="47"/>
        <v>56</v>
      </c>
    </row>
    <row r="486" spans="1:13" x14ac:dyDescent="0.25">
      <c r="A486" s="7">
        <v>884181</v>
      </c>
      <c r="B486" s="8" t="s">
        <v>17</v>
      </c>
      <c r="C486" s="9">
        <v>113</v>
      </c>
      <c r="D486" s="10"/>
      <c r="E486" s="9">
        <v>142</v>
      </c>
      <c r="F486" s="11">
        <v>5.0714285714285712</v>
      </c>
      <c r="G486" s="11">
        <f t="shared" si="42"/>
        <v>152.14285714285714</v>
      </c>
      <c r="H486" s="11">
        <f t="shared" si="43"/>
        <v>0</v>
      </c>
      <c r="I486" s="8">
        <f>IFERROR(INDEX('Планируемые поступления'!$A$1:$B$491,MATCH(A486,'Планируемые поступления'!A:A,0),2),0)</f>
        <v>60</v>
      </c>
      <c r="J486" s="15">
        <f t="shared" si="44"/>
        <v>228.21428571428572</v>
      </c>
      <c r="K486" s="15">
        <f t="shared" si="45"/>
        <v>168.21428571428572</v>
      </c>
      <c r="L486" s="15">
        <f t="shared" si="46"/>
        <v>-168</v>
      </c>
      <c r="M486" s="8">
        <f t="shared" si="47"/>
        <v>168</v>
      </c>
    </row>
    <row r="487" spans="1:13" x14ac:dyDescent="0.25">
      <c r="A487" s="7">
        <v>758796</v>
      </c>
      <c r="B487" s="8" t="s">
        <v>17</v>
      </c>
      <c r="C487" s="9">
        <v>491</v>
      </c>
      <c r="D487" s="10"/>
      <c r="E487" s="9">
        <v>64</v>
      </c>
      <c r="F487" s="11">
        <v>2.2857142857142856</v>
      </c>
      <c r="G487" s="11">
        <f t="shared" si="42"/>
        <v>68.571428571428569</v>
      </c>
      <c r="H487" s="11">
        <f t="shared" si="43"/>
        <v>427</v>
      </c>
      <c r="I487" s="8">
        <f>IFERROR(INDEX('Планируемые поступления'!$A$1:$B$491,MATCH(A487,'Планируемые поступления'!A:A,0),2),0)</f>
        <v>0</v>
      </c>
      <c r="J487" s="15">
        <f t="shared" si="44"/>
        <v>102.85714285714286</v>
      </c>
      <c r="K487" s="15">
        <f t="shared" si="45"/>
        <v>102.85714285714286</v>
      </c>
      <c r="L487" s="15">
        <f t="shared" si="46"/>
        <v>324</v>
      </c>
      <c r="M487" s="8">
        <f t="shared" si="47"/>
        <v>103</v>
      </c>
    </row>
    <row r="488" spans="1:13" x14ac:dyDescent="0.25">
      <c r="A488" s="7">
        <v>305228</v>
      </c>
      <c r="B488" s="8" t="s">
        <v>17</v>
      </c>
      <c r="C488" s="9">
        <v>202</v>
      </c>
      <c r="D488" s="10">
        <v>144</v>
      </c>
      <c r="E488" s="9">
        <v>160</v>
      </c>
      <c r="F488" s="11">
        <v>5.7142857142857144</v>
      </c>
      <c r="G488" s="11">
        <f t="shared" si="42"/>
        <v>171.42857142857144</v>
      </c>
      <c r="H488" s="11">
        <f t="shared" si="43"/>
        <v>186</v>
      </c>
      <c r="I488" s="8">
        <f>IFERROR(INDEX('Планируемые поступления'!$A$1:$B$491,MATCH(A488,'Планируемые поступления'!A:A,0),2),0)</f>
        <v>0</v>
      </c>
      <c r="J488" s="15">
        <f t="shared" si="44"/>
        <v>257.14285714285717</v>
      </c>
      <c r="K488" s="15">
        <f t="shared" si="45"/>
        <v>257.14285714285717</v>
      </c>
      <c r="L488" s="15">
        <f t="shared" si="46"/>
        <v>-71</v>
      </c>
      <c r="M488" s="8">
        <f t="shared" si="47"/>
        <v>71</v>
      </c>
    </row>
    <row r="489" spans="1:13" x14ac:dyDescent="0.25">
      <c r="A489" s="7">
        <v>111193</v>
      </c>
      <c r="B489" s="8" t="s">
        <v>16</v>
      </c>
      <c r="C489" s="9">
        <v>1</v>
      </c>
      <c r="D489" s="10"/>
      <c r="E489" s="9">
        <v>10</v>
      </c>
      <c r="F489" s="11">
        <v>0.35714285714285715</v>
      </c>
      <c r="G489" s="11">
        <f t="shared" si="42"/>
        <v>10.714285714285715</v>
      </c>
      <c r="H489" s="11">
        <f t="shared" si="43"/>
        <v>0</v>
      </c>
      <c r="I489" s="8">
        <f>IFERROR(INDEX('Планируемые поступления'!$A$1:$B$491,MATCH(A489,'Планируемые поступления'!A:A,0),2),0)</f>
        <v>0</v>
      </c>
      <c r="J489" s="15">
        <f t="shared" si="44"/>
        <v>16.071428571428573</v>
      </c>
      <c r="K489" s="15">
        <f t="shared" si="45"/>
        <v>16.071428571428573</v>
      </c>
      <c r="L489" s="15">
        <f t="shared" si="46"/>
        <v>-16</v>
      </c>
      <c r="M489" s="8">
        <f t="shared" si="47"/>
        <v>16</v>
      </c>
    </row>
    <row r="490" spans="1:13" x14ac:dyDescent="0.25">
      <c r="A490" s="7">
        <v>135404</v>
      </c>
      <c r="B490" s="8" t="s">
        <v>17</v>
      </c>
      <c r="C490" s="9">
        <v>649</v>
      </c>
      <c r="D490" s="10">
        <v>578</v>
      </c>
      <c r="E490" s="9">
        <v>164</v>
      </c>
      <c r="F490" s="11">
        <v>5.8571428571428568</v>
      </c>
      <c r="G490" s="11">
        <f t="shared" si="42"/>
        <v>175.71428571428569</v>
      </c>
      <c r="H490" s="11">
        <f t="shared" si="43"/>
        <v>1063</v>
      </c>
      <c r="I490" s="8">
        <f>IFERROR(INDEX('Планируемые поступления'!$A$1:$B$491,MATCH(A490,'Планируемые поступления'!A:A,0),2),0)</f>
        <v>0</v>
      </c>
      <c r="J490" s="15">
        <f t="shared" si="44"/>
        <v>263.57142857142856</v>
      </c>
      <c r="K490" s="15">
        <f t="shared" si="45"/>
        <v>263.57142857142856</v>
      </c>
      <c r="L490" s="15">
        <f t="shared" si="46"/>
        <v>799</v>
      </c>
      <c r="M490" s="8">
        <f t="shared" si="47"/>
        <v>264</v>
      </c>
    </row>
    <row r="491" spans="1:13" x14ac:dyDescent="0.25">
      <c r="A491" s="7">
        <v>323799</v>
      </c>
      <c r="B491" s="8" t="s">
        <v>17</v>
      </c>
      <c r="C491" s="9">
        <v>270</v>
      </c>
      <c r="D491" s="10">
        <v>120</v>
      </c>
      <c r="E491" s="9">
        <v>94</v>
      </c>
      <c r="F491" s="11">
        <v>3.3571428571428572</v>
      </c>
      <c r="G491" s="11">
        <f t="shared" si="42"/>
        <v>100.71428571428572</v>
      </c>
      <c r="H491" s="11">
        <f t="shared" si="43"/>
        <v>296</v>
      </c>
      <c r="I491" s="8">
        <f>IFERROR(INDEX('Планируемые поступления'!$A$1:$B$491,MATCH(A491,'Планируемые поступления'!A:A,0),2),0)</f>
        <v>0</v>
      </c>
      <c r="J491" s="15">
        <f t="shared" si="44"/>
        <v>151.07142857142858</v>
      </c>
      <c r="K491" s="15">
        <f t="shared" si="45"/>
        <v>151.07142857142858</v>
      </c>
      <c r="L491" s="15">
        <f t="shared" si="46"/>
        <v>145</v>
      </c>
      <c r="M491" s="8">
        <f t="shared" si="47"/>
        <v>151</v>
      </c>
    </row>
    <row r="492" spans="1:13" x14ac:dyDescent="0.25">
      <c r="A492" s="7">
        <v>418320</v>
      </c>
      <c r="B492" s="8" t="s">
        <v>17</v>
      </c>
      <c r="C492" s="9">
        <v>789</v>
      </c>
      <c r="D492" s="10">
        <v>864</v>
      </c>
      <c r="E492" s="9">
        <v>995</v>
      </c>
      <c r="F492" s="11">
        <v>35.535714285714285</v>
      </c>
      <c r="G492" s="11">
        <f t="shared" si="42"/>
        <v>1066.0714285714284</v>
      </c>
      <c r="H492" s="11">
        <f t="shared" si="43"/>
        <v>658</v>
      </c>
      <c r="I492" s="8">
        <f>IFERROR(INDEX('Планируемые поступления'!$A$1:$B$491,MATCH(A492,'Планируемые поступления'!A:A,0),2),0)</f>
        <v>2592</v>
      </c>
      <c r="J492" s="15">
        <f t="shared" si="44"/>
        <v>1599.1071428571427</v>
      </c>
      <c r="K492" s="15">
        <f t="shared" si="45"/>
        <v>1599.1071428571427</v>
      </c>
      <c r="L492" s="15">
        <f t="shared" si="46"/>
        <v>-941</v>
      </c>
      <c r="M492" s="8">
        <f t="shared" si="47"/>
        <v>941</v>
      </c>
    </row>
    <row r="493" spans="1:13" x14ac:dyDescent="0.25">
      <c r="A493" s="7">
        <v>328355</v>
      </c>
      <c r="B493" s="8" t="s">
        <v>16</v>
      </c>
      <c r="C493" s="9"/>
      <c r="D493" s="10"/>
      <c r="E493" s="9">
        <v>1</v>
      </c>
      <c r="F493" s="11">
        <v>1</v>
      </c>
      <c r="G493" s="11">
        <f t="shared" si="42"/>
        <v>30</v>
      </c>
      <c r="H493" s="11">
        <f t="shared" si="43"/>
        <v>0</v>
      </c>
      <c r="I493" s="8">
        <f>IFERROR(INDEX('Планируемые поступления'!$A$1:$B$491,MATCH(A493,'Планируемые поступления'!A:A,0),2),0)</f>
        <v>0</v>
      </c>
      <c r="J493" s="15">
        <f t="shared" si="44"/>
        <v>45</v>
      </c>
      <c r="K493" s="15">
        <f t="shared" si="45"/>
        <v>45</v>
      </c>
      <c r="L493" s="15">
        <f t="shared" si="46"/>
        <v>-45</v>
      </c>
      <c r="M493" s="8">
        <f t="shared" si="47"/>
        <v>45</v>
      </c>
    </row>
    <row r="494" spans="1:13" x14ac:dyDescent="0.25">
      <c r="A494" s="7">
        <v>630226</v>
      </c>
      <c r="B494" s="8" t="s">
        <v>16</v>
      </c>
      <c r="C494" s="9"/>
      <c r="D494" s="10"/>
      <c r="E494" s="9">
        <v>3</v>
      </c>
      <c r="F494" s="11"/>
      <c r="G494" s="11">
        <f t="shared" si="42"/>
        <v>0</v>
      </c>
      <c r="H494" s="11">
        <f t="shared" si="43"/>
        <v>0</v>
      </c>
      <c r="I494" s="8">
        <f>IFERROR(INDEX('Планируемые поступления'!$A$1:$B$491,MATCH(A494,'Планируемые поступления'!A:A,0),2),0)</f>
        <v>0</v>
      </c>
      <c r="J494" s="15">
        <f t="shared" si="44"/>
        <v>0</v>
      </c>
      <c r="K494" s="15">
        <f t="shared" si="45"/>
        <v>0</v>
      </c>
      <c r="L494" s="15">
        <f t="shared" si="46"/>
        <v>0</v>
      </c>
      <c r="M494" s="8">
        <f t="shared" si="47"/>
        <v>0</v>
      </c>
    </row>
    <row r="495" spans="1:13" x14ac:dyDescent="0.25">
      <c r="A495" s="7">
        <v>302198</v>
      </c>
      <c r="B495" s="8" t="s">
        <v>17</v>
      </c>
      <c r="C495" s="9">
        <v>2311</v>
      </c>
      <c r="D495" s="10">
        <v>2760</v>
      </c>
      <c r="E495" s="9">
        <v>486</v>
      </c>
      <c r="F495" s="11">
        <v>28.588235294117649</v>
      </c>
      <c r="G495" s="11">
        <f t="shared" si="42"/>
        <v>857.64705882352951</v>
      </c>
      <c r="H495" s="11">
        <f t="shared" si="43"/>
        <v>4585</v>
      </c>
      <c r="I495" s="8">
        <f>IFERROR(INDEX('Планируемые поступления'!$A$1:$B$491,MATCH(A495,'Планируемые поступления'!A:A,0),2),0)</f>
        <v>0</v>
      </c>
      <c r="J495" s="15">
        <f t="shared" si="44"/>
        <v>1286.4705882352941</v>
      </c>
      <c r="K495" s="15">
        <f t="shared" si="45"/>
        <v>1286.4705882352941</v>
      </c>
      <c r="L495" s="15">
        <f t="shared" si="46"/>
        <v>3299</v>
      </c>
      <c r="M495" s="8">
        <f t="shared" si="47"/>
        <v>1286</v>
      </c>
    </row>
    <row r="496" spans="1:13" x14ac:dyDescent="0.25">
      <c r="A496" s="7">
        <v>213640</v>
      </c>
      <c r="B496" s="8" t="s">
        <v>17</v>
      </c>
      <c r="C496" s="9">
        <v>2</v>
      </c>
      <c r="D496" s="10"/>
      <c r="E496" s="9">
        <v>4</v>
      </c>
      <c r="F496" s="11">
        <v>0.14285714285714285</v>
      </c>
      <c r="G496" s="11">
        <f t="shared" si="42"/>
        <v>4.2857142857142856</v>
      </c>
      <c r="H496" s="11">
        <f t="shared" si="43"/>
        <v>0</v>
      </c>
      <c r="I496" s="8">
        <f>IFERROR(INDEX('Планируемые поступления'!$A$1:$B$491,MATCH(A496,'Планируемые поступления'!A:A,0),2),0)</f>
        <v>0</v>
      </c>
      <c r="J496" s="15">
        <f t="shared" si="44"/>
        <v>6.4285714285714288</v>
      </c>
      <c r="K496" s="15">
        <f t="shared" si="45"/>
        <v>6.4285714285714288</v>
      </c>
      <c r="L496" s="15">
        <f t="shared" si="46"/>
        <v>-6</v>
      </c>
      <c r="M496" s="8">
        <f t="shared" si="47"/>
        <v>6</v>
      </c>
    </row>
    <row r="497" spans="1:13" x14ac:dyDescent="0.25">
      <c r="A497" s="7">
        <v>729512</v>
      </c>
      <c r="B497" s="8" t="s">
        <v>17</v>
      </c>
      <c r="C497" s="9">
        <v>134</v>
      </c>
      <c r="D497" s="10">
        <v>144</v>
      </c>
      <c r="E497" s="9">
        <v>8</v>
      </c>
      <c r="F497" s="11">
        <v>0.66666666666666663</v>
      </c>
      <c r="G497" s="11">
        <f t="shared" si="42"/>
        <v>20</v>
      </c>
      <c r="H497" s="11">
        <f t="shared" si="43"/>
        <v>270</v>
      </c>
      <c r="I497" s="8">
        <f>IFERROR(INDEX('Планируемые поступления'!$A$1:$B$491,MATCH(A497,'Планируемые поступления'!A:A,0),2),0)</f>
        <v>0</v>
      </c>
      <c r="J497" s="15">
        <f t="shared" si="44"/>
        <v>30</v>
      </c>
      <c r="K497" s="15">
        <f t="shared" si="45"/>
        <v>30</v>
      </c>
      <c r="L497" s="15">
        <f t="shared" si="46"/>
        <v>240</v>
      </c>
      <c r="M497" s="8">
        <f t="shared" si="47"/>
        <v>30</v>
      </c>
    </row>
    <row r="498" spans="1:13" x14ac:dyDescent="0.25">
      <c r="A498" s="7">
        <v>521433</v>
      </c>
      <c r="B498" s="8" t="s">
        <v>17</v>
      </c>
      <c r="C498" s="9">
        <v>309</v>
      </c>
      <c r="D498" s="10"/>
      <c r="E498" s="9">
        <v>339</v>
      </c>
      <c r="F498" s="11">
        <v>12.107142857142858</v>
      </c>
      <c r="G498" s="11">
        <f t="shared" si="42"/>
        <v>363.21428571428572</v>
      </c>
      <c r="H498" s="11">
        <f t="shared" si="43"/>
        <v>0</v>
      </c>
      <c r="I498" s="8">
        <f>IFERROR(INDEX('Планируемые поступления'!$A$1:$B$491,MATCH(A498,'Планируемые поступления'!A:A,0),2),0)</f>
        <v>0</v>
      </c>
      <c r="J498" s="15">
        <f t="shared" si="44"/>
        <v>544.82142857142856</v>
      </c>
      <c r="K498" s="15">
        <f t="shared" si="45"/>
        <v>544.82142857142856</v>
      </c>
      <c r="L498" s="15">
        <f t="shared" si="46"/>
        <v>-545</v>
      </c>
      <c r="M498" s="8">
        <f t="shared" si="47"/>
        <v>545</v>
      </c>
    </row>
    <row r="499" spans="1:13" x14ac:dyDescent="0.25">
      <c r="A499" s="7">
        <v>568734</v>
      </c>
      <c r="B499" s="8" t="s">
        <v>17</v>
      </c>
      <c r="C499" s="9">
        <v>1669</v>
      </c>
      <c r="D499" s="10">
        <v>1812</v>
      </c>
      <c r="E499" s="9">
        <v>1028</v>
      </c>
      <c r="F499" s="11">
        <v>36.714285714285715</v>
      </c>
      <c r="G499" s="11">
        <f t="shared" si="42"/>
        <v>1101.4285714285716</v>
      </c>
      <c r="H499" s="11">
        <f t="shared" si="43"/>
        <v>2453</v>
      </c>
      <c r="I499" s="8">
        <f>IFERROR(INDEX('Планируемые поступления'!$A$1:$B$491,MATCH(A499,'Планируемые поступления'!A:A,0),2),0)</f>
        <v>448</v>
      </c>
      <c r="J499" s="15">
        <f t="shared" si="44"/>
        <v>1652.1428571428573</v>
      </c>
      <c r="K499" s="15">
        <f t="shared" si="45"/>
        <v>1204.1428571428573</v>
      </c>
      <c r="L499" s="15">
        <f t="shared" si="46"/>
        <v>1249</v>
      </c>
      <c r="M499" s="8">
        <f t="shared" si="47"/>
        <v>1204</v>
      </c>
    </row>
    <row r="500" spans="1:13" x14ac:dyDescent="0.25">
      <c r="A500" s="7">
        <v>874442</v>
      </c>
      <c r="B500" s="8" t="s">
        <v>17</v>
      </c>
      <c r="C500" s="9">
        <v>536</v>
      </c>
      <c r="D500" s="10">
        <v>144</v>
      </c>
      <c r="E500" s="9">
        <v>88</v>
      </c>
      <c r="F500" s="11">
        <v>3.1428571428571428</v>
      </c>
      <c r="G500" s="11">
        <f t="shared" si="42"/>
        <v>94.285714285714278</v>
      </c>
      <c r="H500" s="11">
        <f t="shared" si="43"/>
        <v>592</v>
      </c>
      <c r="I500" s="8">
        <f>IFERROR(INDEX('Планируемые поступления'!$A$1:$B$491,MATCH(A500,'Планируемые поступления'!A:A,0),2),0)</f>
        <v>0</v>
      </c>
      <c r="J500" s="15">
        <f t="shared" si="44"/>
        <v>141.42857142857142</v>
      </c>
      <c r="K500" s="15">
        <f t="shared" si="45"/>
        <v>141.42857142857142</v>
      </c>
      <c r="L500" s="15">
        <f t="shared" si="46"/>
        <v>451</v>
      </c>
      <c r="M500" s="8">
        <f t="shared" si="47"/>
        <v>141</v>
      </c>
    </row>
    <row r="501" spans="1:13" x14ac:dyDescent="0.25">
      <c r="A501" s="7">
        <v>672163</v>
      </c>
      <c r="B501" s="8" t="s">
        <v>17</v>
      </c>
      <c r="C501" s="9">
        <v>795</v>
      </c>
      <c r="D501" s="10">
        <v>304</v>
      </c>
      <c r="E501" s="9">
        <v>930</v>
      </c>
      <c r="F501" s="11">
        <v>33.214285714285715</v>
      </c>
      <c r="G501" s="11">
        <f t="shared" si="42"/>
        <v>996.42857142857144</v>
      </c>
      <c r="H501" s="11">
        <f t="shared" si="43"/>
        <v>169</v>
      </c>
      <c r="I501" s="8">
        <f>IFERROR(INDEX('Планируемые поступления'!$A$1:$B$491,MATCH(A501,'Планируемые поступления'!A:A,0),2),0)</f>
        <v>0</v>
      </c>
      <c r="J501" s="15">
        <f t="shared" si="44"/>
        <v>1494.6428571428571</v>
      </c>
      <c r="K501" s="15">
        <f t="shared" si="45"/>
        <v>1494.6428571428571</v>
      </c>
      <c r="L501" s="15">
        <f t="shared" si="46"/>
        <v>-1326</v>
      </c>
      <c r="M501" s="8">
        <f t="shared" si="47"/>
        <v>1326</v>
      </c>
    </row>
    <row r="502" spans="1:13" x14ac:dyDescent="0.25">
      <c r="A502" s="7">
        <v>145597</v>
      </c>
      <c r="B502" s="8" t="s">
        <v>17</v>
      </c>
      <c r="C502" s="9"/>
      <c r="D502" s="10">
        <v>24</v>
      </c>
      <c r="E502" s="9">
        <v>485</v>
      </c>
      <c r="F502" s="11">
        <v>22.045454545454547</v>
      </c>
      <c r="G502" s="11">
        <f t="shared" si="42"/>
        <v>661.36363636363637</v>
      </c>
      <c r="H502" s="11">
        <f t="shared" si="43"/>
        <v>0</v>
      </c>
      <c r="I502" s="8">
        <f>IFERROR(INDEX('Планируемые поступления'!$A$1:$B$491,MATCH(A502,'Планируемые поступления'!A:A,0),2),0)</f>
        <v>1728</v>
      </c>
      <c r="J502" s="15">
        <f t="shared" si="44"/>
        <v>992.0454545454545</v>
      </c>
      <c r="K502" s="15">
        <f t="shared" si="45"/>
        <v>992.0454545454545</v>
      </c>
      <c r="L502" s="15">
        <f t="shared" si="46"/>
        <v>-992</v>
      </c>
      <c r="M502" s="8">
        <f t="shared" si="47"/>
        <v>992</v>
      </c>
    </row>
    <row r="503" spans="1:13" x14ac:dyDescent="0.25">
      <c r="A503" s="7">
        <v>734172</v>
      </c>
      <c r="B503" s="8" t="s">
        <v>17</v>
      </c>
      <c r="C503" s="9">
        <v>1647</v>
      </c>
      <c r="D503" s="10">
        <v>475</v>
      </c>
      <c r="E503" s="9">
        <v>218</v>
      </c>
      <c r="F503" s="11">
        <v>7.7857142857142856</v>
      </c>
      <c r="G503" s="11">
        <f t="shared" si="42"/>
        <v>233.57142857142856</v>
      </c>
      <c r="H503" s="11">
        <f t="shared" si="43"/>
        <v>1904</v>
      </c>
      <c r="I503" s="8">
        <f>IFERROR(INDEX('Планируемые поступления'!$A$1:$B$491,MATCH(A503,'Планируемые поступления'!A:A,0),2),0)</f>
        <v>0</v>
      </c>
      <c r="J503" s="15">
        <f t="shared" si="44"/>
        <v>350.35714285714283</v>
      </c>
      <c r="K503" s="15">
        <f t="shared" si="45"/>
        <v>350.35714285714283</v>
      </c>
      <c r="L503" s="15">
        <f t="shared" si="46"/>
        <v>1554</v>
      </c>
      <c r="M503" s="8">
        <f t="shared" si="47"/>
        <v>350</v>
      </c>
    </row>
    <row r="504" spans="1:13" x14ac:dyDescent="0.25">
      <c r="A504" s="7">
        <v>127869</v>
      </c>
      <c r="B504" s="8" t="s">
        <v>16</v>
      </c>
      <c r="C504" s="9">
        <v>4</v>
      </c>
      <c r="D504" s="10"/>
      <c r="E504" s="9">
        <v>5</v>
      </c>
      <c r="F504" s="11">
        <v>0.17857142857142858</v>
      </c>
      <c r="G504" s="11">
        <f t="shared" si="42"/>
        <v>5.3571428571428577</v>
      </c>
      <c r="H504" s="11">
        <f t="shared" si="43"/>
        <v>0</v>
      </c>
      <c r="I504" s="8">
        <f>IFERROR(INDEX('Планируемые поступления'!$A$1:$B$491,MATCH(A504,'Планируемые поступления'!A:A,0),2),0)</f>
        <v>0</v>
      </c>
      <c r="J504" s="15">
        <f t="shared" si="44"/>
        <v>8.0357142857142865</v>
      </c>
      <c r="K504" s="15">
        <f t="shared" si="45"/>
        <v>8.0357142857142865</v>
      </c>
      <c r="L504" s="15">
        <f t="shared" si="46"/>
        <v>-8</v>
      </c>
      <c r="M504" s="8">
        <f t="shared" si="47"/>
        <v>8</v>
      </c>
    </row>
    <row r="505" spans="1:13" x14ac:dyDescent="0.25">
      <c r="A505" s="7">
        <v>875242</v>
      </c>
      <c r="B505" s="8" t="s">
        <v>17</v>
      </c>
      <c r="C505" s="9">
        <v>16</v>
      </c>
      <c r="D505" s="10"/>
      <c r="E505" s="9">
        <v>7</v>
      </c>
      <c r="F505" s="11">
        <v>0.25</v>
      </c>
      <c r="G505" s="11">
        <f t="shared" si="42"/>
        <v>7.5</v>
      </c>
      <c r="H505" s="11">
        <f t="shared" si="43"/>
        <v>9</v>
      </c>
      <c r="I505" s="8">
        <f>IFERROR(INDEX('Планируемые поступления'!$A$1:$B$491,MATCH(A505,'Планируемые поступления'!A:A,0),2),0)</f>
        <v>0</v>
      </c>
      <c r="J505" s="15">
        <f t="shared" si="44"/>
        <v>11.25</v>
      </c>
      <c r="K505" s="15">
        <f t="shared" si="45"/>
        <v>11.25</v>
      </c>
      <c r="L505" s="15">
        <f t="shared" si="46"/>
        <v>-2</v>
      </c>
      <c r="M505" s="8">
        <f t="shared" si="47"/>
        <v>2</v>
      </c>
    </row>
    <row r="506" spans="1:13" x14ac:dyDescent="0.25">
      <c r="A506" s="7">
        <v>823230</v>
      </c>
      <c r="B506" s="8" t="s">
        <v>16</v>
      </c>
      <c r="C506" s="9"/>
      <c r="D506" s="10">
        <v>4</v>
      </c>
      <c r="E506" s="9">
        <v>5</v>
      </c>
      <c r="F506" s="11">
        <v>5</v>
      </c>
      <c r="G506" s="11">
        <f t="shared" si="42"/>
        <v>150</v>
      </c>
      <c r="H506" s="11">
        <f t="shared" si="43"/>
        <v>0</v>
      </c>
      <c r="I506" s="8">
        <f>IFERROR(INDEX('Планируемые поступления'!$A$1:$B$491,MATCH(A506,'Планируемые поступления'!A:A,0),2),0)</f>
        <v>0</v>
      </c>
      <c r="J506" s="15">
        <f t="shared" si="44"/>
        <v>225</v>
      </c>
      <c r="K506" s="15">
        <f t="shared" si="45"/>
        <v>225</v>
      </c>
      <c r="L506" s="15">
        <f t="shared" si="46"/>
        <v>-225</v>
      </c>
      <c r="M506" s="8">
        <f t="shared" si="47"/>
        <v>225</v>
      </c>
    </row>
    <row r="507" spans="1:13" x14ac:dyDescent="0.25">
      <c r="A507" s="7">
        <v>322276</v>
      </c>
      <c r="B507" s="8" t="s">
        <v>17</v>
      </c>
      <c r="C507" s="9">
        <v>9104</v>
      </c>
      <c r="D507" s="10">
        <v>6399</v>
      </c>
      <c r="E507" s="9">
        <v>2135</v>
      </c>
      <c r="F507" s="11">
        <v>76.25</v>
      </c>
      <c r="G507" s="11">
        <f t="shared" si="42"/>
        <v>2287.5</v>
      </c>
      <c r="H507" s="11">
        <f t="shared" si="43"/>
        <v>13368</v>
      </c>
      <c r="I507" s="8">
        <f>IFERROR(INDEX('Планируемые поступления'!$A$1:$B$491,MATCH(A507,'Планируемые поступления'!A:A,0),2),0)</f>
        <v>0</v>
      </c>
      <c r="J507" s="15">
        <f t="shared" si="44"/>
        <v>3431.25</v>
      </c>
      <c r="K507" s="15">
        <f t="shared" si="45"/>
        <v>3431.25</v>
      </c>
      <c r="L507" s="15">
        <f t="shared" si="46"/>
        <v>9937</v>
      </c>
      <c r="M507" s="8">
        <f t="shared" si="47"/>
        <v>3431</v>
      </c>
    </row>
    <row r="508" spans="1:13" x14ac:dyDescent="0.25">
      <c r="A508" s="7">
        <v>330920</v>
      </c>
      <c r="B508" s="8" t="s">
        <v>17</v>
      </c>
      <c r="C508" s="9"/>
      <c r="D508" s="10"/>
      <c r="E508" s="9">
        <v>125</v>
      </c>
      <c r="F508" s="11">
        <v>10.416666666666666</v>
      </c>
      <c r="G508" s="11">
        <f t="shared" si="42"/>
        <v>312.5</v>
      </c>
      <c r="H508" s="11">
        <f t="shared" si="43"/>
        <v>0</v>
      </c>
      <c r="I508" s="8">
        <f>IFERROR(INDEX('Планируемые поступления'!$A$1:$B$491,MATCH(A508,'Планируемые поступления'!A:A,0),2),0)</f>
        <v>0</v>
      </c>
      <c r="J508" s="15">
        <f t="shared" si="44"/>
        <v>468.75</v>
      </c>
      <c r="K508" s="15">
        <f t="shared" si="45"/>
        <v>468.75</v>
      </c>
      <c r="L508" s="15">
        <f t="shared" si="46"/>
        <v>-469</v>
      </c>
      <c r="M508" s="8">
        <f t="shared" si="47"/>
        <v>469</v>
      </c>
    </row>
    <row r="509" spans="1:13" x14ac:dyDescent="0.25">
      <c r="A509" s="7">
        <v>895230</v>
      </c>
      <c r="B509" s="8" t="s">
        <v>17</v>
      </c>
      <c r="C509" s="9">
        <v>6904</v>
      </c>
      <c r="D509" s="10">
        <v>5180</v>
      </c>
      <c r="E509" s="9">
        <v>1155</v>
      </c>
      <c r="F509" s="11">
        <v>41.25</v>
      </c>
      <c r="G509" s="11">
        <f t="shared" si="42"/>
        <v>1237.5</v>
      </c>
      <c r="H509" s="11">
        <f t="shared" si="43"/>
        <v>10929</v>
      </c>
      <c r="I509" s="8">
        <f>IFERROR(INDEX('Планируемые поступления'!$A$1:$B$491,MATCH(A509,'Планируемые поступления'!A:A,0),2),0)</f>
        <v>0</v>
      </c>
      <c r="J509" s="15">
        <f t="shared" si="44"/>
        <v>1856.25</v>
      </c>
      <c r="K509" s="15">
        <f t="shared" si="45"/>
        <v>1856.25</v>
      </c>
      <c r="L509" s="15">
        <f t="shared" si="46"/>
        <v>9073</v>
      </c>
      <c r="M509" s="8">
        <f t="shared" si="47"/>
        <v>1856</v>
      </c>
    </row>
    <row r="510" spans="1:13" x14ac:dyDescent="0.25">
      <c r="A510" s="7">
        <v>828526</v>
      </c>
      <c r="B510" s="8" t="s">
        <v>17</v>
      </c>
      <c r="C510" s="9"/>
      <c r="D510" s="10"/>
      <c r="E510" s="9">
        <v>1</v>
      </c>
      <c r="F510" s="11">
        <v>0.5</v>
      </c>
      <c r="G510" s="11">
        <f t="shared" si="42"/>
        <v>15</v>
      </c>
      <c r="H510" s="11">
        <f t="shared" si="43"/>
        <v>0</v>
      </c>
      <c r="I510" s="8">
        <f>IFERROR(INDEX('Планируемые поступления'!$A$1:$B$491,MATCH(A510,'Планируемые поступления'!A:A,0),2),0)</f>
        <v>0</v>
      </c>
      <c r="J510" s="15">
        <f t="shared" si="44"/>
        <v>22.5</v>
      </c>
      <c r="K510" s="15">
        <f t="shared" si="45"/>
        <v>22.5</v>
      </c>
      <c r="L510" s="15">
        <f t="shared" si="46"/>
        <v>-23</v>
      </c>
      <c r="M510" s="8">
        <f t="shared" si="47"/>
        <v>23</v>
      </c>
    </row>
    <row r="511" spans="1:13" x14ac:dyDescent="0.25">
      <c r="A511" s="7">
        <v>221857</v>
      </c>
      <c r="B511" s="8" t="s">
        <v>17</v>
      </c>
      <c r="C511" s="9"/>
      <c r="D511" s="10"/>
      <c r="E511" s="9">
        <v>1</v>
      </c>
      <c r="F511" s="11"/>
      <c r="G511" s="11">
        <f t="shared" si="42"/>
        <v>0</v>
      </c>
      <c r="H511" s="11">
        <f t="shared" si="43"/>
        <v>0</v>
      </c>
      <c r="I511" s="8">
        <f>IFERROR(INDEX('Планируемые поступления'!$A$1:$B$491,MATCH(A511,'Планируемые поступления'!A:A,0),2),0)</f>
        <v>0</v>
      </c>
      <c r="J511" s="15">
        <f t="shared" si="44"/>
        <v>0</v>
      </c>
      <c r="K511" s="15">
        <f t="shared" si="45"/>
        <v>0</v>
      </c>
      <c r="L511" s="15">
        <f t="shared" si="46"/>
        <v>0</v>
      </c>
      <c r="M511" s="8">
        <f t="shared" si="47"/>
        <v>0</v>
      </c>
    </row>
    <row r="512" spans="1:13" x14ac:dyDescent="0.25">
      <c r="A512" s="7">
        <v>354703</v>
      </c>
      <c r="B512" s="8" t="s">
        <v>17</v>
      </c>
      <c r="C512" s="9">
        <v>746</v>
      </c>
      <c r="D512" s="10">
        <v>1</v>
      </c>
      <c r="E512" s="9">
        <v>307</v>
      </c>
      <c r="F512" s="11">
        <v>10.964285714285714</v>
      </c>
      <c r="G512" s="11">
        <f t="shared" si="42"/>
        <v>328.92857142857139</v>
      </c>
      <c r="H512" s="11">
        <f t="shared" si="43"/>
        <v>440</v>
      </c>
      <c r="I512" s="8">
        <f>IFERROR(INDEX('Планируемые поступления'!$A$1:$B$491,MATCH(A512,'Планируемые поступления'!A:A,0),2),0)</f>
        <v>530</v>
      </c>
      <c r="J512" s="15">
        <f t="shared" si="44"/>
        <v>493.39285714285711</v>
      </c>
      <c r="K512" s="15">
        <f t="shared" si="45"/>
        <v>493.39285714285711</v>
      </c>
      <c r="L512" s="15">
        <f t="shared" si="46"/>
        <v>-53</v>
      </c>
      <c r="M512" s="8">
        <f t="shared" si="47"/>
        <v>53</v>
      </c>
    </row>
    <row r="513" spans="1:13" x14ac:dyDescent="0.25">
      <c r="A513" s="7">
        <v>612024</v>
      </c>
      <c r="B513" s="8" t="s">
        <v>17</v>
      </c>
      <c r="C513" s="9">
        <v>1993</v>
      </c>
      <c r="D513" s="10">
        <v>2048</v>
      </c>
      <c r="E513" s="9">
        <v>52</v>
      </c>
      <c r="F513" s="11">
        <v>4.333333333333333</v>
      </c>
      <c r="G513" s="11">
        <f t="shared" si="42"/>
        <v>130</v>
      </c>
      <c r="H513" s="11">
        <f t="shared" si="43"/>
        <v>3989</v>
      </c>
      <c r="I513" s="8">
        <f>IFERROR(INDEX('Планируемые поступления'!$A$1:$B$491,MATCH(A513,'Планируемые поступления'!A:A,0),2),0)</f>
        <v>0</v>
      </c>
      <c r="J513" s="15">
        <f t="shared" si="44"/>
        <v>195</v>
      </c>
      <c r="K513" s="15">
        <f t="shared" si="45"/>
        <v>195</v>
      </c>
      <c r="L513" s="15">
        <f t="shared" si="46"/>
        <v>3794</v>
      </c>
      <c r="M513" s="8">
        <f t="shared" si="47"/>
        <v>195</v>
      </c>
    </row>
    <row r="514" spans="1:13" x14ac:dyDescent="0.25">
      <c r="A514" s="7">
        <v>155650</v>
      </c>
      <c r="B514" s="8" t="s">
        <v>16</v>
      </c>
      <c r="C514" s="9">
        <v>810</v>
      </c>
      <c r="D514" s="10">
        <v>288</v>
      </c>
      <c r="E514" s="9">
        <v>57</v>
      </c>
      <c r="F514" s="11">
        <v>2.0357142857142856</v>
      </c>
      <c r="G514" s="11">
        <f t="shared" si="42"/>
        <v>61.071428571428569</v>
      </c>
      <c r="H514" s="11">
        <f t="shared" si="43"/>
        <v>1041</v>
      </c>
      <c r="I514" s="8">
        <f>IFERROR(INDEX('Планируемые поступления'!$A$1:$B$491,MATCH(A514,'Планируемые поступления'!A:A,0),2),0)</f>
        <v>0</v>
      </c>
      <c r="J514" s="15">
        <f t="shared" si="44"/>
        <v>91.607142857142861</v>
      </c>
      <c r="K514" s="15">
        <f t="shared" si="45"/>
        <v>91.607142857142861</v>
      </c>
      <c r="L514" s="15">
        <f t="shared" si="46"/>
        <v>949</v>
      </c>
      <c r="M514" s="8">
        <f t="shared" si="47"/>
        <v>92</v>
      </c>
    </row>
    <row r="515" spans="1:13" x14ac:dyDescent="0.25">
      <c r="A515" s="7">
        <v>842321</v>
      </c>
      <c r="B515" s="8" t="s">
        <v>17</v>
      </c>
      <c r="C515" s="9">
        <v>1777</v>
      </c>
      <c r="D515" s="10">
        <v>865</v>
      </c>
      <c r="E515" s="9">
        <v>681</v>
      </c>
      <c r="F515" s="11">
        <v>24.321428571428573</v>
      </c>
      <c r="G515" s="11">
        <f t="shared" si="42"/>
        <v>729.64285714285722</v>
      </c>
      <c r="H515" s="11">
        <f t="shared" si="43"/>
        <v>1961</v>
      </c>
      <c r="I515" s="8">
        <f>IFERROR(INDEX('Планируемые поступления'!$A$1:$B$491,MATCH(A515,'Планируемые поступления'!A:A,0),2),0)</f>
        <v>288</v>
      </c>
      <c r="J515" s="15">
        <f t="shared" si="44"/>
        <v>1094.4642857142858</v>
      </c>
      <c r="K515" s="15">
        <f t="shared" si="45"/>
        <v>806.46428571428578</v>
      </c>
      <c r="L515" s="15">
        <f t="shared" si="46"/>
        <v>1155</v>
      </c>
      <c r="M515" s="8">
        <f t="shared" si="47"/>
        <v>806</v>
      </c>
    </row>
    <row r="516" spans="1:13" x14ac:dyDescent="0.25">
      <c r="A516" s="7">
        <v>209955</v>
      </c>
      <c r="B516" s="8" t="s">
        <v>17</v>
      </c>
      <c r="C516" s="9">
        <v>1</v>
      </c>
      <c r="D516" s="10"/>
      <c r="E516" s="9">
        <v>14</v>
      </c>
      <c r="F516" s="11">
        <v>0.5</v>
      </c>
      <c r="G516" s="11">
        <f t="shared" si="42"/>
        <v>15</v>
      </c>
      <c r="H516" s="11">
        <f t="shared" si="43"/>
        <v>0</v>
      </c>
      <c r="I516" s="8">
        <f>IFERROR(INDEX('Планируемые поступления'!$A$1:$B$491,MATCH(A516,'Планируемые поступления'!A:A,0),2),0)</f>
        <v>0</v>
      </c>
      <c r="J516" s="15">
        <f t="shared" si="44"/>
        <v>22.5</v>
      </c>
      <c r="K516" s="15">
        <f t="shared" si="45"/>
        <v>22.5</v>
      </c>
      <c r="L516" s="15">
        <f t="shared" si="46"/>
        <v>-23</v>
      </c>
      <c r="M516" s="8">
        <f t="shared" si="47"/>
        <v>23</v>
      </c>
    </row>
    <row r="517" spans="1:13" x14ac:dyDescent="0.25">
      <c r="A517" s="7">
        <v>413794</v>
      </c>
      <c r="B517" s="8" t="s">
        <v>16</v>
      </c>
      <c r="C517" s="9"/>
      <c r="D517" s="10">
        <v>2</v>
      </c>
      <c r="E517" s="9">
        <v>2</v>
      </c>
      <c r="F517" s="11"/>
      <c r="G517" s="11">
        <f t="shared" ref="G517:G580" si="48">F517*30</f>
        <v>0</v>
      </c>
      <c r="H517" s="11">
        <f t="shared" ref="H517:H580" si="49">IF(C517+D517-E517&gt;0,C517+D517-E517,0)</f>
        <v>0</v>
      </c>
      <c r="I517" s="8">
        <f>IFERROR(INDEX('Планируемые поступления'!$A$1:$B$491,MATCH(A517,'Планируемые поступления'!A:A,0),2),0)</f>
        <v>0</v>
      </c>
      <c r="J517" s="15">
        <f t="shared" ref="J517:J580" si="50">G517*1.5</f>
        <v>0</v>
      </c>
      <c r="K517" s="15">
        <f t="shared" ref="K517:K580" si="51">IF(J517-I517&gt;0,J517-I517,J517)</f>
        <v>0</v>
      </c>
      <c r="L517" s="15">
        <f t="shared" ref="L517:L580" si="52">ROUND(H517-K517,0)</f>
        <v>0</v>
      </c>
      <c r="M517" s="8">
        <f t="shared" ref="M517:M580" si="53">IF(L517&gt;0,ROUND(K517,0),-1*L517)</f>
        <v>0</v>
      </c>
    </row>
    <row r="518" spans="1:13" x14ac:dyDescent="0.25">
      <c r="A518" s="7">
        <v>173096</v>
      </c>
      <c r="B518" s="8" t="s">
        <v>17</v>
      </c>
      <c r="C518" s="9">
        <v>119</v>
      </c>
      <c r="D518" s="10"/>
      <c r="E518" s="9">
        <v>425</v>
      </c>
      <c r="F518" s="11">
        <v>15.178571428571429</v>
      </c>
      <c r="G518" s="11">
        <f t="shared" si="48"/>
        <v>455.35714285714289</v>
      </c>
      <c r="H518" s="11">
        <f t="shared" si="49"/>
        <v>0</v>
      </c>
      <c r="I518" s="8">
        <f>IFERROR(INDEX('Планируемые поступления'!$A$1:$B$491,MATCH(A518,'Планируемые поступления'!A:A,0),2),0)</f>
        <v>0</v>
      </c>
      <c r="J518" s="15">
        <f t="shared" si="50"/>
        <v>683.03571428571433</v>
      </c>
      <c r="K518" s="15">
        <f t="shared" si="51"/>
        <v>683.03571428571433</v>
      </c>
      <c r="L518" s="15">
        <f t="shared" si="52"/>
        <v>-683</v>
      </c>
      <c r="M518" s="8">
        <f t="shared" si="53"/>
        <v>683</v>
      </c>
    </row>
    <row r="519" spans="1:13" x14ac:dyDescent="0.25">
      <c r="A519" s="7">
        <v>660835</v>
      </c>
      <c r="B519" s="8" t="s">
        <v>16</v>
      </c>
      <c r="C519" s="9">
        <v>427</v>
      </c>
      <c r="D519" s="10">
        <v>312</v>
      </c>
      <c r="E519" s="9">
        <v>167</v>
      </c>
      <c r="F519" s="11">
        <v>5.9642857142857144</v>
      </c>
      <c r="G519" s="11">
        <f t="shared" si="48"/>
        <v>178.92857142857144</v>
      </c>
      <c r="H519" s="11">
        <f t="shared" si="49"/>
        <v>572</v>
      </c>
      <c r="I519" s="8">
        <f>IFERROR(INDEX('Планируемые поступления'!$A$1:$B$491,MATCH(A519,'Планируемые поступления'!A:A,0),2),0)</f>
        <v>0</v>
      </c>
      <c r="J519" s="15">
        <f t="shared" si="50"/>
        <v>268.39285714285717</v>
      </c>
      <c r="K519" s="15">
        <f t="shared" si="51"/>
        <v>268.39285714285717</v>
      </c>
      <c r="L519" s="15">
        <f t="shared" si="52"/>
        <v>304</v>
      </c>
      <c r="M519" s="8">
        <f t="shared" si="53"/>
        <v>268</v>
      </c>
    </row>
    <row r="520" spans="1:13" x14ac:dyDescent="0.25">
      <c r="A520" s="7">
        <v>744934</v>
      </c>
      <c r="B520" s="8" t="s">
        <v>17</v>
      </c>
      <c r="C520" s="9">
        <v>1948</v>
      </c>
      <c r="D520" s="10">
        <v>1</v>
      </c>
      <c r="E520" s="9">
        <v>159</v>
      </c>
      <c r="F520" s="11">
        <v>5.6785714285714288</v>
      </c>
      <c r="G520" s="11">
        <f t="shared" si="48"/>
        <v>170.35714285714286</v>
      </c>
      <c r="H520" s="11">
        <f t="shared" si="49"/>
        <v>1790</v>
      </c>
      <c r="I520" s="8">
        <f>IFERROR(INDEX('Планируемые поступления'!$A$1:$B$491,MATCH(A520,'Планируемые поступления'!A:A,0),2),0)</f>
        <v>0</v>
      </c>
      <c r="J520" s="15">
        <f t="shared" si="50"/>
        <v>255.53571428571428</v>
      </c>
      <c r="K520" s="15">
        <f t="shared" si="51"/>
        <v>255.53571428571428</v>
      </c>
      <c r="L520" s="15">
        <f t="shared" si="52"/>
        <v>1534</v>
      </c>
      <c r="M520" s="8">
        <f t="shared" si="53"/>
        <v>256</v>
      </c>
    </row>
    <row r="521" spans="1:13" x14ac:dyDescent="0.25">
      <c r="A521" s="7">
        <v>677048</v>
      </c>
      <c r="B521" s="8" t="s">
        <v>17</v>
      </c>
      <c r="C521" s="9">
        <v>74</v>
      </c>
      <c r="D521" s="10"/>
      <c r="E521" s="9">
        <v>18</v>
      </c>
      <c r="F521" s="11">
        <v>0.6428571428571429</v>
      </c>
      <c r="G521" s="11">
        <f t="shared" si="48"/>
        <v>19.285714285714288</v>
      </c>
      <c r="H521" s="11">
        <f t="shared" si="49"/>
        <v>56</v>
      </c>
      <c r="I521" s="8">
        <f>IFERROR(INDEX('Планируемые поступления'!$A$1:$B$491,MATCH(A521,'Планируемые поступления'!A:A,0),2),0)</f>
        <v>144</v>
      </c>
      <c r="J521" s="15">
        <f t="shared" si="50"/>
        <v>28.928571428571431</v>
      </c>
      <c r="K521" s="15">
        <f t="shared" si="51"/>
        <v>28.928571428571431</v>
      </c>
      <c r="L521" s="15">
        <f t="shared" si="52"/>
        <v>27</v>
      </c>
      <c r="M521" s="8">
        <f t="shared" si="53"/>
        <v>29</v>
      </c>
    </row>
    <row r="522" spans="1:13" x14ac:dyDescent="0.25">
      <c r="A522" s="7">
        <v>802883</v>
      </c>
      <c r="B522" s="8" t="s">
        <v>16</v>
      </c>
      <c r="C522" s="9"/>
      <c r="D522" s="10"/>
      <c r="E522" s="9">
        <v>1</v>
      </c>
      <c r="F522" s="11">
        <v>0.1111111111111111</v>
      </c>
      <c r="G522" s="11">
        <f t="shared" si="48"/>
        <v>3.333333333333333</v>
      </c>
      <c r="H522" s="11">
        <f t="shared" si="49"/>
        <v>0</v>
      </c>
      <c r="I522" s="8">
        <f>IFERROR(INDEX('Планируемые поступления'!$A$1:$B$491,MATCH(A522,'Планируемые поступления'!A:A,0),2),0)</f>
        <v>0</v>
      </c>
      <c r="J522" s="15">
        <f t="shared" si="50"/>
        <v>5</v>
      </c>
      <c r="K522" s="15">
        <f t="shared" si="51"/>
        <v>5</v>
      </c>
      <c r="L522" s="15">
        <f t="shared" si="52"/>
        <v>-5</v>
      </c>
      <c r="M522" s="8">
        <f t="shared" si="53"/>
        <v>5</v>
      </c>
    </row>
    <row r="523" spans="1:13" x14ac:dyDescent="0.25">
      <c r="A523" s="7">
        <v>785939</v>
      </c>
      <c r="B523" s="8" t="s">
        <v>17</v>
      </c>
      <c r="C523" s="9">
        <v>1</v>
      </c>
      <c r="D523" s="10"/>
      <c r="E523" s="9"/>
      <c r="F523" s="11"/>
      <c r="G523" s="11">
        <f t="shared" si="48"/>
        <v>0</v>
      </c>
      <c r="H523" s="11">
        <f t="shared" si="49"/>
        <v>1</v>
      </c>
      <c r="I523" s="8">
        <f>IFERROR(INDEX('Планируемые поступления'!$A$1:$B$491,MATCH(A523,'Планируемые поступления'!A:A,0),2),0)</f>
        <v>0</v>
      </c>
      <c r="J523" s="15">
        <f t="shared" si="50"/>
        <v>0</v>
      </c>
      <c r="K523" s="15">
        <f t="shared" si="51"/>
        <v>0</v>
      </c>
      <c r="L523" s="15">
        <f t="shared" si="52"/>
        <v>1</v>
      </c>
      <c r="M523" s="8">
        <f t="shared" si="53"/>
        <v>0</v>
      </c>
    </row>
    <row r="524" spans="1:13" x14ac:dyDescent="0.25">
      <c r="A524" s="7">
        <v>801409</v>
      </c>
      <c r="B524" s="8" t="s">
        <v>16</v>
      </c>
      <c r="C524" s="9"/>
      <c r="D524" s="10"/>
      <c r="E524" s="9">
        <v>2</v>
      </c>
      <c r="F524" s="11"/>
      <c r="G524" s="11">
        <f t="shared" si="48"/>
        <v>0</v>
      </c>
      <c r="H524" s="11">
        <f t="shared" si="49"/>
        <v>0</v>
      </c>
      <c r="I524" s="8">
        <f>IFERROR(INDEX('Планируемые поступления'!$A$1:$B$491,MATCH(A524,'Планируемые поступления'!A:A,0),2),0)</f>
        <v>0</v>
      </c>
      <c r="J524" s="15">
        <f t="shared" si="50"/>
        <v>0</v>
      </c>
      <c r="K524" s="15">
        <f t="shared" si="51"/>
        <v>0</v>
      </c>
      <c r="L524" s="15">
        <f t="shared" si="52"/>
        <v>0</v>
      </c>
      <c r="M524" s="8">
        <f t="shared" si="53"/>
        <v>0</v>
      </c>
    </row>
    <row r="525" spans="1:13" x14ac:dyDescent="0.25">
      <c r="A525" s="7">
        <v>494148</v>
      </c>
      <c r="B525" s="8" t="s">
        <v>17</v>
      </c>
      <c r="C525" s="9">
        <v>2430</v>
      </c>
      <c r="D525" s="10"/>
      <c r="E525" s="9">
        <v>217</v>
      </c>
      <c r="F525" s="11">
        <v>7.75</v>
      </c>
      <c r="G525" s="11">
        <f t="shared" si="48"/>
        <v>232.5</v>
      </c>
      <c r="H525" s="11">
        <f t="shared" si="49"/>
        <v>2213</v>
      </c>
      <c r="I525" s="8">
        <f>IFERROR(INDEX('Планируемые поступления'!$A$1:$B$491,MATCH(A525,'Планируемые поступления'!A:A,0),2),0)</f>
        <v>0</v>
      </c>
      <c r="J525" s="15">
        <f t="shared" si="50"/>
        <v>348.75</v>
      </c>
      <c r="K525" s="15">
        <f t="shared" si="51"/>
        <v>348.75</v>
      </c>
      <c r="L525" s="15">
        <f t="shared" si="52"/>
        <v>1864</v>
      </c>
      <c r="M525" s="8">
        <f t="shared" si="53"/>
        <v>349</v>
      </c>
    </row>
    <row r="526" spans="1:13" x14ac:dyDescent="0.25">
      <c r="A526" s="7">
        <v>209617</v>
      </c>
      <c r="B526" s="8" t="s">
        <v>17</v>
      </c>
      <c r="C526" s="9">
        <v>3352</v>
      </c>
      <c r="D526" s="10">
        <v>3741</v>
      </c>
      <c r="E526" s="9">
        <v>1442</v>
      </c>
      <c r="F526" s="11">
        <v>51.5</v>
      </c>
      <c r="G526" s="11">
        <f t="shared" si="48"/>
        <v>1545</v>
      </c>
      <c r="H526" s="11">
        <f t="shared" si="49"/>
        <v>5651</v>
      </c>
      <c r="I526" s="8">
        <f>IFERROR(INDEX('Планируемые поступления'!$A$1:$B$491,MATCH(A526,'Планируемые поступления'!A:A,0),2),0)</f>
        <v>1152</v>
      </c>
      <c r="J526" s="15">
        <f t="shared" si="50"/>
        <v>2317.5</v>
      </c>
      <c r="K526" s="15">
        <f t="shared" si="51"/>
        <v>1165.5</v>
      </c>
      <c r="L526" s="15">
        <f t="shared" si="52"/>
        <v>4486</v>
      </c>
      <c r="M526" s="8">
        <f t="shared" si="53"/>
        <v>1166</v>
      </c>
    </row>
    <row r="527" spans="1:13" x14ac:dyDescent="0.25">
      <c r="A527" s="7">
        <v>723159</v>
      </c>
      <c r="B527" s="8" t="s">
        <v>17</v>
      </c>
      <c r="C527" s="9">
        <v>574</v>
      </c>
      <c r="D527" s="10">
        <v>432</v>
      </c>
      <c r="E527" s="9">
        <v>530</v>
      </c>
      <c r="F527" s="11">
        <v>18.928571428571427</v>
      </c>
      <c r="G527" s="11">
        <f t="shared" si="48"/>
        <v>567.85714285714278</v>
      </c>
      <c r="H527" s="11">
        <f t="shared" si="49"/>
        <v>476</v>
      </c>
      <c r="I527" s="8">
        <f>IFERROR(INDEX('Планируемые поступления'!$A$1:$B$491,MATCH(A527,'Планируемые поступления'!A:A,0),2),0)</f>
        <v>2160</v>
      </c>
      <c r="J527" s="15">
        <f t="shared" si="50"/>
        <v>851.78571428571422</v>
      </c>
      <c r="K527" s="15">
        <f t="shared" si="51"/>
        <v>851.78571428571422</v>
      </c>
      <c r="L527" s="15">
        <f t="shared" si="52"/>
        <v>-376</v>
      </c>
      <c r="M527" s="8">
        <f t="shared" si="53"/>
        <v>376</v>
      </c>
    </row>
    <row r="528" spans="1:13" x14ac:dyDescent="0.25">
      <c r="A528" s="7">
        <v>254924</v>
      </c>
      <c r="B528" s="8" t="s">
        <v>17</v>
      </c>
      <c r="C528" s="9">
        <v>473</v>
      </c>
      <c r="D528" s="10">
        <v>28</v>
      </c>
      <c r="E528" s="9">
        <v>86</v>
      </c>
      <c r="F528" s="11">
        <v>3.0714285714285716</v>
      </c>
      <c r="G528" s="11">
        <f t="shared" si="48"/>
        <v>92.142857142857153</v>
      </c>
      <c r="H528" s="11">
        <f t="shared" si="49"/>
        <v>415</v>
      </c>
      <c r="I528" s="8">
        <f>IFERROR(INDEX('Планируемые поступления'!$A$1:$B$491,MATCH(A528,'Планируемые поступления'!A:A,0),2),0)</f>
        <v>0</v>
      </c>
      <c r="J528" s="15">
        <f t="shared" si="50"/>
        <v>138.21428571428572</v>
      </c>
      <c r="K528" s="15">
        <f t="shared" si="51"/>
        <v>138.21428571428572</v>
      </c>
      <c r="L528" s="15">
        <f t="shared" si="52"/>
        <v>277</v>
      </c>
      <c r="M528" s="8">
        <f t="shared" si="53"/>
        <v>138</v>
      </c>
    </row>
    <row r="529" spans="1:13" x14ac:dyDescent="0.25">
      <c r="A529" s="7">
        <v>675191</v>
      </c>
      <c r="B529" s="8" t="s">
        <v>17</v>
      </c>
      <c r="C529" s="9"/>
      <c r="D529" s="10"/>
      <c r="E529" s="9">
        <v>6</v>
      </c>
      <c r="F529" s="11"/>
      <c r="G529" s="11">
        <f t="shared" si="48"/>
        <v>0</v>
      </c>
      <c r="H529" s="11">
        <f t="shared" si="49"/>
        <v>0</v>
      </c>
      <c r="I529" s="8">
        <f>IFERROR(INDEX('Планируемые поступления'!$A$1:$B$491,MATCH(A529,'Планируемые поступления'!A:A,0),2),0)</f>
        <v>0</v>
      </c>
      <c r="J529" s="15">
        <f t="shared" si="50"/>
        <v>0</v>
      </c>
      <c r="K529" s="15">
        <f t="shared" si="51"/>
        <v>0</v>
      </c>
      <c r="L529" s="15">
        <f t="shared" si="52"/>
        <v>0</v>
      </c>
      <c r="M529" s="8">
        <f t="shared" si="53"/>
        <v>0</v>
      </c>
    </row>
    <row r="530" spans="1:13" x14ac:dyDescent="0.25">
      <c r="A530" s="7">
        <v>787452</v>
      </c>
      <c r="B530" s="8" t="s">
        <v>17</v>
      </c>
      <c r="C530" s="9">
        <v>560</v>
      </c>
      <c r="D530" s="10">
        <v>481</v>
      </c>
      <c r="E530" s="9">
        <v>402</v>
      </c>
      <c r="F530" s="11">
        <v>14.357142857142858</v>
      </c>
      <c r="G530" s="11">
        <f t="shared" si="48"/>
        <v>430.71428571428572</v>
      </c>
      <c r="H530" s="11">
        <f t="shared" si="49"/>
        <v>639</v>
      </c>
      <c r="I530" s="8">
        <f>IFERROR(INDEX('Планируемые поступления'!$A$1:$B$491,MATCH(A530,'Планируемые поступления'!A:A,0),2),0)</f>
        <v>0</v>
      </c>
      <c r="J530" s="15">
        <f t="shared" si="50"/>
        <v>646.07142857142856</v>
      </c>
      <c r="K530" s="15">
        <f t="shared" si="51"/>
        <v>646.07142857142856</v>
      </c>
      <c r="L530" s="15">
        <f t="shared" si="52"/>
        <v>-7</v>
      </c>
      <c r="M530" s="8">
        <f t="shared" si="53"/>
        <v>7</v>
      </c>
    </row>
    <row r="531" spans="1:13" x14ac:dyDescent="0.25">
      <c r="A531" s="7">
        <v>748051</v>
      </c>
      <c r="B531" s="8" t="s">
        <v>17</v>
      </c>
      <c r="C531" s="9">
        <v>1462</v>
      </c>
      <c r="D531" s="10"/>
      <c r="E531" s="9">
        <v>46</v>
      </c>
      <c r="F531" s="11">
        <v>1.6428571428571428</v>
      </c>
      <c r="G531" s="11">
        <f t="shared" si="48"/>
        <v>49.285714285714285</v>
      </c>
      <c r="H531" s="11">
        <f t="shared" si="49"/>
        <v>1416</v>
      </c>
      <c r="I531" s="8">
        <f>IFERROR(INDEX('Планируемые поступления'!$A$1:$B$491,MATCH(A531,'Планируемые поступления'!A:A,0),2),0)</f>
        <v>0</v>
      </c>
      <c r="J531" s="15">
        <f t="shared" si="50"/>
        <v>73.928571428571431</v>
      </c>
      <c r="K531" s="15">
        <f t="shared" si="51"/>
        <v>73.928571428571431</v>
      </c>
      <c r="L531" s="15">
        <f t="shared" si="52"/>
        <v>1342</v>
      </c>
      <c r="M531" s="8">
        <f t="shared" si="53"/>
        <v>74</v>
      </c>
    </row>
    <row r="532" spans="1:13" x14ac:dyDescent="0.25">
      <c r="A532" s="7">
        <v>403746</v>
      </c>
      <c r="B532" s="8" t="s">
        <v>17</v>
      </c>
      <c r="C532" s="9">
        <v>819</v>
      </c>
      <c r="D532" s="10">
        <v>1</v>
      </c>
      <c r="E532" s="9">
        <v>427</v>
      </c>
      <c r="F532" s="11">
        <v>15.25</v>
      </c>
      <c r="G532" s="11">
        <f t="shared" si="48"/>
        <v>457.5</v>
      </c>
      <c r="H532" s="11">
        <f t="shared" si="49"/>
        <v>393</v>
      </c>
      <c r="I532" s="8">
        <f>IFERROR(INDEX('Планируемые поступления'!$A$1:$B$491,MATCH(A532,'Планируемые поступления'!A:A,0),2),0)</f>
        <v>0</v>
      </c>
      <c r="J532" s="15">
        <f t="shared" si="50"/>
        <v>686.25</v>
      </c>
      <c r="K532" s="15">
        <f t="shared" si="51"/>
        <v>686.25</v>
      </c>
      <c r="L532" s="15">
        <f t="shared" si="52"/>
        <v>-293</v>
      </c>
      <c r="M532" s="8">
        <f t="shared" si="53"/>
        <v>293</v>
      </c>
    </row>
    <row r="533" spans="1:13" x14ac:dyDescent="0.25">
      <c r="A533" s="7">
        <v>852162</v>
      </c>
      <c r="B533" s="8" t="s">
        <v>17</v>
      </c>
      <c r="C533" s="9">
        <v>125</v>
      </c>
      <c r="D533" s="10">
        <v>48</v>
      </c>
      <c r="E533" s="9">
        <v>19</v>
      </c>
      <c r="F533" s="11">
        <v>0.6785714285714286</v>
      </c>
      <c r="G533" s="11">
        <f t="shared" si="48"/>
        <v>20.357142857142858</v>
      </c>
      <c r="H533" s="11">
        <f t="shared" si="49"/>
        <v>154</v>
      </c>
      <c r="I533" s="8">
        <f>IFERROR(INDEX('Планируемые поступления'!$A$1:$B$491,MATCH(A533,'Планируемые поступления'!A:A,0),2),0)</f>
        <v>0</v>
      </c>
      <c r="J533" s="15">
        <f t="shared" si="50"/>
        <v>30.535714285714285</v>
      </c>
      <c r="K533" s="15">
        <f t="shared" si="51"/>
        <v>30.535714285714285</v>
      </c>
      <c r="L533" s="15">
        <f t="shared" si="52"/>
        <v>123</v>
      </c>
      <c r="M533" s="8">
        <f t="shared" si="53"/>
        <v>31</v>
      </c>
    </row>
    <row r="534" spans="1:13" x14ac:dyDescent="0.25">
      <c r="A534" s="7">
        <v>316283</v>
      </c>
      <c r="B534" s="8" t="s">
        <v>16</v>
      </c>
      <c r="C534" s="9"/>
      <c r="D534" s="10"/>
      <c r="E534" s="9">
        <v>222</v>
      </c>
      <c r="F534" s="11">
        <v>13.058823529411764</v>
      </c>
      <c r="G534" s="11">
        <f t="shared" si="48"/>
        <v>391.76470588235293</v>
      </c>
      <c r="H534" s="11">
        <f t="shared" si="49"/>
        <v>0</v>
      </c>
      <c r="I534" s="8">
        <f>IFERROR(INDEX('Планируемые поступления'!$A$1:$B$491,MATCH(A534,'Планируемые поступления'!A:A,0),2),0)</f>
        <v>0</v>
      </c>
      <c r="J534" s="15">
        <f t="shared" si="50"/>
        <v>587.64705882352939</v>
      </c>
      <c r="K534" s="15">
        <f t="shared" si="51"/>
        <v>587.64705882352939</v>
      </c>
      <c r="L534" s="15">
        <f t="shared" si="52"/>
        <v>-588</v>
      </c>
      <c r="M534" s="8">
        <f t="shared" si="53"/>
        <v>588</v>
      </c>
    </row>
    <row r="535" spans="1:13" x14ac:dyDescent="0.25">
      <c r="A535" s="7">
        <v>779644</v>
      </c>
      <c r="B535" s="8" t="s">
        <v>17</v>
      </c>
      <c r="C535" s="9">
        <v>541</v>
      </c>
      <c r="D535" s="10">
        <v>192</v>
      </c>
      <c r="E535" s="9">
        <v>39</v>
      </c>
      <c r="F535" s="11">
        <v>1.3928571428571428</v>
      </c>
      <c r="G535" s="11">
        <f t="shared" si="48"/>
        <v>41.785714285714285</v>
      </c>
      <c r="H535" s="11">
        <f t="shared" si="49"/>
        <v>694</v>
      </c>
      <c r="I535" s="8">
        <f>IFERROR(INDEX('Планируемые поступления'!$A$1:$B$491,MATCH(A535,'Планируемые поступления'!A:A,0),2),0)</f>
        <v>0</v>
      </c>
      <c r="J535" s="15">
        <f t="shared" si="50"/>
        <v>62.678571428571431</v>
      </c>
      <c r="K535" s="15">
        <f t="shared" si="51"/>
        <v>62.678571428571431</v>
      </c>
      <c r="L535" s="15">
        <f t="shared" si="52"/>
        <v>631</v>
      </c>
      <c r="M535" s="8">
        <f t="shared" si="53"/>
        <v>63</v>
      </c>
    </row>
    <row r="536" spans="1:13" x14ac:dyDescent="0.25">
      <c r="A536" s="7">
        <v>241759</v>
      </c>
      <c r="B536" s="8" t="s">
        <v>16</v>
      </c>
      <c r="C536" s="9">
        <v>1078</v>
      </c>
      <c r="D536" s="10">
        <v>894</v>
      </c>
      <c r="E536" s="9">
        <v>293</v>
      </c>
      <c r="F536" s="11">
        <v>10.464285714285714</v>
      </c>
      <c r="G536" s="11">
        <f t="shared" si="48"/>
        <v>313.92857142857139</v>
      </c>
      <c r="H536" s="11">
        <f t="shared" si="49"/>
        <v>1679</v>
      </c>
      <c r="I536" s="8">
        <f>IFERROR(INDEX('Планируемые поступления'!$A$1:$B$491,MATCH(A536,'Планируемые поступления'!A:A,0),2),0)</f>
        <v>144</v>
      </c>
      <c r="J536" s="15">
        <f t="shared" si="50"/>
        <v>470.89285714285711</v>
      </c>
      <c r="K536" s="15">
        <f t="shared" si="51"/>
        <v>326.89285714285711</v>
      </c>
      <c r="L536" s="15">
        <f t="shared" si="52"/>
        <v>1352</v>
      </c>
      <c r="M536" s="8">
        <f t="shared" si="53"/>
        <v>327</v>
      </c>
    </row>
    <row r="537" spans="1:13" x14ac:dyDescent="0.25">
      <c r="A537" s="7">
        <v>651791</v>
      </c>
      <c r="B537" s="8" t="s">
        <v>17</v>
      </c>
      <c r="C537" s="9">
        <v>320</v>
      </c>
      <c r="D537" s="10">
        <v>144</v>
      </c>
      <c r="E537" s="9">
        <v>68</v>
      </c>
      <c r="F537" s="11">
        <v>2.4285714285714284</v>
      </c>
      <c r="G537" s="11">
        <f t="shared" si="48"/>
        <v>72.857142857142847</v>
      </c>
      <c r="H537" s="11">
        <f t="shared" si="49"/>
        <v>396</v>
      </c>
      <c r="I537" s="8">
        <f>IFERROR(INDEX('Планируемые поступления'!$A$1:$B$491,MATCH(A537,'Планируемые поступления'!A:A,0),2),0)</f>
        <v>0</v>
      </c>
      <c r="J537" s="15">
        <f t="shared" si="50"/>
        <v>109.28571428571428</v>
      </c>
      <c r="K537" s="15">
        <f t="shared" si="51"/>
        <v>109.28571428571428</v>
      </c>
      <c r="L537" s="15">
        <f t="shared" si="52"/>
        <v>287</v>
      </c>
      <c r="M537" s="8">
        <f t="shared" si="53"/>
        <v>109</v>
      </c>
    </row>
    <row r="538" spans="1:13" x14ac:dyDescent="0.25">
      <c r="A538" s="7">
        <v>222157</v>
      </c>
      <c r="B538" s="8" t="s">
        <v>17</v>
      </c>
      <c r="C538" s="9">
        <v>1127</v>
      </c>
      <c r="D538" s="10">
        <v>1</v>
      </c>
      <c r="E538" s="9">
        <v>44</v>
      </c>
      <c r="F538" s="11">
        <v>1.5714285714285714</v>
      </c>
      <c r="G538" s="11">
        <f t="shared" si="48"/>
        <v>47.142857142857139</v>
      </c>
      <c r="H538" s="11">
        <f t="shared" si="49"/>
        <v>1084</v>
      </c>
      <c r="I538" s="8">
        <f>IFERROR(INDEX('Планируемые поступления'!$A$1:$B$491,MATCH(A538,'Планируемые поступления'!A:A,0),2),0)</f>
        <v>0</v>
      </c>
      <c r="J538" s="15">
        <f t="shared" si="50"/>
        <v>70.714285714285708</v>
      </c>
      <c r="K538" s="15">
        <f t="shared" si="51"/>
        <v>70.714285714285708</v>
      </c>
      <c r="L538" s="15">
        <f t="shared" si="52"/>
        <v>1013</v>
      </c>
      <c r="M538" s="8">
        <f t="shared" si="53"/>
        <v>71</v>
      </c>
    </row>
    <row r="539" spans="1:13" x14ac:dyDescent="0.25">
      <c r="A539" s="7">
        <v>811489</v>
      </c>
      <c r="B539" s="8" t="s">
        <v>17</v>
      </c>
      <c r="C539" s="9"/>
      <c r="D539" s="10"/>
      <c r="E539" s="9">
        <v>3</v>
      </c>
      <c r="F539" s="11">
        <v>3</v>
      </c>
      <c r="G539" s="11">
        <f t="shared" si="48"/>
        <v>90</v>
      </c>
      <c r="H539" s="11">
        <f t="shared" si="49"/>
        <v>0</v>
      </c>
      <c r="I539" s="8">
        <f>IFERROR(INDEX('Планируемые поступления'!$A$1:$B$491,MATCH(A539,'Планируемые поступления'!A:A,0),2),0)</f>
        <v>0</v>
      </c>
      <c r="J539" s="15">
        <f t="shared" si="50"/>
        <v>135</v>
      </c>
      <c r="K539" s="15">
        <f t="shared" si="51"/>
        <v>135</v>
      </c>
      <c r="L539" s="15">
        <f t="shared" si="52"/>
        <v>-135</v>
      </c>
      <c r="M539" s="8">
        <f t="shared" si="53"/>
        <v>135</v>
      </c>
    </row>
    <row r="540" spans="1:13" x14ac:dyDescent="0.25">
      <c r="A540" s="7">
        <v>811566</v>
      </c>
      <c r="B540" s="8" t="s">
        <v>16</v>
      </c>
      <c r="C540" s="9">
        <v>3</v>
      </c>
      <c r="D540" s="10"/>
      <c r="E540" s="9">
        <v>72</v>
      </c>
      <c r="F540" s="11">
        <v>2.5714285714285716</v>
      </c>
      <c r="G540" s="11">
        <f t="shared" si="48"/>
        <v>77.142857142857153</v>
      </c>
      <c r="H540" s="11">
        <f t="shared" si="49"/>
        <v>0</v>
      </c>
      <c r="I540" s="8">
        <f>IFERROR(INDEX('Планируемые поступления'!$A$1:$B$491,MATCH(A540,'Планируемые поступления'!A:A,0),2),0)</f>
        <v>0</v>
      </c>
      <c r="J540" s="15">
        <f t="shared" si="50"/>
        <v>115.71428571428572</v>
      </c>
      <c r="K540" s="15">
        <f t="shared" si="51"/>
        <v>115.71428571428572</v>
      </c>
      <c r="L540" s="15">
        <f t="shared" si="52"/>
        <v>-116</v>
      </c>
      <c r="M540" s="8">
        <f t="shared" si="53"/>
        <v>116</v>
      </c>
    </row>
    <row r="541" spans="1:13" x14ac:dyDescent="0.25">
      <c r="A541" s="7">
        <v>864542</v>
      </c>
      <c r="B541" s="8" t="s">
        <v>17</v>
      </c>
      <c r="C541" s="9">
        <v>277</v>
      </c>
      <c r="D541" s="10">
        <v>60</v>
      </c>
      <c r="E541" s="9">
        <v>103</v>
      </c>
      <c r="F541" s="11">
        <v>3.6785714285714284</v>
      </c>
      <c r="G541" s="11">
        <f t="shared" si="48"/>
        <v>110.35714285714285</v>
      </c>
      <c r="H541" s="11">
        <f t="shared" si="49"/>
        <v>234</v>
      </c>
      <c r="I541" s="8">
        <f>IFERROR(INDEX('Планируемые поступления'!$A$1:$B$491,MATCH(A541,'Планируемые поступления'!A:A,0),2),0)</f>
        <v>0</v>
      </c>
      <c r="J541" s="15">
        <f t="shared" si="50"/>
        <v>165.53571428571428</v>
      </c>
      <c r="K541" s="15">
        <f t="shared" si="51"/>
        <v>165.53571428571428</v>
      </c>
      <c r="L541" s="15">
        <f t="shared" si="52"/>
        <v>68</v>
      </c>
      <c r="M541" s="8">
        <f t="shared" si="53"/>
        <v>166</v>
      </c>
    </row>
    <row r="542" spans="1:13" x14ac:dyDescent="0.25">
      <c r="A542" s="7">
        <v>285208</v>
      </c>
      <c r="B542" s="8" t="s">
        <v>17</v>
      </c>
      <c r="C542" s="9">
        <v>23</v>
      </c>
      <c r="D542" s="10"/>
      <c r="E542" s="9">
        <v>37</v>
      </c>
      <c r="F542" s="11">
        <v>1.3214285714285714</v>
      </c>
      <c r="G542" s="11">
        <f t="shared" si="48"/>
        <v>39.642857142857139</v>
      </c>
      <c r="H542" s="11">
        <f t="shared" si="49"/>
        <v>0</v>
      </c>
      <c r="I542" s="8">
        <f>IFERROR(INDEX('Планируемые поступления'!$A$1:$B$491,MATCH(A542,'Планируемые поступления'!A:A,0),2),0)</f>
        <v>0</v>
      </c>
      <c r="J542" s="15">
        <f t="shared" si="50"/>
        <v>59.464285714285708</v>
      </c>
      <c r="K542" s="15">
        <f t="shared" si="51"/>
        <v>59.464285714285708</v>
      </c>
      <c r="L542" s="15">
        <f t="shared" si="52"/>
        <v>-59</v>
      </c>
      <c r="M542" s="8">
        <f t="shared" si="53"/>
        <v>59</v>
      </c>
    </row>
    <row r="543" spans="1:13" x14ac:dyDescent="0.25">
      <c r="A543" s="7">
        <v>629037</v>
      </c>
      <c r="B543" s="8" t="s">
        <v>17</v>
      </c>
      <c r="C543" s="9"/>
      <c r="D543" s="10"/>
      <c r="E543" s="9">
        <v>68</v>
      </c>
      <c r="F543" s="11">
        <v>9.7142857142857135</v>
      </c>
      <c r="G543" s="11">
        <f t="shared" si="48"/>
        <v>291.42857142857139</v>
      </c>
      <c r="H543" s="11">
        <f t="shared" si="49"/>
        <v>0</v>
      </c>
      <c r="I543" s="8">
        <f>IFERROR(INDEX('Планируемые поступления'!$A$1:$B$491,MATCH(A543,'Планируемые поступления'!A:A,0),2),0)</f>
        <v>0</v>
      </c>
      <c r="J543" s="15">
        <f t="shared" si="50"/>
        <v>437.14285714285711</v>
      </c>
      <c r="K543" s="15">
        <f t="shared" si="51"/>
        <v>437.14285714285711</v>
      </c>
      <c r="L543" s="15">
        <f t="shared" si="52"/>
        <v>-437</v>
      </c>
      <c r="M543" s="8">
        <f t="shared" si="53"/>
        <v>437</v>
      </c>
    </row>
    <row r="544" spans="1:13" x14ac:dyDescent="0.25">
      <c r="A544" s="7">
        <v>500797</v>
      </c>
      <c r="B544" s="8" t="s">
        <v>16</v>
      </c>
      <c r="C544" s="9">
        <v>1</v>
      </c>
      <c r="D544" s="10"/>
      <c r="E544" s="9">
        <v>4</v>
      </c>
      <c r="F544" s="11">
        <v>0.14285714285714285</v>
      </c>
      <c r="G544" s="11">
        <f t="shared" si="48"/>
        <v>4.2857142857142856</v>
      </c>
      <c r="H544" s="11">
        <f t="shared" si="49"/>
        <v>0</v>
      </c>
      <c r="I544" s="8">
        <f>IFERROR(INDEX('Планируемые поступления'!$A$1:$B$491,MATCH(A544,'Планируемые поступления'!A:A,0),2),0)</f>
        <v>0</v>
      </c>
      <c r="J544" s="15">
        <f t="shared" si="50"/>
        <v>6.4285714285714288</v>
      </c>
      <c r="K544" s="15">
        <f t="shared" si="51"/>
        <v>6.4285714285714288</v>
      </c>
      <c r="L544" s="15">
        <f t="shared" si="52"/>
        <v>-6</v>
      </c>
      <c r="M544" s="8">
        <f t="shared" si="53"/>
        <v>6</v>
      </c>
    </row>
    <row r="545" spans="1:13" x14ac:dyDescent="0.25">
      <c r="A545" s="7">
        <v>484149</v>
      </c>
      <c r="B545" s="8" t="s">
        <v>17</v>
      </c>
      <c r="C545" s="9"/>
      <c r="D545" s="10"/>
      <c r="E545" s="9">
        <v>33</v>
      </c>
      <c r="F545" s="11">
        <v>4.7142857142857144</v>
      </c>
      <c r="G545" s="11">
        <f t="shared" si="48"/>
        <v>141.42857142857144</v>
      </c>
      <c r="H545" s="11">
        <f t="shared" si="49"/>
        <v>0</v>
      </c>
      <c r="I545" s="8">
        <f>IFERROR(INDEX('Планируемые поступления'!$A$1:$B$491,MATCH(A545,'Планируемые поступления'!A:A,0),2),0)</f>
        <v>224</v>
      </c>
      <c r="J545" s="15">
        <f t="shared" si="50"/>
        <v>212.14285714285717</v>
      </c>
      <c r="K545" s="15">
        <f t="shared" si="51"/>
        <v>212.14285714285717</v>
      </c>
      <c r="L545" s="15">
        <f t="shared" si="52"/>
        <v>-212</v>
      </c>
      <c r="M545" s="8">
        <f t="shared" si="53"/>
        <v>212</v>
      </c>
    </row>
    <row r="546" spans="1:13" x14ac:dyDescent="0.25">
      <c r="A546" s="7">
        <v>391308</v>
      </c>
      <c r="B546" s="8" t="s">
        <v>17</v>
      </c>
      <c r="C546" s="9">
        <v>1347</v>
      </c>
      <c r="D546" s="10">
        <v>304</v>
      </c>
      <c r="E546" s="9">
        <v>225</v>
      </c>
      <c r="F546" s="11">
        <v>8.0357142857142865</v>
      </c>
      <c r="G546" s="11">
        <f t="shared" si="48"/>
        <v>241.07142857142858</v>
      </c>
      <c r="H546" s="11">
        <f t="shared" si="49"/>
        <v>1426</v>
      </c>
      <c r="I546" s="8">
        <f>IFERROR(INDEX('Планируемые поступления'!$A$1:$B$491,MATCH(A546,'Планируемые поступления'!A:A,0),2),0)</f>
        <v>0</v>
      </c>
      <c r="J546" s="15">
        <f t="shared" si="50"/>
        <v>361.60714285714289</v>
      </c>
      <c r="K546" s="15">
        <f t="shared" si="51"/>
        <v>361.60714285714289</v>
      </c>
      <c r="L546" s="15">
        <f t="shared" si="52"/>
        <v>1064</v>
      </c>
      <c r="M546" s="8">
        <f t="shared" si="53"/>
        <v>362</v>
      </c>
    </row>
    <row r="547" spans="1:13" x14ac:dyDescent="0.25">
      <c r="A547" s="7">
        <v>800722</v>
      </c>
      <c r="B547" s="8" t="s">
        <v>17</v>
      </c>
      <c r="C547" s="9">
        <v>501</v>
      </c>
      <c r="D547" s="10"/>
      <c r="E547" s="9">
        <v>231</v>
      </c>
      <c r="F547" s="11">
        <v>8.25</v>
      </c>
      <c r="G547" s="11">
        <f t="shared" si="48"/>
        <v>247.5</v>
      </c>
      <c r="H547" s="11">
        <f t="shared" si="49"/>
        <v>270</v>
      </c>
      <c r="I547" s="8">
        <f>IFERROR(INDEX('Планируемые поступления'!$A$1:$B$491,MATCH(A547,'Планируемые поступления'!A:A,0),2),0)</f>
        <v>0</v>
      </c>
      <c r="J547" s="15">
        <f t="shared" si="50"/>
        <v>371.25</v>
      </c>
      <c r="K547" s="15">
        <f t="shared" si="51"/>
        <v>371.25</v>
      </c>
      <c r="L547" s="15">
        <f t="shared" si="52"/>
        <v>-101</v>
      </c>
      <c r="M547" s="8">
        <f t="shared" si="53"/>
        <v>101</v>
      </c>
    </row>
    <row r="548" spans="1:13" x14ac:dyDescent="0.25">
      <c r="A548" s="7">
        <v>235884</v>
      </c>
      <c r="B548" s="8" t="s">
        <v>17</v>
      </c>
      <c r="C548" s="9">
        <v>677</v>
      </c>
      <c r="D548" s="10">
        <v>288</v>
      </c>
      <c r="E548" s="9">
        <v>294</v>
      </c>
      <c r="F548" s="11">
        <v>10.5</v>
      </c>
      <c r="G548" s="11">
        <f t="shared" si="48"/>
        <v>315</v>
      </c>
      <c r="H548" s="11">
        <f t="shared" si="49"/>
        <v>671</v>
      </c>
      <c r="I548" s="8">
        <f>IFERROR(INDEX('Планируемые поступления'!$A$1:$B$491,MATCH(A548,'Планируемые поступления'!A:A,0),2),0)</f>
        <v>0</v>
      </c>
      <c r="J548" s="15">
        <f t="shared" si="50"/>
        <v>472.5</v>
      </c>
      <c r="K548" s="15">
        <f t="shared" si="51"/>
        <v>472.5</v>
      </c>
      <c r="L548" s="15">
        <f t="shared" si="52"/>
        <v>199</v>
      </c>
      <c r="M548" s="8">
        <f t="shared" si="53"/>
        <v>473</v>
      </c>
    </row>
    <row r="549" spans="1:13" x14ac:dyDescent="0.25">
      <c r="A549" s="7">
        <v>531580</v>
      </c>
      <c r="B549" s="8" t="s">
        <v>17</v>
      </c>
      <c r="C549" s="9">
        <v>1</v>
      </c>
      <c r="D549" s="10"/>
      <c r="E549" s="9">
        <v>125</v>
      </c>
      <c r="F549" s="11">
        <v>4.4642857142857144</v>
      </c>
      <c r="G549" s="11">
        <f t="shared" si="48"/>
        <v>133.92857142857144</v>
      </c>
      <c r="H549" s="11">
        <f t="shared" si="49"/>
        <v>0</v>
      </c>
      <c r="I549" s="8">
        <f>IFERROR(INDEX('Планируемые поступления'!$A$1:$B$491,MATCH(A549,'Планируемые поступления'!A:A,0),2),0)</f>
        <v>0</v>
      </c>
      <c r="J549" s="15">
        <f t="shared" si="50"/>
        <v>200.89285714285717</v>
      </c>
      <c r="K549" s="15">
        <f t="shared" si="51"/>
        <v>200.89285714285717</v>
      </c>
      <c r="L549" s="15">
        <f t="shared" si="52"/>
        <v>-201</v>
      </c>
      <c r="M549" s="8">
        <f t="shared" si="53"/>
        <v>201</v>
      </c>
    </row>
    <row r="550" spans="1:13" x14ac:dyDescent="0.25">
      <c r="A550" s="7">
        <v>446530</v>
      </c>
      <c r="B550" s="8" t="s">
        <v>17</v>
      </c>
      <c r="C550" s="9"/>
      <c r="D550" s="10"/>
      <c r="E550" s="9">
        <v>4</v>
      </c>
      <c r="F550" s="11">
        <v>2</v>
      </c>
      <c r="G550" s="11">
        <f t="shared" si="48"/>
        <v>60</v>
      </c>
      <c r="H550" s="11">
        <f t="shared" si="49"/>
        <v>0</v>
      </c>
      <c r="I550" s="8">
        <f>IFERROR(INDEX('Планируемые поступления'!$A$1:$B$491,MATCH(A550,'Планируемые поступления'!A:A,0),2),0)</f>
        <v>0</v>
      </c>
      <c r="J550" s="15">
        <f t="shared" si="50"/>
        <v>90</v>
      </c>
      <c r="K550" s="15">
        <f t="shared" si="51"/>
        <v>90</v>
      </c>
      <c r="L550" s="15">
        <f t="shared" si="52"/>
        <v>-90</v>
      </c>
      <c r="M550" s="8">
        <f t="shared" si="53"/>
        <v>90</v>
      </c>
    </row>
    <row r="551" spans="1:13" x14ac:dyDescent="0.25">
      <c r="A551" s="7">
        <v>602815</v>
      </c>
      <c r="B551" s="8" t="s">
        <v>17</v>
      </c>
      <c r="C551" s="9">
        <v>993</v>
      </c>
      <c r="D551" s="10">
        <v>216</v>
      </c>
      <c r="E551" s="9">
        <v>205</v>
      </c>
      <c r="F551" s="11">
        <v>7.3214285714285712</v>
      </c>
      <c r="G551" s="11">
        <f t="shared" si="48"/>
        <v>219.64285714285714</v>
      </c>
      <c r="H551" s="11">
        <f t="shared" si="49"/>
        <v>1004</v>
      </c>
      <c r="I551" s="8">
        <f>IFERROR(INDEX('Планируемые поступления'!$A$1:$B$491,MATCH(A551,'Планируемые поступления'!A:A,0),2),0)</f>
        <v>0</v>
      </c>
      <c r="J551" s="15">
        <f t="shared" si="50"/>
        <v>329.46428571428572</v>
      </c>
      <c r="K551" s="15">
        <f t="shared" si="51"/>
        <v>329.46428571428572</v>
      </c>
      <c r="L551" s="15">
        <f t="shared" si="52"/>
        <v>675</v>
      </c>
      <c r="M551" s="8">
        <f t="shared" si="53"/>
        <v>329</v>
      </c>
    </row>
    <row r="552" spans="1:13" x14ac:dyDescent="0.25">
      <c r="A552" s="7">
        <v>256594</v>
      </c>
      <c r="B552" s="8" t="s">
        <v>17</v>
      </c>
      <c r="C552" s="9">
        <v>807</v>
      </c>
      <c r="D552" s="10"/>
      <c r="E552" s="9">
        <v>252</v>
      </c>
      <c r="F552" s="11">
        <v>9</v>
      </c>
      <c r="G552" s="11">
        <f t="shared" si="48"/>
        <v>270</v>
      </c>
      <c r="H552" s="11">
        <f t="shared" si="49"/>
        <v>555</v>
      </c>
      <c r="I552" s="8">
        <f>IFERROR(INDEX('Планируемые поступления'!$A$1:$B$491,MATCH(A552,'Планируемые поступления'!A:A,0),2),0)</f>
        <v>375</v>
      </c>
      <c r="J552" s="15">
        <f t="shared" si="50"/>
        <v>405</v>
      </c>
      <c r="K552" s="15">
        <f t="shared" si="51"/>
        <v>30</v>
      </c>
      <c r="L552" s="15">
        <f t="shared" si="52"/>
        <v>525</v>
      </c>
      <c r="M552" s="8">
        <f t="shared" si="53"/>
        <v>30</v>
      </c>
    </row>
    <row r="553" spans="1:13" x14ac:dyDescent="0.25">
      <c r="A553" s="7">
        <v>823207</v>
      </c>
      <c r="B553" s="8" t="s">
        <v>17</v>
      </c>
      <c r="C553" s="9">
        <v>26</v>
      </c>
      <c r="D553" s="10"/>
      <c r="E553" s="9">
        <v>38</v>
      </c>
      <c r="F553" s="11">
        <v>1.3571428571428572</v>
      </c>
      <c r="G553" s="11">
        <f t="shared" si="48"/>
        <v>40.714285714285715</v>
      </c>
      <c r="H553" s="11">
        <f t="shared" si="49"/>
        <v>0</v>
      </c>
      <c r="I553" s="8">
        <f>IFERROR(INDEX('Планируемые поступления'!$A$1:$B$491,MATCH(A553,'Планируемые поступления'!A:A,0),2),0)</f>
        <v>0</v>
      </c>
      <c r="J553" s="15">
        <f t="shared" si="50"/>
        <v>61.071428571428569</v>
      </c>
      <c r="K553" s="15">
        <f t="shared" si="51"/>
        <v>61.071428571428569</v>
      </c>
      <c r="L553" s="15">
        <f t="shared" si="52"/>
        <v>-61</v>
      </c>
      <c r="M553" s="8">
        <f t="shared" si="53"/>
        <v>61</v>
      </c>
    </row>
    <row r="554" spans="1:13" x14ac:dyDescent="0.25">
      <c r="A554" s="7">
        <v>147496</v>
      </c>
      <c r="B554" s="8" t="s">
        <v>17</v>
      </c>
      <c r="C554" s="9">
        <v>981</v>
      </c>
      <c r="D554" s="10">
        <v>1</v>
      </c>
      <c r="E554" s="9">
        <v>624</v>
      </c>
      <c r="F554" s="11">
        <v>22.285714285714285</v>
      </c>
      <c r="G554" s="11">
        <f t="shared" si="48"/>
        <v>668.57142857142856</v>
      </c>
      <c r="H554" s="11">
        <f t="shared" si="49"/>
        <v>358</v>
      </c>
      <c r="I554" s="8">
        <f>IFERROR(INDEX('Планируемые поступления'!$A$1:$B$491,MATCH(A554,'Планируемые поступления'!A:A,0),2),0)</f>
        <v>0</v>
      </c>
      <c r="J554" s="15">
        <f t="shared" si="50"/>
        <v>1002.8571428571429</v>
      </c>
      <c r="K554" s="15">
        <f t="shared" si="51"/>
        <v>1002.8571428571429</v>
      </c>
      <c r="L554" s="15">
        <f t="shared" si="52"/>
        <v>-645</v>
      </c>
      <c r="M554" s="8">
        <f t="shared" si="53"/>
        <v>645</v>
      </c>
    </row>
    <row r="555" spans="1:13" x14ac:dyDescent="0.25">
      <c r="A555" s="7">
        <v>385688</v>
      </c>
      <c r="B555" s="8" t="s">
        <v>17</v>
      </c>
      <c r="C555" s="9">
        <v>1662</v>
      </c>
      <c r="D555" s="10">
        <v>1144</v>
      </c>
      <c r="E555" s="9">
        <v>505</v>
      </c>
      <c r="F555" s="11">
        <v>18.035714285714285</v>
      </c>
      <c r="G555" s="11">
        <f t="shared" si="48"/>
        <v>541.07142857142856</v>
      </c>
      <c r="H555" s="11">
        <f t="shared" si="49"/>
        <v>2301</v>
      </c>
      <c r="I555" s="8">
        <f>IFERROR(INDEX('Планируемые поступления'!$A$1:$B$491,MATCH(A555,'Планируемые поступления'!A:A,0),2),0)</f>
        <v>128</v>
      </c>
      <c r="J555" s="15">
        <f t="shared" si="50"/>
        <v>811.60714285714289</v>
      </c>
      <c r="K555" s="15">
        <f t="shared" si="51"/>
        <v>683.60714285714289</v>
      </c>
      <c r="L555" s="15">
        <f t="shared" si="52"/>
        <v>1617</v>
      </c>
      <c r="M555" s="8">
        <f t="shared" si="53"/>
        <v>684</v>
      </c>
    </row>
    <row r="556" spans="1:13" x14ac:dyDescent="0.25">
      <c r="A556" s="7">
        <v>365821</v>
      </c>
      <c r="B556" s="8" t="s">
        <v>17</v>
      </c>
      <c r="C556" s="9">
        <v>490</v>
      </c>
      <c r="D556" s="10">
        <v>1</v>
      </c>
      <c r="E556" s="9">
        <v>104</v>
      </c>
      <c r="F556" s="11">
        <v>3.7142857142857144</v>
      </c>
      <c r="G556" s="11">
        <f t="shared" si="48"/>
        <v>111.42857142857143</v>
      </c>
      <c r="H556" s="11">
        <f t="shared" si="49"/>
        <v>387</v>
      </c>
      <c r="I556" s="8">
        <f>IFERROR(INDEX('Планируемые поступления'!$A$1:$B$491,MATCH(A556,'Планируемые поступления'!A:A,0),2),0)</f>
        <v>0</v>
      </c>
      <c r="J556" s="15">
        <f t="shared" si="50"/>
        <v>167.14285714285714</v>
      </c>
      <c r="K556" s="15">
        <f t="shared" si="51"/>
        <v>167.14285714285714</v>
      </c>
      <c r="L556" s="15">
        <f t="shared" si="52"/>
        <v>220</v>
      </c>
      <c r="M556" s="8">
        <f t="shared" si="53"/>
        <v>167</v>
      </c>
    </row>
    <row r="557" spans="1:13" x14ac:dyDescent="0.25">
      <c r="A557" s="7">
        <v>212852</v>
      </c>
      <c r="B557" s="8" t="s">
        <v>17</v>
      </c>
      <c r="C557" s="9">
        <v>2687</v>
      </c>
      <c r="D557" s="10">
        <v>609</v>
      </c>
      <c r="E557" s="9">
        <v>1001</v>
      </c>
      <c r="F557" s="11">
        <v>35.75</v>
      </c>
      <c r="G557" s="11">
        <f t="shared" si="48"/>
        <v>1072.5</v>
      </c>
      <c r="H557" s="11">
        <f t="shared" si="49"/>
        <v>2295</v>
      </c>
      <c r="I557" s="8">
        <f>IFERROR(INDEX('Планируемые поступления'!$A$1:$B$491,MATCH(A557,'Планируемые поступления'!A:A,0),2),0)</f>
        <v>0</v>
      </c>
      <c r="J557" s="15">
        <f t="shared" si="50"/>
        <v>1608.75</v>
      </c>
      <c r="K557" s="15">
        <f t="shared" si="51"/>
        <v>1608.75</v>
      </c>
      <c r="L557" s="15">
        <f t="shared" si="52"/>
        <v>686</v>
      </c>
      <c r="M557" s="8">
        <f t="shared" si="53"/>
        <v>1609</v>
      </c>
    </row>
    <row r="558" spans="1:13" x14ac:dyDescent="0.25">
      <c r="A558" s="7">
        <v>629947</v>
      </c>
      <c r="B558" s="8" t="s">
        <v>16</v>
      </c>
      <c r="C558" s="9"/>
      <c r="D558" s="10"/>
      <c r="E558" s="9">
        <v>1</v>
      </c>
      <c r="F558" s="11"/>
      <c r="G558" s="11">
        <f t="shared" si="48"/>
        <v>0</v>
      </c>
      <c r="H558" s="11">
        <f t="shared" si="49"/>
        <v>0</v>
      </c>
      <c r="I558" s="8">
        <f>IFERROR(INDEX('Планируемые поступления'!$A$1:$B$491,MATCH(A558,'Планируемые поступления'!A:A,0),2),0)</f>
        <v>0</v>
      </c>
      <c r="J558" s="15">
        <f t="shared" si="50"/>
        <v>0</v>
      </c>
      <c r="K558" s="15">
        <f t="shared" si="51"/>
        <v>0</v>
      </c>
      <c r="L558" s="15">
        <f t="shared" si="52"/>
        <v>0</v>
      </c>
      <c r="M558" s="8">
        <f t="shared" si="53"/>
        <v>0</v>
      </c>
    </row>
    <row r="559" spans="1:13" x14ac:dyDescent="0.25">
      <c r="A559" s="7">
        <v>415829</v>
      </c>
      <c r="B559" s="8" t="s">
        <v>17</v>
      </c>
      <c r="C559" s="9">
        <v>576</v>
      </c>
      <c r="D559" s="10">
        <v>193</v>
      </c>
      <c r="E559" s="9">
        <v>76</v>
      </c>
      <c r="F559" s="11">
        <v>2.7142857142857144</v>
      </c>
      <c r="G559" s="11">
        <f t="shared" si="48"/>
        <v>81.428571428571431</v>
      </c>
      <c r="H559" s="11">
        <f t="shared" si="49"/>
        <v>693</v>
      </c>
      <c r="I559" s="8">
        <f>IFERROR(INDEX('Планируемые поступления'!$A$1:$B$491,MATCH(A559,'Планируемые поступления'!A:A,0),2),0)</f>
        <v>0</v>
      </c>
      <c r="J559" s="15">
        <f t="shared" si="50"/>
        <v>122.14285714285714</v>
      </c>
      <c r="K559" s="15">
        <f t="shared" si="51"/>
        <v>122.14285714285714</v>
      </c>
      <c r="L559" s="15">
        <f t="shared" si="52"/>
        <v>571</v>
      </c>
      <c r="M559" s="8">
        <f t="shared" si="53"/>
        <v>122</v>
      </c>
    </row>
    <row r="560" spans="1:13" x14ac:dyDescent="0.25">
      <c r="A560" s="7">
        <v>876329</v>
      </c>
      <c r="B560" s="8" t="s">
        <v>17</v>
      </c>
      <c r="C560" s="9">
        <v>1406</v>
      </c>
      <c r="D560" s="10">
        <v>852</v>
      </c>
      <c r="E560" s="9">
        <v>302</v>
      </c>
      <c r="F560" s="11">
        <v>10.785714285714286</v>
      </c>
      <c r="G560" s="11">
        <f t="shared" si="48"/>
        <v>323.57142857142861</v>
      </c>
      <c r="H560" s="11">
        <f t="shared" si="49"/>
        <v>1956</v>
      </c>
      <c r="I560" s="8">
        <f>IFERROR(INDEX('Планируемые поступления'!$A$1:$B$491,MATCH(A560,'Планируемые поступления'!A:A,0),2),0)</f>
        <v>0</v>
      </c>
      <c r="J560" s="15">
        <f t="shared" si="50"/>
        <v>485.35714285714289</v>
      </c>
      <c r="K560" s="15">
        <f t="shared" si="51"/>
        <v>485.35714285714289</v>
      </c>
      <c r="L560" s="15">
        <f t="shared" si="52"/>
        <v>1471</v>
      </c>
      <c r="M560" s="8">
        <f t="shared" si="53"/>
        <v>485</v>
      </c>
    </row>
    <row r="561" spans="1:13" x14ac:dyDescent="0.25">
      <c r="A561" s="7">
        <v>541582</v>
      </c>
      <c r="B561" s="8" t="s">
        <v>17</v>
      </c>
      <c r="C561" s="9">
        <v>5252</v>
      </c>
      <c r="D561" s="10">
        <v>2794</v>
      </c>
      <c r="E561" s="9">
        <v>849</v>
      </c>
      <c r="F561" s="11">
        <v>30.321428571428573</v>
      </c>
      <c r="G561" s="11">
        <f t="shared" si="48"/>
        <v>909.64285714285722</v>
      </c>
      <c r="H561" s="11">
        <f t="shared" si="49"/>
        <v>7197</v>
      </c>
      <c r="I561" s="8">
        <f>IFERROR(INDEX('Планируемые поступления'!$A$1:$B$491,MATCH(A561,'Планируемые поступления'!A:A,0),2),0)</f>
        <v>0</v>
      </c>
      <c r="J561" s="15">
        <f t="shared" si="50"/>
        <v>1364.4642857142858</v>
      </c>
      <c r="K561" s="15">
        <f t="shared" si="51"/>
        <v>1364.4642857142858</v>
      </c>
      <c r="L561" s="15">
        <f t="shared" si="52"/>
        <v>5833</v>
      </c>
      <c r="M561" s="8">
        <f t="shared" si="53"/>
        <v>1364</v>
      </c>
    </row>
    <row r="562" spans="1:13" x14ac:dyDescent="0.25">
      <c r="A562" s="7">
        <v>477991</v>
      </c>
      <c r="B562" s="8" t="s">
        <v>17</v>
      </c>
      <c r="C562" s="9">
        <v>281</v>
      </c>
      <c r="D562" s="10">
        <v>72</v>
      </c>
      <c r="E562" s="9">
        <v>63</v>
      </c>
      <c r="F562" s="11">
        <v>2.25</v>
      </c>
      <c r="G562" s="11">
        <f t="shared" si="48"/>
        <v>67.5</v>
      </c>
      <c r="H562" s="11">
        <f t="shared" si="49"/>
        <v>290</v>
      </c>
      <c r="I562" s="8">
        <f>IFERROR(INDEX('Планируемые поступления'!$A$1:$B$491,MATCH(A562,'Планируемые поступления'!A:A,0),2),0)</f>
        <v>0</v>
      </c>
      <c r="J562" s="15">
        <f t="shared" si="50"/>
        <v>101.25</v>
      </c>
      <c r="K562" s="15">
        <f t="shared" si="51"/>
        <v>101.25</v>
      </c>
      <c r="L562" s="15">
        <f t="shared" si="52"/>
        <v>189</v>
      </c>
      <c r="M562" s="8">
        <f t="shared" si="53"/>
        <v>101</v>
      </c>
    </row>
    <row r="563" spans="1:13" x14ac:dyDescent="0.25">
      <c r="A563" s="7">
        <v>154551</v>
      </c>
      <c r="B563" s="8" t="s">
        <v>16</v>
      </c>
      <c r="C563" s="9">
        <v>1428</v>
      </c>
      <c r="D563" s="10">
        <v>720</v>
      </c>
      <c r="E563" s="9">
        <v>517</v>
      </c>
      <c r="F563" s="11">
        <v>18.464285714285715</v>
      </c>
      <c r="G563" s="11">
        <f t="shared" si="48"/>
        <v>553.92857142857144</v>
      </c>
      <c r="H563" s="11">
        <f t="shared" si="49"/>
        <v>1631</v>
      </c>
      <c r="I563" s="8">
        <f>IFERROR(INDEX('Планируемые поступления'!$A$1:$B$491,MATCH(A563,'Планируемые поступления'!A:A,0),2),0)</f>
        <v>0</v>
      </c>
      <c r="J563" s="15">
        <f t="shared" si="50"/>
        <v>830.89285714285711</v>
      </c>
      <c r="K563" s="15">
        <f t="shared" si="51"/>
        <v>830.89285714285711</v>
      </c>
      <c r="L563" s="15">
        <f t="shared" si="52"/>
        <v>800</v>
      </c>
      <c r="M563" s="8">
        <f t="shared" si="53"/>
        <v>831</v>
      </c>
    </row>
    <row r="564" spans="1:13" x14ac:dyDescent="0.25">
      <c r="A564" s="7">
        <v>556151</v>
      </c>
      <c r="B564" s="8" t="s">
        <v>17</v>
      </c>
      <c r="C564" s="9">
        <v>3</v>
      </c>
      <c r="D564" s="10"/>
      <c r="E564" s="9">
        <v>13</v>
      </c>
      <c r="F564" s="11">
        <v>0.4642857142857143</v>
      </c>
      <c r="G564" s="11">
        <f t="shared" si="48"/>
        <v>13.928571428571429</v>
      </c>
      <c r="H564" s="11">
        <f t="shared" si="49"/>
        <v>0</v>
      </c>
      <c r="I564" s="8">
        <f>IFERROR(INDEX('Планируемые поступления'!$A$1:$B$491,MATCH(A564,'Планируемые поступления'!A:A,0),2),0)</f>
        <v>0</v>
      </c>
      <c r="J564" s="15">
        <f t="shared" si="50"/>
        <v>20.892857142857142</v>
      </c>
      <c r="K564" s="15">
        <f t="shared" si="51"/>
        <v>20.892857142857142</v>
      </c>
      <c r="L564" s="15">
        <f t="shared" si="52"/>
        <v>-21</v>
      </c>
      <c r="M564" s="8">
        <f t="shared" si="53"/>
        <v>21</v>
      </c>
    </row>
    <row r="565" spans="1:13" x14ac:dyDescent="0.25">
      <c r="A565" s="7">
        <v>180726</v>
      </c>
      <c r="B565" s="8" t="s">
        <v>16</v>
      </c>
      <c r="C565" s="9">
        <v>1</v>
      </c>
      <c r="D565" s="10"/>
      <c r="E565" s="9">
        <v>5</v>
      </c>
      <c r="F565" s="11">
        <v>0.17857142857142858</v>
      </c>
      <c r="G565" s="11">
        <f t="shared" si="48"/>
        <v>5.3571428571428577</v>
      </c>
      <c r="H565" s="11">
        <f t="shared" si="49"/>
        <v>0</v>
      </c>
      <c r="I565" s="8">
        <f>IFERROR(INDEX('Планируемые поступления'!$A$1:$B$491,MATCH(A565,'Планируемые поступления'!A:A,0),2),0)</f>
        <v>0</v>
      </c>
      <c r="J565" s="15">
        <f t="shared" si="50"/>
        <v>8.0357142857142865</v>
      </c>
      <c r="K565" s="15">
        <f t="shared" si="51"/>
        <v>8.0357142857142865</v>
      </c>
      <c r="L565" s="15">
        <f t="shared" si="52"/>
        <v>-8</v>
      </c>
      <c r="M565" s="8">
        <f t="shared" si="53"/>
        <v>8</v>
      </c>
    </row>
    <row r="566" spans="1:13" x14ac:dyDescent="0.25">
      <c r="A566" s="7">
        <v>346072</v>
      </c>
      <c r="B566" s="8" t="s">
        <v>17</v>
      </c>
      <c r="C566" s="9">
        <v>140</v>
      </c>
      <c r="D566" s="10"/>
      <c r="E566" s="9">
        <v>224</v>
      </c>
      <c r="F566" s="11">
        <v>8</v>
      </c>
      <c r="G566" s="11">
        <f t="shared" si="48"/>
        <v>240</v>
      </c>
      <c r="H566" s="11">
        <f t="shared" si="49"/>
        <v>0</v>
      </c>
      <c r="I566" s="8">
        <f>IFERROR(INDEX('Планируемые поступления'!$A$1:$B$491,MATCH(A566,'Планируемые поступления'!A:A,0),2),0)</f>
        <v>0</v>
      </c>
      <c r="J566" s="15">
        <f t="shared" si="50"/>
        <v>360</v>
      </c>
      <c r="K566" s="15">
        <f t="shared" si="51"/>
        <v>360</v>
      </c>
      <c r="L566" s="15">
        <f t="shared" si="52"/>
        <v>-360</v>
      </c>
      <c r="M566" s="8">
        <f t="shared" si="53"/>
        <v>360</v>
      </c>
    </row>
    <row r="567" spans="1:13" x14ac:dyDescent="0.25">
      <c r="A567" s="7">
        <v>434898</v>
      </c>
      <c r="B567" s="8" t="s">
        <v>17</v>
      </c>
      <c r="C567" s="9">
        <v>303</v>
      </c>
      <c r="D567" s="10">
        <v>192</v>
      </c>
      <c r="E567" s="9">
        <v>215</v>
      </c>
      <c r="F567" s="11">
        <v>7.6785714285714288</v>
      </c>
      <c r="G567" s="11">
        <f t="shared" si="48"/>
        <v>230.35714285714286</v>
      </c>
      <c r="H567" s="11">
        <f t="shared" si="49"/>
        <v>280</v>
      </c>
      <c r="I567" s="8">
        <f>IFERROR(INDEX('Планируемые поступления'!$A$1:$B$491,MATCH(A567,'Планируемые поступления'!A:A,0),2),0)</f>
        <v>192</v>
      </c>
      <c r="J567" s="15">
        <f t="shared" si="50"/>
        <v>345.53571428571428</v>
      </c>
      <c r="K567" s="15">
        <f t="shared" si="51"/>
        <v>153.53571428571428</v>
      </c>
      <c r="L567" s="15">
        <f t="shared" si="52"/>
        <v>126</v>
      </c>
      <c r="M567" s="8">
        <f t="shared" si="53"/>
        <v>154</v>
      </c>
    </row>
    <row r="568" spans="1:13" x14ac:dyDescent="0.25">
      <c r="A568" s="7">
        <v>182605</v>
      </c>
      <c r="B568" s="8" t="s">
        <v>17</v>
      </c>
      <c r="C568" s="9">
        <v>94</v>
      </c>
      <c r="D568" s="10"/>
      <c r="E568" s="9">
        <v>83</v>
      </c>
      <c r="F568" s="11">
        <v>2.9642857142857144</v>
      </c>
      <c r="G568" s="11">
        <f t="shared" si="48"/>
        <v>88.928571428571431</v>
      </c>
      <c r="H568" s="11">
        <f t="shared" si="49"/>
        <v>11</v>
      </c>
      <c r="I568" s="8">
        <f>IFERROR(INDEX('Планируемые поступления'!$A$1:$B$491,MATCH(A568,'Планируемые поступления'!A:A,0),2),0)</f>
        <v>0</v>
      </c>
      <c r="J568" s="15">
        <f t="shared" si="50"/>
        <v>133.39285714285714</v>
      </c>
      <c r="K568" s="15">
        <f t="shared" si="51"/>
        <v>133.39285714285714</v>
      </c>
      <c r="L568" s="15">
        <f t="shared" si="52"/>
        <v>-122</v>
      </c>
      <c r="M568" s="8">
        <f t="shared" si="53"/>
        <v>122</v>
      </c>
    </row>
    <row r="569" spans="1:13" x14ac:dyDescent="0.25">
      <c r="A569" s="7">
        <v>576526</v>
      </c>
      <c r="B569" s="8" t="s">
        <v>17</v>
      </c>
      <c r="C569" s="9">
        <v>427</v>
      </c>
      <c r="D569" s="10"/>
      <c r="E569" s="9">
        <v>287</v>
      </c>
      <c r="F569" s="11">
        <v>10.25</v>
      </c>
      <c r="G569" s="11">
        <f t="shared" si="48"/>
        <v>307.5</v>
      </c>
      <c r="H569" s="11">
        <f t="shared" si="49"/>
        <v>140</v>
      </c>
      <c r="I569" s="8">
        <f>IFERROR(INDEX('Планируемые поступления'!$A$1:$B$491,MATCH(A569,'Планируемые поступления'!A:A,0),2),0)</f>
        <v>240</v>
      </c>
      <c r="J569" s="15">
        <f t="shared" si="50"/>
        <v>461.25</v>
      </c>
      <c r="K569" s="15">
        <f t="shared" si="51"/>
        <v>221.25</v>
      </c>
      <c r="L569" s="15">
        <f t="shared" si="52"/>
        <v>-81</v>
      </c>
      <c r="M569" s="8">
        <f t="shared" si="53"/>
        <v>81</v>
      </c>
    </row>
    <row r="570" spans="1:13" x14ac:dyDescent="0.25">
      <c r="A570" s="7">
        <v>829952</v>
      </c>
      <c r="B570" s="8" t="s">
        <v>17</v>
      </c>
      <c r="C570" s="9">
        <v>73</v>
      </c>
      <c r="D570" s="10"/>
      <c r="E570" s="9">
        <v>93</v>
      </c>
      <c r="F570" s="11">
        <v>3.3214285714285716</v>
      </c>
      <c r="G570" s="11">
        <f t="shared" si="48"/>
        <v>99.642857142857153</v>
      </c>
      <c r="H570" s="11">
        <f t="shared" si="49"/>
        <v>0</v>
      </c>
      <c r="I570" s="8">
        <f>IFERROR(INDEX('Планируемые поступления'!$A$1:$B$491,MATCH(A570,'Планируемые поступления'!A:A,0),2),0)</f>
        <v>0</v>
      </c>
      <c r="J570" s="15">
        <f t="shared" si="50"/>
        <v>149.46428571428572</v>
      </c>
      <c r="K570" s="15">
        <f t="shared" si="51"/>
        <v>149.46428571428572</v>
      </c>
      <c r="L570" s="15">
        <f t="shared" si="52"/>
        <v>-149</v>
      </c>
      <c r="M570" s="8">
        <f t="shared" si="53"/>
        <v>149</v>
      </c>
    </row>
    <row r="571" spans="1:13" x14ac:dyDescent="0.25">
      <c r="A571" s="7">
        <v>123219</v>
      </c>
      <c r="B571" s="8" t="s">
        <v>17</v>
      </c>
      <c r="C571" s="9">
        <v>403</v>
      </c>
      <c r="D571" s="10">
        <v>384</v>
      </c>
      <c r="E571" s="9">
        <v>292</v>
      </c>
      <c r="F571" s="11">
        <v>10.428571428571429</v>
      </c>
      <c r="G571" s="11">
        <f t="shared" si="48"/>
        <v>312.85714285714289</v>
      </c>
      <c r="H571" s="11">
        <f t="shared" si="49"/>
        <v>495</v>
      </c>
      <c r="I571" s="8">
        <f>IFERROR(INDEX('Планируемые поступления'!$A$1:$B$491,MATCH(A571,'Планируемые поступления'!A:A,0),2),0)</f>
        <v>768</v>
      </c>
      <c r="J571" s="15">
        <f t="shared" si="50"/>
        <v>469.28571428571433</v>
      </c>
      <c r="K571" s="15">
        <f t="shared" si="51"/>
        <v>469.28571428571433</v>
      </c>
      <c r="L571" s="15">
        <f t="shared" si="52"/>
        <v>26</v>
      </c>
      <c r="M571" s="8">
        <f t="shared" si="53"/>
        <v>469</v>
      </c>
    </row>
    <row r="572" spans="1:13" x14ac:dyDescent="0.25">
      <c r="A572" s="7">
        <v>812980</v>
      </c>
      <c r="B572" s="8" t="s">
        <v>16</v>
      </c>
      <c r="C572" s="9">
        <v>1</v>
      </c>
      <c r="D572" s="10"/>
      <c r="E572" s="9"/>
      <c r="F572" s="11"/>
      <c r="G572" s="11">
        <f t="shared" si="48"/>
        <v>0</v>
      </c>
      <c r="H572" s="11">
        <f t="shared" si="49"/>
        <v>1</v>
      </c>
      <c r="I572" s="8">
        <f>IFERROR(INDEX('Планируемые поступления'!$A$1:$B$491,MATCH(A572,'Планируемые поступления'!A:A,0),2),0)</f>
        <v>0</v>
      </c>
      <c r="J572" s="15">
        <f t="shared" si="50"/>
        <v>0</v>
      </c>
      <c r="K572" s="15">
        <f t="shared" si="51"/>
        <v>0</v>
      </c>
      <c r="L572" s="15">
        <f t="shared" si="52"/>
        <v>1</v>
      </c>
      <c r="M572" s="8">
        <f t="shared" si="53"/>
        <v>0</v>
      </c>
    </row>
    <row r="573" spans="1:13" x14ac:dyDescent="0.25">
      <c r="A573" s="7">
        <v>363904</v>
      </c>
      <c r="B573" s="8" t="s">
        <v>17</v>
      </c>
      <c r="C573" s="9">
        <v>174</v>
      </c>
      <c r="D573" s="10">
        <v>1</v>
      </c>
      <c r="E573" s="9">
        <v>141</v>
      </c>
      <c r="F573" s="11">
        <v>5.0357142857142856</v>
      </c>
      <c r="G573" s="11">
        <f t="shared" si="48"/>
        <v>151.07142857142856</v>
      </c>
      <c r="H573" s="11">
        <f t="shared" si="49"/>
        <v>34</v>
      </c>
      <c r="I573" s="8">
        <f>IFERROR(INDEX('Планируемые поступления'!$A$1:$B$491,MATCH(A573,'Планируемые поступления'!A:A,0),2),0)</f>
        <v>0</v>
      </c>
      <c r="J573" s="15">
        <f t="shared" si="50"/>
        <v>226.60714285714283</v>
      </c>
      <c r="K573" s="15">
        <f t="shared" si="51"/>
        <v>226.60714285714283</v>
      </c>
      <c r="L573" s="15">
        <f t="shared" si="52"/>
        <v>-193</v>
      </c>
      <c r="M573" s="8">
        <f t="shared" si="53"/>
        <v>193</v>
      </c>
    </row>
    <row r="574" spans="1:13" x14ac:dyDescent="0.25">
      <c r="A574" s="7">
        <v>680942</v>
      </c>
      <c r="B574" s="8" t="s">
        <v>17</v>
      </c>
      <c r="C574" s="9">
        <v>1021</v>
      </c>
      <c r="D574" s="10">
        <v>343</v>
      </c>
      <c r="E574" s="9">
        <v>155</v>
      </c>
      <c r="F574" s="11">
        <v>5.5357142857142856</v>
      </c>
      <c r="G574" s="11">
        <f t="shared" si="48"/>
        <v>166.07142857142856</v>
      </c>
      <c r="H574" s="11">
        <f t="shared" si="49"/>
        <v>1209</v>
      </c>
      <c r="I574" s="8">
        <f>IFERROR(INDEX('Планируемые поступления'!$A$1:$B$491,MATCH(A574,'Планируемые поступления'!A:A,0),2),0)</f>
        <v>0</v>
      </c>
      <c r="J574" s="15">
        <f t="shared" si="50"/>
        <v>249.10714285714283</v>
      </c>
      <c r="K574" s="15">
        <f t="shared" si="51"/>
        <v>249.10714285714283</v>
      </c>
      <c r="L574" s="15">
        <f t="shared" si="52"/>
        <v>960</v>
      </c>
      <c r="M574" s="8">
        <f t="shared" si="53"/>
        <v>249</v>
      </c>
    </row>
    <row r="575" spans="1:13" x14ac:dyDescent="0.25">
      <c r="A575" s="7">
        <v>599368</v>
      </c>
      <c r="B575" s="8" t="s">
        <v>17</v>
      </c>
      <c r="C575" s="9">
        <v>1265</v>
      </c>
      <c r="D575" s="10">
        <v>588</v>
      </c>
      <c r="E575" s="9">
        <v>478</v>
      </c>
      <c r="F575" s="11">
        <v>17.071428571428573</v>
      </c>
      <c r="G575" s="11">
        <f t="shared" si="48"/>
        <v>512.14285714285722</v>
      </c>
      <c r="H575" s="11">
        <f t="shared" si="49"/>
        <v>1375</v>
      </c>
      <c r="I575" s="8">
        <f>IFERROR(INDEX('Планируемые поступления'!$A$1:$B$491,MATCH(A575,'Планируемые поступления'!A:A,0),2),0)</f>
        <v>0</v>
      </c>
      <c r="J575" s="15">
        <f t="shared" si="50"/>
        <v>768.21428571428578</v>
      </c>
      <c r="K575" s="15">
        <f t="shared" si="51"/>
        <v>768.21428571428578</v>
      </c>
      <c r="L575" s="15">
        <f t="shared" si="52"/>
        <v>607</v>
      </c>
      <c r="M575" s="8">
        <f t="shared" si="53"/>
        <v>768</v>
      </c>
    </row>
    <row r="576" spans="1:13" x14ac:dyDescent="0.25">
      <c r="A576" s="7">
        <v>246191</v>
      </c>
      <c r="B576" s="8" t="s">
        <v>16</v>
      </c>
      <c r="C576" s="9">
        <v>144</v>
      </c>
      <c r="D576" s="10">
        <v>64</v>
      </c>
      <c r="E576" s="9">
        <v>90</v>
      </c>
      <c r="F576" s="11">
        <v>3.2142857142857144</v>
      </c>
      <c r="G576" s="11">
        <f t="shared" si="48"/>
        <v>96.428571428571431</v>
      </c>
      <c r="H576" s="11">
        <f t="shared" si="49"/>
        <v>118</v>
      </c>
      <c r="I576" s="8">
        <f>IFERROR(INDEX('Планируемые поступления'!$A$1:$B$491,MATCH(A576,'Планируемые поступления'!A:A,0),2),0)</f>
        <v>0</v>
      </c>
      <c r="J576" s="15">
        <f t="shared" si="50"/>
        <v>144.64285714285714</v>
      </c>
      <c r="K576" s="15">
        <f t="shared" si="51"/>
        <v>144.64285714285714</v>
      </c>
      <c r="L576" s="15">
        <f t="shared" si="52"/>
        <v>-27</v>
      </c>
      <c r="M576" s="8">
        <f t="shared" si="53"/>
        <v>27</v>
      </c>
    </row>
    <row r="577" spans="1:13" x14ac:dyDescent="0.25">
      <c r="A577" s="7">
        <v>825198</v>
      </c>
      <c r="B577" s="8" t="s">
        <v>17</v>
      </c>
      <c r="C577" s="9">
        <v>854</v>
      </c>
      <c r="D577" s="10"/>
      <c r="E577" s="9">
        <v>221</v>
      </c>
      <c r="F577" s="11">
        <v>7.8928571428571432</v>
      </c>
      <c r="G577" s="11">
        <f t="shared" si="48"/>
        <v>236.78571428571431</v>
      </c>
      <c r="H577" s="11">
        <f t="shared" si="49"/>
        <v>633</v>
      </c>
      <c r="I577" s="8">
        <f>IFERROR(INDEX('Планируемые поступления'!$A$1:$B$491,MATCH(A577,'Планируемые поступления'!A:A,0),2),0)</f>
        <v>0</v>
      </c>
      <c r="J577" s="15">
        <f t="shared" si="50"/>
        <v>355.17857142857144</v>
      </c>
      <c r="K577" s="15">
        <f t="shared" si="51"/>
        <v>355.17857142857144</v>
      </c>
      <c r="L577" s="15">
        <f t="shared" si="52"/>
        <v>278</v>
      </c>
      <c r="M577" s="8">
        <f t="shared" si="53"/>
        <v>355</v>
      </c>
    </row>
    <row r="578" spans="1:13" x14ac:dyDescent="0.25">
      <c r="A578" s="7">
        <v>693290</v>
      </c>
      <c r="B578" s="8" t="s">
        <v>16</v>
      </c>
      <c r="C578" s="9">
        <v>1575</v>
      </c>
      <c r="D578" s="10">
        <v>382</v>
      </c>
      <c r="E578" s="9">
        <v>903</v>
      </c>
      <c r="F578" s="11">
        <v>32.25</v>
      </c>
      <c r="G578" s="11">
        <f t="shared" si="48"/>
        <v>967.5</v>
      </c>
      <c r="H578" s="11">
        <f t="shared" si="49"/>
        <v>1054</v>
      </c>
      <c r="I578" s="8">
        <f>IFERROR(INDEX('Планируемые поступления'!$A$1:$B$491,MATCH(A578,'Планируемые поступления'!A:A,0),2),0)</f>
        <v>0</v>
      </c>
      <c r="J578" s="15">
        <f t="shared" si="50"/>
        <v>1451.25</v>
      </c>
      <c r="K578" s="15">
        <f t="shared" si="51"/>
        <v>1451.25</v>
      </c>
      <c r="L578" s="15">
        <f t="shared" si="52"/>
        <v>-397</v>
      </c>
      <c r="M578" s="8">
        <f t="shared" si="53"/>
        <v>397</v>
      </c>
    </row>
    <row r="579" spans="1:13" x14ac:dyDescent="0.25">
      <c r="A579" s="7">
        <v>226732</v>
      </c>
      <c r="B579" s="8" t="s">
        <v>16</v>
      </c>
      <c r="C579" s="9">
        <v>1</v>
      </c>
      <c r="D579" s="10"/>
      <c r="E579" s="9"/>
      <c r="F579" s="11"/>
      <c r="G579" s="11">
        <f t="shared" si="48"/>
        <v>0</v>
      </c>
      <c r="H579" s="11">
        <f t="shared" si="49"/>
        <v>1</v>
      </c>
      <c r="I579" s="8">
        <f>IFERROR(INDEX('Планируемые поступления'!$A$1:$B$491,MATCH(A579,'Планируемые поступления'!A:A,0),2),0)</f>
        <v>0</v>
      </c>
      <c r="J579" s="15">
        <f t="shared" si="50"/>
        <v>0</v>
      </c>
      <c r="K579" s="15">
        <f t="shared" si="51"/>
        <v>0</v>
      </c>
      <c r="L579" s="15">
        <f t="shared" si="52"/>
        <v>1</v>
      </c>
      <c r="M579" s="8">
        <f t="shared" si="53"/>
        <v>0</v>
      </c>
    </row>
    <row r="580" spans="1:13" x14ac:dyDescent="0.25">
      <c r="A580" s="7">
        <v>186764</v>
      </c>
      <c r="B580" s="8" t="s">
        <v>17</v>
      </c>
      <c r="C580" s="9">
        <v>651</v>
      </c>
      <c r="D580" s="10">
        <v>588</v>
      </c>
      <c r="E580" s="9">
        <v>207</v>
      </c>
      <c r="F580" s="11">
        <v>7.3928571428571432</v>
      </c>
      <c r="G580" s="11">
        <f t="shared" si="48"/>
        <v>221.78571428571431</v>
      </c>
      <c r="H580" s="11">
        <f t="shared" si="49"/>
        <v>1032</v>
      </c>
      <c r="I580" s="8">
        <f>IFERROR(INDEX('Планируемые поступления'!$A$1:$B$491,MATCH(A580,'Планируемые поступления'!A:A,0),2),0)</f>
        <v>0</v>
      </c>
      <c r="J580" s="15">
        <f t="shared" si="50"/>
        <v>332.67857142857144</v>
      </c>
      <c r="K580" s="15">
        <f t="shared" si="51"/>
        <v>332.67857142857144</v>
      </c>
      <c r="L580" s="15">
        <f t="shared" si="52"/>
        <v>699</v>
      </c>
      <c r="M580" s="8">
        <f t="shared" si="53"/>
        <v>333</v>
      </c>
    </row>
    <row r="581" spans="1:13" x14ac:dyDescent="0.25">
      <c r="A581" s="7">
        <v>428556</v>
      </c>
      <c r="B581" s="8" t="s">
        <v>16</v>
      </c>
      <c r="C581" s="9">
        <v>526</v>
      </c>
      <c r="D581" s="10">
        <v>96</v>
      </c>
      <c r="E581" s="9">
        <v>162</v>
      </c>
      <c r="F581" s="11">
        <v>5.7857142857142856</v>
      </c>
      <c r="G581" s="11">
        <f t="shared" ref="G581:G644" si="54">F581*30</f>
        <v>173.57142857142856</v>
      </c>
      <c r="H581" s="11">
        <f t="shared" ref="H581:H644" si="55">IF(C581+D581-E581&gt;0,C581+D581-E581,0)</f>
        <v>460</v>
      </c>
      <c r="I581" s="8">
        <f>IFERROR(INDEX('Планируемые поступления'!$A$1:$B$491,MATCH(A581,'Планируемые поступления'!A:A,0),2),0)</f>
        <v>0</v>
      </c>
      <c r="J581" s="15">
        <f t="shared" ref="J581:J644" si="56">G581*1.5</f>
        <v>260.35714285714283</v>
      </c>
      <c r="K581" s="15">
        <f t="shared" ref="K581:K644" si="57">IF(J581-I581&gt;0,J581-I581,J581)</f>
        <v>260.35714285714283</v>
      </c>
      <c r="L581" s="15">
        <f t="shared" ref="L581:L644" si="58">ROUND(H581-K581,0)</f>
        <v>200</v>
      </c>
      <c r="M581" s="8">
        <f t="shared" ref="M581:M644" si="59">IF(L581&gt;0,ROUND(K581,0),-1*L581)</f>
        <v>260</v>
      </c>
    </row>
    <row r="582" spans="1:13" x14ac:dyDescent="0.25">
      <c r="A582" s="7">
        <v>469625</v>
      </c>
      <c r="B582" s="8" t="s">
        <v>17</v>
      </c>
      <c r="C582" s="9">
        <v>472</v>
      </c>
      <c r="D582" s="10">
        <v>372</v>
      </c>
      <c r="E582" s="9">
        <v>93</v>
      </c>
      <c r="F582" s="11">
        <v>3.3214285714285716</v>
      </c>
      <c r="G582" s="11">
        <f t="shared" si="54"/>
        <v>99.642857142857153</v>
      </c>
      <c r="H582" s="11">
        <f t="shared" si="55"/>
        <v>751</v>
      </c>
      <c r="I582" s="8">
        <f>IFERROR(INDEX('Планируемые поступления'!$A$1:$B$491,MATCH(A582,'Планируемые поступления'!A:A,0),2),0)</f>
        <v>72</v>
      </c>
      <c r="J582" s="15">
        <f t="shared" si="56"/>
        <v>149.46428571428572</v>
      </c>
      <c r="K582" s="15">
        <f t="shared" si="57"/>
        <v>77.464285714285722</v>
      </c>
      <c r="L582" s="15">
        <f t="shared" si="58"/>
        <v>674</v>
      </c>
      <c r="M582" s="8">
        <f t="shared" si="59"/>
        <v>77</v>
      </c>
    </row>
    <row r="583" spans="1:13" x14ac:dyDescent="0.25">
      <c r="A583" s="7">
        <v>706049</v>
      </c>
      <c r="B583" s="8" t="s">
        <v>16</v>
      </c>
      <c r="C583" s="9">
        <v>7707</v>
      </c>
      <c r="D583" s="10">
        <v>6614</v>
      </c>
      <c r="E583" s="9">
        <v>2525</v>
      </c>
      <c r="F583" s="11">
        <v>90.178571428571431</v>
      </c>
      <c r="G583" s="11">
        <f t="shared" si="54"/>
        <v>2705.3571428571431</v>
      </c>
      <c r="H583" s="11">
        <f t="shared" si="55"/>
        <v>11796</v>
      </c>
      <c r="I583" s="8">
        <f>IFERROR(INDEX('Планируемые поступления'!$A$1:$B$491,MATCH(A583,'Планируемые поступления'!A:A,0),2),0)</f>
        <v>0</v>
      </c>
      <c r="J583" s="15">
        <f t="shared" si="56"/>
        <v>4058.0357142857147</v>
      </c>
      <c r="K583" s="15">
        <f t="shared" si="57"/>
        <v>4058.0357142857147</v>
      </c>
      <c r="L583" s="15">
        <f t="shared" si="58"/>
        <v>7738</v>
      </c>
      <c r="M583" s="8">
        <f t="shared" si="59"/>
        <v>4058</v>
      </c>
    </row>
    <row r="584" spans="1:13" x14ac:dyDescent="0.25">
      <c r="A584" s="7">
        <v>457874</v>
      </c>
      <c r="B584" s="8" t="s">
        <v>17</v>
      </c>
      <c r="C584" s="9">
        <v>2539</v>
      </c>
      <c r="D584" s="10">
        <v>780</v>
      </c>
      <c r="E584" s="9">
        <v>220</v>
      </c>
      <c r="F584" s="11">
        <v>7.8571428571428568</v>
      </c>
      <c r="G584" s="11">
        <f t="shared" si="54"/>
        <v>235.71428571428569</v>
      </c>
      <c r="H584" s="11">
        <f t="shared" si="55"/>
        <v>3099</v>
      </c>
      <c r="I584" s="8">
        <f>IFERROR(INDEX('Планируемые поступления'!$A$1:$B$491,MATCH(A584,'Планируемые поступления'!A:A,0),2),0)</f>
        <v>0</v>
      </c>
      <c r="J584" s="15">
        <f t="shared" si="56"/>
        <v>353.57142857142856</v>
      </c>
      <c r="K584" s="15">
        <f t="shared" si="57"/>
        <v>353.57142857142856</v>
      </c>
      <c r="L584" s="15">
        <f t="shared" si="58"/>
        <v>2745</v>
      </c>
      <c r="M584" s="8">
        <f t="shared" si="59"/>
        <v>354</v>
      </c>
    </row>
    <row r="585" spans="1:13" x14ac:dyDescent="0.25">
      <c r="A585" s="7">
        <v>178156</v>
      </c>
      <c r="B585" s="8" t="s">
        <v>17</v>
      </c>
      <c r="C585" s="9">
        <v>1365</v>
      </c>
      <c r="D585" s="10">
        <v>646</v>
      </c>
      <c r="E585" s="9">
        <v>24</v>
      </c>
      <c r="F585" s="11">
        <v>0.8571428571428571</v>
      </c>
      <c r="G585" s="11">
        <f t="shared" si="54"/>
        <v>25.714285714285712</v>
      </c>
      <c r="H585" s="11">
        <f t="shared" si="55"/>
        <v>1987</v>
      </c>
      <c r="I585" s="8">
        <f>IFERROR(INDEX('Планируемые поступления'!$A$1:$B$491,MATCH(A585,'Планируемые поступления'!A:A,0),2),0)</f>
        <v>4032</v>
      </c>
      <c r="J585" s="15">
        <f t="shared" si="56"/>
        <v>38.571428571428569</v>
      </c>
      <c r="K585" s="15">
        <f t="shared" si="57"/>
        <v>38.571428571428569</v>
      </c>
      <c r="L585" s="15">
        <f t="shared" si="58"/>
        <v>1948</v>
      </c>
      <c r="M585" s="8">
        <f t="shared" si="59"/>
        <v>39</v>
      </c>
    </row>
    <row r="586" spans="1:13" x14ac:dyDescent="0.25">
      <c r="A586" s="7">
        <v>479391</v>
      </c>
      <c r="B586" s="8" t="s">
        <v>17</v>
      </c>
      <c r="C586" s="9">
        <v>53</v>
      </c>
      <c r="D586" s="10"/>
      <c r="E586" s="9">
        <v>42</v>
      </c>
      <c r="F586" s="11">
        <v>1.5</v>
      </c>
      <c r="G586" s="11">
        <f t="shared" si="54"/>
        <v>45</v>
      </c>
      <c r="H586" s="11">
        <f t="shared" si="55"/>
        <v>11</v>
      </c>
      <c r="I586" s="8">
        <f>IFERROR(INDEX('Планируемые поступления'!$A$1:$B$491,MATCH(A586,'Планируемые поступления'!A:A,0),2),0)</f>
        <v>0</v>
      </c>
      <c r="J586" s="15">
        <f t="shared" si="56"/>
        <v>67.5</v>
      </c>
      <c r="K586" s="15">
        <f t="shared" si="57"/>
        <v>67.5</v>
      </c>
      <c r="L586" s="15">
        <f t="shared" si="58"/>
        <v>-57</v>
      </c>
      <c r="M586" s="8">
        <f t="shared" si="59"/>
        <v>57</v>
      </c>
    </row>
    <row r="587" spans="1:13" x14ac:dyDescent="0.25">
      <c r="A587" s="7">
        <v>757506</v>
      </c>
      <c r="B587" s="8" t="s">
        <v>17</v>
      </c>
      <c r="C587" s="9">
        <v>164</v>
      </c>
      <c r="D587" s="10"/>
      <c r="E587" s="9">
        <v>28</v>
      </c>
      <c r="F587" s="11">
        <v>1</v>
      </c>
      <c r="G587" s="11">
        <f t="shared" si="54"/>
        <v>30</v>
      </c>
      <c r="H587" s="11">
        <f t="shared" si="55"/>
        <v>136</v>
      </c>
      <c r="I587" s="8">
        <f>IFERROR(INDEX('Планируемые поступления'!$A$1:$B$491,MATCH(A587,'Планируемые поступления'!A:A,0),2),0)</f>
        <v>0</v>
      </c>
      <c r="J587" s="15">
        <f t="shared" si="56"/>
        <v>45</v>
      </c>
      <c r="K587" s="15">
        <f t="shared" si="57"/>
        <v>45</v>
      </c>
      <c r="L587" s="15">
        <f t="shared" si="58"/>
        <v>91</v>
      </c>
      <c r="M587" s="8">
        <f t="shared" si="59"/>
        <v>45</v>
      </c>
    </row>
    <row r="588" spans="1:13" x14ac:dyDescent="0.25">
      <c r="A588" s="7">
        <v>444100</v>
      </c>
      <c r="B588" s="8" t="s">
        <v>16</v>
      </c>
      <c r="C588" s="9">
        <v>384</v>
      </c>
      <c r="D588" s="10">
        <v>288</v>
      </c>
      <c r="E588" s="9">
        <v>209</v>
      </c>
      <c r="F588" s="11">
        <v>7.4642857142857144</v>
      </c>
      <c r="G588" s="11">
        <f t="shared" si="54"/>
        <v>223.92857142857144</v>
      </c>
      <c r="H588" s="11">
        <f t="shared" si="55"/>
        <v>463</v>
      </c>
      <c r="I588" s="8">
        <f>IFERROR(INDEX('Планируемые поступления'!$A$1:$B$491,MATCH(A588,'Планируемые поступления'!A:A,0),2),0)</f>
        <v>0</v>
      </c>
      <c r="J588" s="15">
        <f t="shared" si="56"/>
        <v>335.89285714285717</v>
      </c>
      <c r="K588" s="15">
        <f t="shared" si="57"/>
        <v>335.89285714285717</v>
      </c>
      <c r="L588" s="15">
        <f t="shared" si="58"/>
        <v>127</v>
      </c>
      <c r="M588" s="8">
        <f t="shared" si="59"/>
        <v>336</v>
      </c>
    </row>
    <row r="589" spans="1:13" x14ac:dyDescent="0.25">
      <c r="A589" s="7">
        <v>317874</v>
      </c>
      <c r="B589" s="8" t="s">
        <v>17</v>
      </c>
      <c r="C589" s="9">
        <v>335</v>
      </c>
      <c r="D589" s="10">
        <v>384</v>
      </c>
      <c r="E589" s="9">
        <v>49</v>
      </c>
      <c r="F589" s="11">
        <v>4.083333333333333</v>
      </c>
      <c r="G589" s="11">
        <f t="shared" si="54"/>
        <v>122.49999999999999</v>
      </c>
      <c r="H589" s="11">
        <f t="shared" si="55"/>
        <v>670</v>
      </c>
      <c r="I589" s="8">
        <f>IFERROR(INDEX('Планируемые поступления'!$A$1:$B$491,MATCH(A589,'Планируемые поступления'!A:A,0),2),0)</f>
        <v>0</v>
      </c>
      <c r="J589" s="15">
        <f t="shared" si="56"/>
        <v>183.74999999999997</v>
      </c>
      <c r="K589" s="15">
        <f t="shared" si="57"/>
        <v>183.74999999999997</v>
      </c>
      <c r="L589" s="15">
        <f t="shared" si="58"/>
        <v>486</v>
      </c>
      <c r="M589" s="8">
        <f t="shared" si="59"/>
        <v>184</v>
      </c>
    </row>
    <row r="590" spans="1:13" x14ac:dyDescent="0.25">
      <c r="A590" s="7">
        <v>658554</v>
      </c>
      <c r="B590" s="8" t="s">
        <v>17</v>
      </c>
      <c r="C590" s="9">
        <v>81</v>
      </c>
      <c r="D590" s="10"/>
      <c r="E590" s="9">
        <v>108</v>
      </c>
      <c r="F590" s="11">
        <v>3.8571428571428572</v>
      </c>
      <c r="G590" s="11">
        <f t="shared" si="54"/>
        <v>115.71428571428572</v>
      </c>
      <c r="H590" s="11">
        <f t="shared" si="55"/>
        <v>0</v>
      </c>
      <c r="I590" s="8">
        <f>IFERROR(INDEX('Планируемые поступления'!$A$1:$B$491,MATCH(A590,'Планируемые поступления'!A:A,0),2),0)</f>
        <v>0</v>
      </c>
      <c r="J590" s="15">
        <f t="shared" si="56"/>
        <v>173.57142857142858</v>
      </c>
      <c r="K590" s="15">
        <f t="shared" si="57"/>
        <v>173.57142857142858</v>
      </c>
      <c r="L590" s="15">
        <f t="shared" si="58"/>
        <v>-174</v>
      </c>
      <c r="M590" s="8">
        <f t="shared" si="59"/>
        <v>174</v>
      </c>
    </row>
    <row r="591" spans="1:13" x14ac:dyDescent="0.25">
      <c r="A591" s="7">
        <v>865062</v>
      </c>
      <c r="B591" s="8" t="s">
        <v>16</v>
      </c>
      <c r="C591" s="9"/>
      <c r="D591" s="10"/>
      <c r="E591" s="9">
        <v>2</v>
      </c>
      <c r="F591" s="11"/>
      <c r="G591" s="11">
        <f t="shared" si="54"/>
        <v>0</v>
      </c>
      <c r="H591" s="11">
        <f t="shared" si="55"/>
        <v>0</v>
      </c>
      <c r="I591" s="8">
        <f>IFERROR(INDEX('Планируемые поступления'!$A$1:$B$491,MATCH(A591,'Планируемые поступления'!A:A,0),2),0)</f>
        <v>0</v>
      </c>
      <c r="J591" s="15">
        <f t="shared" si="56"/>
        <v>0</v>
      </c>
      <c r="K591" s="15">
        <f t="shared" si="57"/>
        <v>0</v>
      </c>
      <c r="L591" s="15">
        <f t="shared" si="58"/>
        <v>0</v>
      </c>
      <c r="M591" s="8">
        <f t="shared" si="59"/>
        <v>0</v>
      </c>
    </row>
    <row r="592" spans="1:13" x14ac:dyDescent="0.25">
      <c r="A592" s="7">
        <v>272218</v>
      </c>
      <c r="B592" s="8" t="s">
        <v>17</v>
      </c>
      <c r="C592" s="9">
        <v>2319</v>
      </c>
      <c r="D592" s="10">
        <v>433</v>
      </c>
      <c r="E592" s="9">
        <v>628</v>
      </c>
      <c r="F592" s="11">
        <v>22.428571428571427</v>
      </c>
      <c r="G592" s="11">
        <f t="shared" si="54"/>
        <v>672.85714285714278</v>
      </c>
      <c r="H592" s="11">
        <f t="shared" si="55"/>
        <v>2124</v>
      </c>
      <c r="I592" s="8">
        <f>IFERROR(INDEX('Планируемые поступления'!$A$1:$B$491,MATCH(A592,'Планируемые поступления'!A:A,0),2),0)</f>
        <v>0</v>
      </c>
      <c r="J592" s="15">
        <f t="shared" si="56"/>
        <v>1009.2857142857142</v>
      </c>
      <c r="K592" s="15">
        <f t="shared" si="57"/>
        <v>1009.2857142857142</v>
      </c>
      <c r="L592" s="15">
        <f t="shared" si="58"/>
        <v>1115</v>
      </c>
      <c r="M592" s="8">
        <f t="shared" si="59"/>
        <v>1009</v>
      </c>
    </row>
    <row r="593" spans="1:13" x14ac:dyDescent="0.25">
      <c r="A593" s="7">
        <v>896478</v>
      </c>
      <c r="B593" s="8" t="s">
        <v>17</v>
      </c>
      <c r="C593" s="9">
        <v>1469</v>
      </c>
      <c r="D593" s="10">
        <v>1049</v>
      </c>
      <c r="E593" s="9">
        <v>163</v>
      </c>
      <c r="F593" s="11">
        <v>5.8214285714285712</v>
      </c>
      <c r="G593" s="11">
        <f t="shared" si="54"/>
        <v>174.64285714285714</v>
      </c>
      <c r="H593" s="11">
        <f t="shared" si="55"/>
        <v>2355</v>
      </c>
      <c r="I593" s="8">
        <f>IFERROR(INDEX('Планируемые поступления'!$A$1:$B$491,MATCH(A593,'Планируемые поступления'!A:A,0),2),0)</f>
        <v>0</v>
      </c>
      <c r="J593" s="15">
        <f t="shared" si="56"/>
        <v>261.96428571428572</v>
      </c>
      <c r="K593" s="15">
        <f t="shared" si="57"/>
        <v>261.96428571428572</v>
      </c>
      <c r="L593" s="15">
        <f t="shared" si="58"/>
        <v>2093</v>
      </c>
      <c r="M593" s="8">
        <f t="shared" si="59"/>
        <v>262</v>
      </c>
    </row>
    <row r="594" spans="1:13" x14ac:dyDescent="0.25">
      <c r="A594" s="7">
        <v>716573</v>
      </c>
      <c r="B594" s="8" t="s">
        <v>17</v>
      </c>
      <c r="C594" s="9">
        <v>251</v>
      </c>
      <c r="D594" s="10">
        <v>216</v>
      </c>
      <c r="E594" s="9">
        <v>8</v>
      </c>
      <c r="F594" s="11">
        <v>0.2857142857142857</v>
      </c>
      <c r="G594" s="11">
        <f t="shared" si="54"/>
        <v>8.5714285714285712</v>
      </c>
      <c r="H594" s="11">
        <f t="shared" si="55"/>
        <v>459</v>
      </c>
      <c r="I594" s="8">
        <f>IFERROR(INDEX('Планируемые поступления'!$A$1:$B$491,MATCH(A594,'Планируемые поступления'!A:A,0),2),0)</f>
        <v>0</v>
      </c>
      <c r="J594" s="15">
        <f t="shared" si="56"/>
        <v>12.857142857142858</v>
      </c>
      <c r="K594" s="15">
        <f t="shared" si="57"/>
        <v>12.857142857142858</v>
      </c>
      <c r="L594" s="15">
        <f t="shared" si="58"/>
        <v>446</v>
      </c>
      <c r="M594" s="8">
        <f t="shared" si="59"/>
        <v>13</v>
      </c>
    </row>
    <row r="595" spans="1:13" x14ac:dyDescent="0.25">
      <c r="A595" s="7">
        <v>860795</v>
      </c>
      <c r="B595" s="8" t="s">
        <v>16</v>
      </c>
      <c r="C595" s="9">
        <v>1</v>
      </c>
      <c r="D595" s="10"/>
      <c r="E595" s="9">
        <v>3</v>
      </c>
      <c r="F595" s="11">
        <v>0.10714285714285714</v>
      </c>
      <c r="G595" s="11">
        <f t="shared" si="54"/>
        <v>3.214285714285714</v>
      </c>
      <c r="H595" s="11">
        <f t="shared" si="55"/>
        <v>0</v>
      </c>
      <c r="I595" s="8">
        <f>IFERROR(INDEX('Планируемые поступления'!$A$1:$B$491,MATCH(A595,'Планируемые поступления'!A:A,0),2),0)</f>
        <v>0</v>
      </c>
      <c r="J595" s="15">
        <f t="shared" si="56"/>
        <v>4.8214285714285712</v>
      </c>
      <c r="K595" s="15">
        <f t="shared" si="57"/>
        <v>4.8214285714285712</v>
      </c>
      <c r="L595" s="15">
        <f t="shared" si="58"/>
        <v>-5</v>
      </c>
      <c r="M595" s="8">
        <f t="shared" si="59"/>
        <v>5</v>
      </c>
    </row>
    <row r="596" spans="1:13" x14ac:dyDescent="0.25">
      <c r="A596" s="7">
        <v>241215</v>
      </c>
      <c r="B596" s="8" t="s">
        <v>17</v>
      </c>
      <c r="C596" s="9">
        <v>1655</v>
      </c>
      <c r="D596" s="10">
        <v>1176</v>
      </c>
      <c r="E596" s="9">
        <v>572</v>
      </c>
      <c r="F596" s="11">
        <v>20.428571428571427</v>
      </c>
      <c r="G596" s="11">
        <f t="shared" si="54"/>
        <v>612.85714285714278</v>
      </c>
      <c r="H596" s="11">
        <f t="shared" si="55"/>
        <v>2259</v>
      </c>
      <c r="I596" s="8">
        <f>IFERROR(INDEX('Планируемые поступления'!$A$1:$B$491,MATCH(A596,'Планируемые поступления'!A:A,0),2),0)</f>
        <v>0</v>
      </c>
      <c r="J596" s="15">
        <f t="shared" si="56"/>
        <v>919.28571428571422</v>
      </c>
      <c r="K596" s="15">
        <f t="shared" si="57"/>
        <v>919.28571428571422</v>
      </c>
      <c r="L596" s="15">
        <f t="shared" si="58"/>
        <v>1340</v>
      </c>
      <c r="M596" s="8">
        <f t="shared" si="59"/>
        <v>919</v>
      </c>
    </row>
    <row r="597" spans="1:13" x14ac:dyDescent="0.25">
      <c r="A597" s="7">
        <v>794133</v>
      </c>
      <c r="B597" s="8" t="s">
        <v>17</v>
      </c>
      <c r="C597" s="9">
        <v>303</v>
      </c>
      <c r="D597" s="10">
        <v>288</v>
      </c>
      <c r="E597" s="9">
        <v>239</v>
      </c>
      <c r="F597" s="11">
        <v>8.5357142857142865</v>
      </c>
      <c r="G597" s="11">
        <f t="shared" si="54"/>
        <v>256.07142857142861</v>
      </c>
      <c r="H597" s="11">
        <f t="shared" si="55"/>
        <v>352</v>
      </c>
      <c r="I597" s="8">
        <f>IFERROR(INDEX('Планируемые поступления'!$A$1:$B$491,MATCH(A597,'Планируемые поступления'!A:A,0),2),0)</f>
        <v>0</v>
      </c>
      <c r="J597" s="15">
        <f t="shared" si="56"/>
        <v>384.10714285714289</v>
      </c>
      <c r="K597" s="15">
        <f t="shared" si="57"/>
        <v>384.10714285714289</v>
      </c>
      <c r="L597" s="15">
        <f t="shared" si="58"/>
        <v>-32</v>
      </c>
      <c r="M597" s="8">
        <f t="shared" si="59"/>
        <v>32</v>
      </c>
    </row>
    <row r="598" spans="1:13" x14ac:dyDescent="0.25">
      <c r="A598" s="7">
        <v>851966</v>
      </c>
      <c r="B598" s="8" t="s">
        <v>17</v>
      </c>
      <c r="C598" s="9">
        <v>191</v>
      </c>
      <c r="D598" s="10">
        <v>74</v>
      </c>
      <c r="E598" s="9">
        <v>108</v>
      </c>
      <c r="F598" s="11">
        <v>3.8571428571428572</v>
      </c>
      <c r="G598" s="11">
        <f t="shared" si="54"/>
        <v>115.71428571428572</v>
      </c>
      <c r="H598" s="11">
        <f t="shared" si="55"/>
        <v>157</v>
      </c>
      <c r="I598" s="8">
        <f>IFERROR(INDEX('Планируемые поступления'!$A$1:$B$491,MATCH(A598,'Планируемые поступления'!A:A,0),2),0)</f>
        <v>80</v>
      </c>
      <c r="J598" s="15">
        <f t="shared" si="56"/>
        <v>173.57142857142858</v>
      </c>
      <c r="K598" s="15">
        <f t="shared" si="57"/>
        <v>93.571428571428584</v>
      </c>
      <c r="L598" s="15">
        <f t="shared" si="58"/>
        <v>63</v>
      </c>
      <c r="M598" s="8">
        <f t="shared" si="59"/>
        <v>94</v>
      </c>
    </row>
    <row r="599" spans="1:13" x14ac:dyDescent="0.25">
      <c r="A599" s="7">
        <v>677548</v>
      </c>
      <c r="B599" s="8" t="s">
        <v>17</v>
      </c>
      <c r="C599" s="9"/>
      <c r="D599" s="10"/>
      <c r="E599" s="9">
        <v>54</v>
      </c>
      <c r="F599" s="11">
        <v>3.1764705882352939</v>
      </c>
      <c r="G599" s="11">
        <f t="shared" si="54"/>
        <v>95.294117647058812</v>
      </c>
      <c r="H599" s="11">
        <f t="shared" si="55"/>
        <v>0</v>
      </c>
      <c r="I599" s="8">
        <f>IFERROR(INDEX('Планируемые поступления'!$A$1:$B$491,MATCH(A599,'Планируемые поступления'!A:A,0),2),0)</f>
        <v>0</v>
      </c>
      <c r="J599" s="15">
        <f t="shared" si="56"/>
        <v>142.94117647058823</v>
      </c>
      <c r="K599" s="15">
        <f t="shared" si="57"/>
        <v>142.94117647058823</v>
      </c>
      <c r="L599" s="15">
        <f t="shared" si="58"/>
        <v>-143</v>
      </c>
      <c r="M599" s="8">
        <f t="shared" si="59"/>
        <v>143</v>
      </c>
    </row>
    <row r="600" spans="1:13" x14ac:dyDescent="0.25">
      <c r="A600" s="7">
        <v>334451</v>
      </c>
      <c r="B600" s="8" t="s">
        <v>17</v>
      </c>
      <c r="C600" s="9">
        <v>1381</v>
      </c>
      <c r="D600" s="10">
        <v>672</v>
      </c>
      <c r="E600" s="9">
        <v>204</v>
      </c>
      <c r="F600" s="11">
        <v>7.2857142857142856</v>
      </c>
      <c r="G600" s="11">
        <f t="shared" si="54"/>
        <v>218.57142857142856</v>
      </c>
      <c r="H600" s="11">
        <f t="shared" si="55"/>
        <v>1849</v>
      </c>
      <c r="I600" s="8">
        <f>IFERROR(INDEX('Планируемые поступления'!$A$1:$B$491,MATCH(A600,'Планируемые поступления'!A:A,0),2),0)</f>
        <v>0</v>
      </c>
      <c r="J600" s="15">
        <f t="shared" si="56"/>
        <v>327.85714285714283</v>
      </c>
      <c r="K600" s="15">
        <f t="shared" si="57"/>
        <v>327.85714285714283</v>
      </c>
      <c r="L600" s="15">
        <f t="shared" si="58"/>
        <v>1521</v>
      </c>
      <c r="M600" s="8">
        <f t="shared" si="59"/>
        <v>328</v>
      </c>
    </row>
    <row r="601" spans="1:13" x14ac:dyDescent="0.25">
      <c r="A601" s="7">
        <v>368703</v>
      </c>
      <c r="B601" s="8" t="s">
        <v>17</v>
      </c>
      <c r="C601" s="9">
        <v>1760</v>
      </c>
      <c r="D601" s="10"/>
      <c r="E601" s="9">
        <v>26</v>
      </c>
      <c r="F601" s="11">
        <v>0.9285714285714286</v>
      </c>
      <c r="G601" s="11">
        <f t="shared" si="54"/>
        <v>27.857142857142858</v>
      </c>
      <c r="H601" s="11">
        <f t="shared" si="55"/>
        <v>1734</v>
      </c>
      <c r="I601" s="8">
        <f>IFERROR(INDEX('Планируемые поступления'!$A$1:$B$491,MATCH(A601,'Планируемые поступления'!A:A,0),2),0)</f>
        <v>0</v>
      </c>
      <c r="J601" s="15">
        <f t="shared" si="56"/>
        <v>41.785714285714285</v>
      </c>
      <c r="K601" s="15">
        <f t="shared" si="57"/>
        <v>41.785714285714285</v>
      </c>
      <c r="L601" s="15">
        <f t="shared" si="58"/>
        <v>1692</v>
      </c>
      <c r="M601" s="8">
        <f t="shared" si="59"/>
        <v>42</v>
      </c>
    </row>
    <row r="602" spans="1:13" x14ac:dyDescent="0.25">
      <c r="A602" s="7">
        <v>592759</v>
      </c>
      <c r="B602" s="8" t="s">
        <v>17</v>
      </c>
      <c r="C602" s="9">
        <v>390</v>
      </c>
      <c r="D602" s="10">
        <v>156</v>
      </c>
      <c r="E602" s="9">
        <v>104</v>
      </c>
      <c r="F602" s="11">
        <v>3.7142857142857144</v>
      </c>
      <c r="G602" s="11">
        <f t="shared" si="54"/>
        <v>111.42857142857143</v>
      </c>
      <c r="H602" s="11">
        <f t="shared" si="55"/>
        <v>442</v>
      </c>
      <c r="I602" s="8">
        <f>IFERROR(INDEX('Планируемые поступления'!$A$1:$B$491,MATCH(A602,'Планируемые поступления'!A:A,0),2),0)</f>
        <v>0</v>
      </c>
      <c r="J602" s="15">
        <f t="shared" si="56"/>
        <v>167.14285714285714</v>
      </c>
      <c r="K602" s="15">
        <f t="shared" si="57"/>
        <v>167.14285714285714</v>
      </c>
      <c r="L602" s="15">
        <f t="shared" si="58"/>
        <v>275</v>
      </c>
      <c r="M602" s="8">
        <f t="shared" si="59"/>
        <v>167</v>
      </c>
    </row>
    <row r="603" spans="1:13" x14ac:dyDescent="0.25">
      <c r="A603" s="7">
        <v>425072</v>
      </c>
      <c r="B603" s="8" t="s">
        <v>16</v>
      </c>
      <c r="C603" s="9"/>
      <c r="D603" s="10"/>
      <c r="E603" s="9">
        <v>65</v>
      </c>
      <c r="F603" s="11">
        <v>3.0952380952380953</v>
      </c>
      <c r="G603" s="11">
        <f t="shared" si="54"/>
        <v>92.857142857142861</v>
      </c>
      <c r="H603" s="11">
        <f t="shared" si="55"/>
        <v>0</v>
      </c>
      <c r="I603" s="8">
        <f>IFERROR(INDEX('Планируемые поступления'!$A$1:$B$491,MATCH(A603,'Планируемые поступления'!A:A,0),2),0)</f>
        <v>0</v>
      </c>
      <c r="J603" s="15">
        <f t="shared" si="56"/>
        <v>139.28571428571428</v>
      </c>
      <c r="K603" s="15">
        <f t="shared" si="57"/>
        <v>139.28571428571428</v>
      </c>
      <c r="L603" s="15">
        <f t="shared" si="58"/>
        <v>-139</v>
      </c>
      <c r="M603" s="8">
        <f t="shared" si="59"/>
        <v>139</v>
      </c>
    </row>
    <row r="604" spans="1:13" x14ac:dyDescent="0.25">
      <c r="A604" s="7">
        <v>334484</v>
      </c>
      <c r="B604" s="8" t="s">
        <v>16</v>
      </c>
      <c r="C604" s="9">
        <v>20</v>
      </c>
      <c r="D604" s="10"/>
      <c r="E604" s="9">
        <v>11</v>
      </c>
      <c r="F604" s="11">
        <v>0.39285714285714285</v>
      </c>
      <c r="G604" s="11">
        <f t="shared" si="54"/>
        <v>11.785714285714285</v>
      </c>
      <c r="H604" s="11">
        <f t="shared" si="55"/>
        <v>9</v>
      </c>
      <c r="I604" s="8">
        <f>IFERROR(INDEX('Планируемые поступления'!$A$1:$B$491,MATCH(A604,'Планируемые поступления'!A:A,0),2),0)</f>
        <v>0</v>
      </c>
      <c r="J604" s="15">
        <f t="shared" si="56"/>
        <v>17.678571428571427</v>
      </c>
      <c r="K604" s="15">
        <f t="shared" si="57"/>
        <v>17.678571428571427</v>
      </c>
      <c r="L604" s="15">
        <f t="shared" si="58"/>
        <v>-9</v>
      </c>
      <c r="M604" s="8">
        <f t="shared" si="59"/>
        <v>9</v>
      </c>
    </row>
    <row r="605" spans="1:13" x14ac:dyDescent="0.25">
      <c r="A605" s="7">
        <v>830814</v>
      </c>
      <c r="B605" s="8" t="s">
        <v>17</v>
      </c>
      <c r="C605" s="9">
        <v>2</v>
      </c>
      <c r="D605" s="10"/>
      <c r="E605" s="9">
        <v>158</v>
      </c>
      <c r="F605" s="11">
        <v>5.6428571428571432</v>
      </c>
      <c r="G605" s="11">
        <f t="shared" si="54"/>
        <v>169.28571428571431</v>
      </c>
      <c r="H605" s="11">
        <f t="shared" si="55"/>
        <v>0</v>
      </c>
      <c r="I605" s="8">
        <f>IFERROR(INDEX('Планируемые поступления'!$A$1:$B$491,MATCH(A605,'Планируемые поступления'!A:A,0),2),0)</f>
        <v>0</v>
      </c>
      <c r="J605" s="15">
        <f t="shared" si="56"/>
        <v>253.92857142857144</v>
      </c>
      <c r="K605" s="15">
        <f t="shared" si="57"/>
        <v>253.92857142857144</v>
      </c>
      <c r="L605" s="15">
        <f t="shared" si="58"/>
        <v>-254</v>
      </c>
      <c r="M605" s="8">
        <f t="shared" si="59"/>
        <v>254</v>
      </c>
    </row>
    <row r="606" spans="1:13" x14ac:dyDescent="0.25">
      <c r="A606" s="7">
        <v>806187</v>
      </c>
      <c r="B606" s="8" t="s">
        <v>16</v>
      </c>
      <c r="C606" s="9">
        <v>15</v>
      </c>
      <c r="D606" s="10"/>
      <c r="E606" s="9">
        <v>207</v>
      </c>
      <c r="F606" s="11">
        <v>7.3928571428571432</v>
      </c>
      <c r="G606" s="11">
        <f t="shared" si="54"/>
        <v>221.78571428571431</v>
      </c>
      <c r="H606" s="11">
        <f t="shared" si="55"/>
        <v>0</v>
      </c>
      <c r="I606" s="8">
        <f>IFERROR(INDEX('Планируемые поступления'!$A$1:$B$491,MATCH(A606,'Планируемые поступления'!A:A,0),2),0)</f>
        <v>0</v>
      </c>
      <c r="J606" s="15">
        <f t="shared" si="56"/>
        <v>332.67857142857144</v>
      </c>
      <c r="K606" s="15">
        <f t="shared" si="57"/>
        <v>332.67857142857144</v>
      </c>
      <c r="L606" s="15">
        <f t="shared" si="58"/>
        <v>-333</v>
      </c>
      <c r="M606" s="8">
        <f t="shared" si="59"/>
        <v>333</v>
      </c>
    </row>
    <row r="607" spans="1:13" x14ac:dyDescent="0.25">
      <c r="A607" s="7">
        <v>739062</v>
      </c>
      <c r="B607" s="8" t="s">
        <v>17</v>
      </c>
      <c r="C607" s="9">
        <v>211</v>
      </c>
      <c r="D607" s="10">
        <v>73</v>
      </c>
      <c r="E607" s="9">
        <v>25</v>
      </c>
      <c r="F607" s="11">
        <v>0.8928571428571429</v>
      </c>
      <c r="G607" s="11">
        <f t="shared" si="54"/>
        <v>26.785714285714288</v>
      </c>
      <c r="H607" s="11">
        <f t="shared" si="55"/>
        <v>259</v>
      </c>
      <c r="I607" s="8">
        <f>IFERROR(INDEX('Планируемые поступления'!$A$1:$B$491,MATCH(A607,'Планируемые поступления'!A:A,0),2),0)</f>
        <v>0</v>
      </c>
      <c r="J607" s="15">
        <f t="shared" si="56"/>
        <v>40.178571428571431</v>
      </c>
      <c r="K607" s="15">
        <f t="shared" si="57"/>
        <v>40.178571428571431</v>
      </c>
      <c r="L607" s="15">
        <f t="shared" si="58"/>
        <v>219</v>
      </c>
      <c r="M607" s="8">
        <f t="shared" si="59"/>
        <v>40</v>
      </c>
    </row>
    <row r="608" spans="1:13" x14ac:dyDescent="0.25">
      <c r="A608" s="7">
        <v>802902</v>
      </c>
      <c r="B608" s="8" t="s">
        <v>17</v>
      </c>
      <c r="C608" s="9"/>
      <c r="D608" s="10"/>
      <c r="E608" s="9">
        <v>169</v>
      </c>
      <c r="F608" s="11">
        <v>6.5</v>
      </c>
      <c r="G608" s="11">
        <f t="shared" si="54"/>
        <v>195</v>
      </c>
      <c r="H608" s="11">
        <f t="shared" si="55"/>
        <v>0</v>
      </c>
      <c r="I608" s="8">
        <f>IFERROR(INDEX('Планируемые поступления'!$A$1:$B$491,MATCH(A608,'Планируемые поступления'!A:A,0),2),0)</f>
        <v>0</v>
      </c>
      <c r="J608" s="15">
        <f t="shared" si="56"/>
        <v>292.5</v>
      </c>
      <c r="K608" s="15">
        <f t="shared" si="57"/>
        <v>292.5</v>
      </c>
      <c r="L608" s="15">
        <f t="shared" si="58"/>
        <v>-293</v>
      </c>
      <c r="M608" s="8">
        <f t="shared" si="59"/>
        <v>293</v>
      </c>
    </row>
    <row r="609" spans="1:13" x14ac:dyDescent="0.25">
      <c r="A609" s="7">
        <v>158263</v>
      </c>
      <c r="B609" s="8" t="s">
        <v>17</v>
      </c>
      <c r="C609" s="9">
        <v>2209</v>
      </c>
      <c r="D609" s="10"/>
      <c r="E609" s="9">
        <v>226</v>
      </c>
      <c r="F609" s="11">
        <v>8.0714285714285712</v>
      </c>
      <c r="G609" s="11">
        <f t="shared" si="54"/>
        <v>242.14285714285714</v>
      </c>
      <c r="H609" s="11">
        <f t="shared" si="55"/>
        <v>1983</v>
      </c>
      <c r="I609" s="8">
        <f>IFERROR(INDEX('Планируемые поступления'!$A$1:$B$491,MATCH(A609,'Планируемые поступления'!A:A,0),2),0)</f>
        <v>0</v>
      </c>
      <c r="J609" s="15">
        <f t="shared" si="56"/>
        <v>363.21428571428572</v>
      </c>
      <c r="K609" s="15">
        <f t="shared" si="57"/>
        <v>363.21428571428572</v>
      </c>
      <c r="L609" s="15">
        <f t="shared" si="58"/>
        <v>1620</v>
      </c>
      <c r="M609" s="8">
        <f t="shared" si="59"/>
        <v>363</v>
      </c>
    </row>
    <row r="610" spans="1:13" x14ac:dyDescent="0.25">
      <c r="A610" s="7">
        <v>672982</v>
      </c>
      <c r="B610" s="8" t="s">
        <v>16</v>
      </c>
      <c r="C610" s="9">
        <v>768</v>
      </c>
      <c r="D610" s="10">
        <v>431</v>
      </c>
      <c r="E610" s="9">
        <v>303</v>
      </c>
      <c r="F610" s="11">
        <v>10.821428571428571</v>
      </c>
      <c r="G610" s="11">
        <f t="shared" si="54"/>
        <v>324.64285714285711</v>
      </c>
      <c r="H610" s="11">
        <f t="shared" si="55"/>
        <v>896</v>
      </c>
      <c r="I610" s="8">
        <f>IFERROR(INDEX('Планируемые поступления'!$A$1:$B$491,MATCH(A610,'Планируемые поступления'!A:A,0),2),0)</f>
        <v>15870</v>
      </c>
      <c r="J610" s="15">
        <f t="shared" si="56"/>
        <v>486.96428571428567</v>
      </c>
      <c r="K610" s="15">
        <f t="shared" si="57"/>
        <v>486.96428571428567</v>
      </c>
      <c r="L610" s="15">
        <f t="shared" si="58"/>
        <v>409</v>
      </c>
      <c r="M610" s="8">
        <f t="shared" si="59"/>
        <v>487</v>
      </c>
    </row>
    <row r="611" spans="1:13" x14ac:dyDescent="0.25">
      <c r="A611" s="7">
        <v>359426</v>
      </c>
      <c r="B611" s="8" t="s">
        <v>17</v>
      </c>
      <c r="C611" s="9">
        <v>411</v>
      </c>
      <c r="D611" s="10">
        <v>11</v>
      </c>
      <c r="E611" s="9">
        <v>44</v>
      </c>
      <c r="F611" s="11">
        <v>1.5714285714285714</v>
      </c>
      <c r="G611" s="11">
        <f t="shared" si="54"/>
        <v>47.142857142857139</v>
      </c>
      <c r="H611" s="11">
        <f t="shared" si="55"/>
        <v>378</v>
      </c>
      <c r="I611" s="8">
        <f>IFERROR(INDEX('Планируемые поступления'!$A$1:$B$491,MATCH(A611,'Планируемые поступления'!A:A,0),2),0)</f>
        <v>0</v>
      </c>
      <c r="J611" s="15">
        <f t="shared" si="56"/>
        <v>70.714285714285708</v>
      </c>
      <c r="K611" s="15">
        <f t="shared" si="57"/>
        <v>70.714285714285708</v>
      </c>
      <c r="L611" s="15">
        <f t="shared" si="58"/>
        <v>307</v>
      </c>
      <c r="M611" s="8">
        <f t="shared" si="59"/>
        <v>71</v>
      </c>
    </row>
    <row r="612" spans="1:13" x14ac:dyDescent="0.25">
      <c r="A612" s="7">
        <v>417569</v>
      </c>
      <c r="B612" s="8" t="s">
        <v>17</v>
      </c>
      <c r="C612" s="9">
        <v>851</v>
      </c>
      <c r="D612" s="10">
        <v>444</v>
      </c>
      <c r="E612" s="9">
        <v>576</v>
      </c>
      <c r="F612" s="11">
        <v>20.571428571428573</v>
      </c>
      <c r="G612" s="11">
        <f t="shared" si="54"/>
        <v>617.14285714285722</v>
      </c>
      <c r="H612" s="11">
        <f t="shared" si="55"/>
        <v>719</v>
      </c>
      <c r="I612" s="8">
        <f>IFERROR(INDEX('Планируемые поступления'!$A$1:$B$491,MATCH(A612,'Планируемые поступления'!A:A,0),2),0)</f>
        <v>0</v>
      </c>
      <c r="J612" s="15">
        <f t="shared" si="56"/>
        <v>925.71428571428578</v>
      </c>
      <c r="K612" s="15">
        <f t="shared" si="57"/>
        <v>925.71428571428578</v>
      </c>
      <c r="L612" s="15">
        <f t="shared" si="58"/>
        <v>-207</v>
      </c>
      <c r="M612" s="8">
        <f t="shared" si="59"/>
        <v>207</v>
      </c>
    </row>
    <row r="613" spans="1:13" x14ac:dyDescent="0.25">
      <c r="A613" s="7">
        <v>823780</v>
      </c>
      <c r="B613" s="8" t="s">
        <v>17</v>
      </c>
      <c r="C613" s="9">
        <v>192</v>
      </c>
      <c r="D613" s="10"/>
      <c r="E613" s="9">
        <v>72</v>
      </c>
      <c r="F613" s="11">
        <v>2.5714285714285716</v>
      </c>
      <c r="G613" s="11">
        <f t="shared" si="54"/>
        <v>77.142857142857153</v>
      </c>
      <c r="H613" s="11">
        <f t="shared" si="55"/>
        <v>120</v>
      </c>
      <c r="I613" s="8">
        <f>IFERROR(INDEX('Планируемые поступления'!$A$1:$B$491,MATCH(A613,'Планируемые поступления'!A:A,0),2),0)</f>
        <v>0</v>
      </c>
      <c r="J613" s="15">
        <f t="shared" si="56"/>
        <v>115.71428571428572</v>
      </c>
      <c r="K613" s="15">
        <f t="shared" si="57"/>
        <v>115.71428571428572</v>
      </c>
      <c r="L613" s="15">
        <f t="shared" si="58"/>
        <v>4</v>
      </c>
      <c r="M613" s="8">
        <f t="shared" si="59"/>
        <v>116</v>
      </c>
    </row>
    <row r="614" spans="1:13" x14ac:dyDescent="0.25">
      <c r="A614" s="7">
        <v>686563</v>
      </c>
      <c r="B614" s="8" t="s">
        <v>17</v>
      </c>
      <c r="C614" s="9">
        <v>82</v>
      </c>
      <c r="D614" s="10"/>
      <c r="E614" s="9">
        <v>18</v>
      </c>
      <c r="F614" s="11">
        <v>0.6428571428571429</v>
      </c>
      <c r="G614" s="11">
        <f t="shared" si="54"/>
        <v>19.285714285714288</v>
      </c>
      <c r="H614" s="11">
        <f t="shared" si="55"/>
        <v>64</v>
      </c>
      <c r="I614" s="8">
        <f>IFERROR(INDEX('Планируемые поступления'!$A$1:$B$491,MATCH(A614,'Планируемые поступления'!A:A,0),2),0)</f>
        <v>6</v>
      </c>
      <c r="J614" s="15">
        <f t="shared" si="56"/>
        <v>28.928571428571431</v>
      </c>
      <c r="K614" s="15">
        <f t="shared" si="57"/>
        <v>22.928571428571431</v>
      </c>
      <c r="L614" s="15">
        <f t="shared" si="58"/>
        <v>41</v>
      </c>
      <c r="M614" s="8">
        <f t="shared" si="59"/>
        <v>23</v>
      </c>
    </row>
    <row r="615" spans="1:13" x14ac:dyDescent="0.25">
      <c r="A615" s="7">
        <v>201379</v>
      </c>
      <c r="B615" s="8" t="s">
        <v>17</v>
      </c>
      <c r="C615" s="9"/>
      <c r="D615" s="10"/>
      <c r="E615" s="9">
        <v>3</v>
      </c>
      <c r="F615" s="11">
        <v>3</v>
      </c>
      <c r="G615" s="11">
        <f t="shared" si="54"/>
        <v>90</v>
      </c>
      <c r="H615" s="11">
        <f t="shared" si="55"/>
        <v>0</v>
      </c>
      <c r="I615" s="8">
        <f>IFERROR(INDEX('Планируемые поступления'!$A$1:$B$491,MATCH(A615,'Планируемые поступления'!A:A,0),2),0)</f>
        <v>0</v>
      </c>
      <c r="J615" s="15">
        <f t="shared" si="56"/>
        <v>135</v>
      </c>
      <c r="K615" s="15">
        <f t="shared" si="57"/>
        <v>135</v>
      </c>
      <c r="L615" s="15">
        <f t="shared" si="58"/>
        <v>-135</v>
      </c>
      <c r="M615" s="8">
        <f t="shared" si="59"/>
        <v>135</v>
      </c>
    </row>
    <row r="616" spans="1:13" x14ac:dyDescent="0.25">
      <c r="A616" s="7">
        <v>239173</v>
      </c>
      <c r="B616" s="8" t="s">
        <v>17</v>
      </c>
      <c r="C616" s="9">
        <v>818</v>
      </c>
      <c r="D616" s="10">
        <v>720</v>
      </c>
      <c r="E616" s="9">
        <v>391</v>
      </c>
      <c r="F616" s="11">
        <v>13.964285714285714</v>
      </c>
      <c r="G616" s="11">
        <f t="shared" si="54"/>
        <v>418.92857142857139</v>
      </c>
      <c r="H616" s="11">
        <f t="shared" si="55"/>
        <v>1147</v>
      </c>
      <c r="I616" s="8">
        <f>IFERROR(INDEX('Планируемые поступления'!$A$1:$B$491,MATCH(A616,'Планируемые поступления'!A:A,0),2),0)</f>
        <v>240</v>
      </c>
      <c r="J616" s="15">
        <f t="shared" si="56"/>
        <v>628.39285714285711</v>
      </c>
      <c r="K616" s="15">
        <f t="shared" si="57"/>
        <v>388.39285714285711</v>
      </c>
      <c r="L616" s="15">
        <f t="shared" si="58"/>
        <v>759</v>
      </c>
      <c r="M616" s="8">
        <f t="shared" si="59"/>
        <v>388</v>
      </c>
    </row>
    <row r="617" spans="1:13" x14ac:dyDescent="0.25">
      <c r="A617" s="7">
        <v>587581</v>
      </c>
      <c r="B617" s="8" t="s">
        <v>17</v>
      </c>
      <c r="C617" s="9">
        <v>319</v>
      </c>
      <c r="D617" s="10">
        <v>216</v>
      </c>
      <c r="E617" s="9">
        <v>64</v>
      </c>
      <c r="F617" s="11">
        <v>2.2857142857142856</v>
      </c>
      <c r="G617" s="11">
        <f t="shared" si="54"/>
        <v>68.571428571428569</v>
      </c>
      <c r="H617" s="11">
        <f t="shared" si="55"/>
        <v>471</v>
      </c>
      <c r="I617" s="8">
        <f>IFERROR(INDEX('Планируемые поступления'!$A$1:$B$491,MATCH(A617,'Планируемые поступления'!A:A,0),2),0)</f>
        <v>0</v>
      </c>
      <c r="J617" s="15">
        <f t="shared" si="56"/>
        <v>102.85714285714286</v>
      </c>
      <c r="K617" s="15">
        <f t="shared" si="57"/>
        <v>102.85714285714286</v>
      </c>
      <c r="L617" s="15">
        <f t="shared" si="58"/>
        <v>368</v>
      </c>
      <c r="M617" s="8">
        <f t="shared" si="59"/>
        <v>103</v>
      </c>
    </row>
    <row r="618" spans="1:13" x14ac:dyDescent="0.25">
      <c r="A618" s="7">
        <v>522424</v>
      </c>
      <c r="B618" s="8" t="s">
        <v>17</v>
      </c>
      <c r="C618" s="9"/>
      <c r="D618" s="10">
        <v>1</v>
      </c>
      <c r="E618" s="9">
        <v>107</v>
      </c>
      <c r="F618" s="11">
        <v>8.9166666666666661</v>
      </c>
      <c r="G618" s="11">
        <f t="shared" si="54"/>
        <v>267.5</v>
      </c>
      <c r="H618" s="11">
        <f t="shared" si="55"/>
        <v>0</v>
      </c>
      <c r="I618" s="8">
        <f>IFERROR(INDEX('Планируемые поступления'!$A$1:$B$491,MATCH(A618,'Планируемые поступления'!A:A,0),2),0)</f>
        <v>0</v>
      </c>
      <c r="J618" s="15">
        <f t="shared" si="56"/>
        <v>401.25</v>
      </c>
      <c r="K618" s="15">
        <f t="shared" si="57"/>
        <v>401.25</v>
      </c>
      <c r="L618" s="15">
        <f t="shared" si="58"/>
        <v>-401</v>
      </c>
      <c r="M618" s="8">
        <f t="shared" si="59"/>
        <v>401</v>
      </c>
    </row>
    <row r="619" spans="1:13" x14ac:dyDescent="0.25">
      <c r="A619" s="7">
        <v>347693</v>
      </c>
      <c r="B619" s="8" t="s">
        <v>16</v>
      </c>
      <c r="C619" s="9"/>
      <c r="D619" s="10"/>
      <c r="E619" s="9">
        <v>4</v>
      </c>
      <c r="F619" s="11">
        <v>2</v>
      </c>
      <c r="G619" s="11">
        <f t="shared" si="54"/>
        <v>60</v>
      </c>
      <c r="H619" s="11">
        <f t="shared" si="55"/>
        <v>0</v>
      </c>
      <c r="I619" s="8">
        <f>IFERROR(INDEX('Планируемые поступления'!$A$1:$B$491,MATCH(A619,'Планируемые поступления'!A:A,0),2),0)</f>
        <v>0</v>
      </c>
      <c r="J619" s="15">
        <f t="shared" si="56"/>
        <v>90</v>
      </c>
      <c r="K619" s="15">
        <f t="shared" si="57"/>
        <v>90</v>
      </c>
      <c r="L619" s="15">
        <f t="shared" si="58"/>
        <v>-90</v>
      </c>
      <c r="M619" s="8">
        <f t="shared" si="59"/>
        <v>90</v>
      </c>
    </row>
    <row r="620" spans="1:13" x14ac:dyDescent="0.25">
      <c r="A620" s="7">
        <v>150483</v>
      </c>
      <c r="B620" s="8" t="s">
        <v>16</v>
      </c>
      <c r="C620" s="9">
        <v>1</v>
      </c>
      <c r="D620" s="10"/>
      <c r="E620" s="9">
        <v>10</v>
      </c>
      <c r="F620" s="11">
        <v>0.35714285714285715</v>
      </c>
      <c r="G620" s="11">
        <f t="shared" si="54"/>
        <v>10.714285714285715</v>
      </c>
      <c r="H620" s="11">
        <f t="shared" si="55"/>
        <v>0</v>
      </c>
      <c r="I620" s="8">
        <f>IFERROR(INDEX('Планируемые поступления'!$A$1:$B$491,MATCH(A620,'Планируемые поступления'!A:A,0),2),0)</f>
        <v>0</v>
      </c>
      <c r="J620" s="15">
        <f t="shared" si="56"/>
        <v>16.071428571428573</v>
      </c>
      <c r="K620" s="15">
        <f t="shared" si="57"/>
        <v>16.071428571428573</v>
      </c>
      <c r="L620" s="15">
        <f t="shared" si="58"/>
        <v>-16</v>
      </c>
      <c r="M620" s="8">
        <f t="shared" si="59"/>
        <v>16</v>
      </c>
    </row>
    <row r="621" spans="1:13" x14ac:dyDescent="0.25">
      <c r="A621" s="7">
        <v>128505</v>
      </c>
      <c r="B621" s="8" t="s">
        <v>16</v>
      </c>
      <c r="C621" s="9"/>
      <c r="D621" s="10"/>
      <c r="E621" s="9">
        <v>4</v>
      </c>
      <c r="F621" s="11">
        <v>0.5</v>
      </c>
      <c r="G621" s="11">
        <f t="shared" si="54"/>
        <v>15</v>
      </c>
      <c r="H621" s="11">
        <f t="shared" si="55"/>
        <v>0</v>
      </c>
      <c r="I621" s="8">
        <f>IFERROR(INDEX('Планируемые поступления'!$A$1:$B$491,MATCH(A621,'Планируемые поступления'!A:A,0),2),0)</f>
        <v>0</v>
      </c>
      <c r="J621" s="15">
        <f t="shared" si="56"/>
        <v>22.5</v>
      </c>
      <c r="K621" s="15">
        <f t="shared" si="57"/>
        <v>22.5</v>
      </c>
      <c r="L621" s="15">
        <f t="shared" si="58"/>
        <v>-23</v>
      </c>
      <c r="M621" s="8">
        <f t="shared" si="59"/>
        <v>23</v>
      </c>
    </row>
    <row r="622" spans="1:13" x14ac:dyDescent="0.25">
      <c r="A622" s="7">
        <v>476224</v>
      </c>
      <c r="B622" s="8" t="s">
        <v>16</v>
      </c>
      <c r="C622" s="9">
        <v>142</v>
      </c>
      <c r="D622" s="10">
        <v>2</v>
      </c>
      <c r="E622" s="9">
        <v>456</v>
      </c>
      <c r="F622" s="11">
        <v>16.285714285714285</v>
      </c>
      <c r="G622" s="11">
        <f t="shared" si="54"/>
        <v>488.57142857142856</v>
      </c>
      <c r="H622" s="11">
        <f t="shared" si="55"/>
        <v>0</v>
      </c>
      <c r="I622" s="8">
        <f>IFERROR(INDEX('Планируемые поступления'!$A$1:$B$491,MATCH(A622,'Планируемые поступления'!A:A,0),2),0)</f>
        <v>0</v>
      </c>
      <c r="J622" s="15">
        <f t="shared" si="56"/>
        <v>732.85714285714289</v>
      </c>
      <c r="K622" s="15">
        <f t="shared" si="57"/>
        <v>732.85714285714289</v>
      </c>
      <c r="L622" s="15">
        <f t="shared" si="58"/>
        <v>-733</v>
      </c>
      <c r="M622" s="8">
        <f t="shared" si="59"/>
        <v>733</v>
      </c>
    </row>
    <row r="623" spans="1:13" x14ac:dyDescent="0.25">
      <c r="A623" s="7">
        <v>431253</v>
      </c>
      <c r="B623" s="8" t="s">
        <v>16</v>
      </c>
      <c r="C623" s="9"/>
      <c r="D623" s="10"/>
      <c r="E623" s="9">
        <v>8</v>
      </c>
      <c r="F623" s="11">
        <v>0.4</v>
      </c>
      <c r="G623" s="11">
        <f t="shared" si="54"/>
        <v>12</v>
      </c>
      <c r="H623" s="11">
        <f t="shared" si="55"/>
        <v>0</v>
      </c>
      <c r="I623" s="8">
        <f>IFERROR(INDEX('Планируемые поступления'!$A$1:$B$491,MATCH(A623,'Планируемые поступления'!A:A,0),2),0)</f>
        <v>0</v>
      </c>
      <c r="J623" s="15">
        <f t="shared" si="56"/>
        <v>18</v>
      </c>
      <c r="K623" s="15">
        <f t="shared" si="57"/>
        <v>18</v>
      </c>
      <c r="L623" s="15">
        <f t="shared" si="58"/>
        <v>-18</v>
      </c>
      <c r="M623" s="8">
        <f t="shared" si="59"/>
        <v>18</v>
      </c>
    </row>
    <row r="624" spans="1:13" x14ac:dyDescent="0.25">
      <c r="A624" s="7">
        <v>515592</v>
      </c>
      <c r="B624" s="8" t="s">
        <v>17</v>
      </c>
      <c r="C624" s="9">
        <v>553</v>
      </c>
      <c r="D624" s="10">
        <v>512</v>
      </c>
      <c r="E624" s="9">
        <v>140</v>
      </c>
      <c r="F624" s="11">
        <v>5</v>
      </c>
      <c r="G624" s="11">
        <f t="shared" si="54"/>
        <v>150</v>
      </c>
      <c r="H624" s="11">
        <f t="shared" si="55"/>
        <v>925</v>
      </c>
      <c r="I624" s="8">
        <f>IFERROR(INDEX('Планируемые поступления'!$A$1:$B$491,MATCH(A624,'Планируемые поступления'!A:A,0),2),0)</f>
        <v>28</v>
      </c>
      <c r="J624" s="15">
        <f t="shared" si="56"/>
        <v>225</v>
      </c>
      <c r="K624" s="15">
        <f t="shared" si="57"/>
        <v>197</v>
      </c>
      <c r="L624" s="15">
        <f t="shared" si="58"/>
        <v>728</v>
      </c>
      <c r="M624" s="8">
        <f t="shared" si="59"/>
        <v>197</v>
      </c>
    </row>
    <row r="625" spans="1:13" x14ac:dyDescent="0.25">
      <c r="A625" s="7">
        <v>274070</v>
      </c>
      <c r="B625" s="8" t="s">
        <v>16</v>
      </c>
      <c r="C625" s="9"/>
      <c r="D625" s="10"/>
      <c r="E625" s="9">
        <v>1</v>
      </c>
      <c r="F625" s="11"/>
      <c r="G625" s="11">
        <f t="shared" si="54"/>
        <v>0</v>
      </c>
      <c r="H625" s="11">
        <f t="shared" si="55"/>
        <v>0</v>
      </c>
      <c r="I625" s="8">
        <f>IFERROR(INDEX('Планируемые поступления'!$A$1:$B$491,MATCH(A625,'Планируемые поступления'!A:A,0),2),0)</f>
        <v>0</v>
      </c>
      <c r="J625" s="15">
        <f t="shared" si="56"/>
        <v>0</v>
      </c>
      <c r="K625" s="15">
        <f t="shared" si="57"/>
        <v>0</v>
      </c>
      <c r="L625" s="15">
        <f t="shared" si="58"/>
        <v>0</v>
      </c>
      <c r="M625" s="8">
        <f t="shared" si="59"/>
        <v>0</v>
      </c>
    </row>
    <row r="626" spans="1:13" x14ac:dyDescent="0.25">
      <c r="A626" s="7">
        <v>737712</v>
      </c>
      <c r="B626" s="8" t="s">
        <v>17</v>
      </c>
      <c r="C626" s="9">
        <v>1337</v>
      </c>
      <c r="D626" s="10">
        <v>780</v>
      </c>
      <c r="E626" s="9">
        <v>298</v>
      </c>
      <c r="F626" s="11">
        <v>10.642857142857142</v>
      </c>
      <c r="G626" s="11">
        <f t="shared" si="54"/>
        <v>319.28571428571428</v>
      </c>
      <c r="H626" s="11">
        <f t="shared" si="55"/>
        <v>1819</v>
      </c>
      <c r="I626" s="8">
        <f>IFERROR(INDEX('Планируемые поступления'!$A$1:$B$491,MATCH(A626,'Планируемые поступления'!A:A,0),2),0)</f>
        <v>0</v>
      </c>
      <c r="J626" s="15">
        <f t="shared" si="56"/>
        <v>478.92857142857144</v>
      </c>
      <c r="K626" s="15">
        <f t="shared" si="57"/>
        <v>478.92857142857144</v>
      </c>
      <c r="L626" s="15">
        <f t="shared" si="58"/>
        <v>1340</v>
      </c>
      <c r="M626" s="8">
        <f t="shared" si="59"/>
        <v>479</v>
      </c>
    </row>
    <row r="627" spans="1:13" x14ac:dyDescent="0.25">
      <c r="A627" s="7">
        <v>192859</v>
      </c>
      <c r="B627" s="8" t="s">
        <v>17</v>
      </c>
      <c r="C627" s="9">
        <v>91</v>
      </c>
      <c r="D627" s="10">
        <v>9</v>
      </c>
      <c r="E627" s="9">
        <v>31</v>
      </c>
      <c r="F627" s="11">
        <v>1.1071428571428572</v>
      </c>
      <c r="G627" s="11">
        <f t="shared" si="54"/>
        <v>33.214285714285715</v>
      </c>
      <c r="H627" s="11">
        <f t="shared" si="55"/>
        <v>69</v>
      </c>
      <c r="I627" s="8">
        <f>IFERROR(INDEX('Планируемые поступления'!$A$1:$B$491,MATCH(A627,'Планируемые поступления'!A:A,0),2),0)</f>
        <v>0</v>
      </c>
      <c r="J627" s="15">
        <f t="shared" si="56"/>
        <v>49.821428571428569</v>
      </c>
      <c r="K627" s="15">
        <f t="shared" si="57"/>
        <v>49.821428571428569</v>
      </c>
      <c r="L627" s="15">
        <f t="shared" si="58"/>
        <v>19</v>
      </c>
      <c r="M627" s="8">
        <f t="shared" si="59"/>
        <v>50</v>
      </c>
    </row>
    <row r="628" spans="1:13" x14ac:dyDescent="0.25">
      <c r="A628" s="7">
        <v>815955</v>
      </c>
      <c r="B628" s="8" t="s">
        <v>17</v>
      </c>
      <c r="C628" s="9">
        <v>247</v>
      </c>
      <c r="D628" s="10"/>
      <c r="E628" s="9">
        <v>295</v>
      </c>
      <c r="F628" s="11">
        <v>10.535714285714286</v>
      </c>
      <c r="G628" s="11">
        <f t="shared" si="54"/>
        <v>316.07142857142861</v>
      </c>
      <c r="H628" s="11">
        <f t="shared" si="55"/>
        <v>0</v>
      </c>
      <c r="I628" s="8">
        <f>IFERROR(INDEX('Планируемые поступления'!$A$1:$B$491,MATCH(A628,'Планируемые поступления'!A:A,0),2),0)</f>
        <v>0</v>
      </c>
      <c r="J628" s="15">
        <f t="shared" si="56"/>
        <v>474.10714285714289</v>
      </c>
      <c r="K628" s="15">
        <f t="shared" si="57"/>
        <v>474.10714285714289</v>
      </c>
      <c r="L628" s="15">
        <f t="shared" si="58"/>
        <v>-474</v>
      </c>
      <c r="M628" s="8">
        <f t="shared" si="59"/>
        <v>474</v>
      </c>
    </row>
    <row r="629" spans="1:13" x14ac:dyDescent="0.25">
      <c r="A629" s="7">
        <v>872847</v>
      </c>
      <c r="B629" s="8" t="s">
        <v>17</v>
      </c>
      <c r="C629" s="9">
        <v>1811</v>
      </c>
      <c r="D629" s="10">
        <v>1472</v>
      </c>
      <c r="E629" s="9">
        <v>1404</v>
      </c>
      <c r="F629" s="11">
        <v>50.142857142857146</v>
      </c>
      <c r="G629" s="11">
        <f t="shared" si="54"/>
        <v>1504.2857142857144</v>
      </c>
      <c r="H629" s="11">
        <f t="shared" si="55"/>
        <v>1879</v>
      </c>
      <c r="I629" s="8">
        <f>IFERROR(INDEX('Планируемые поступления'!$A$1:$B$491,MATCH(A629,'Планируемые поступления'!A:A,0),2),0)</f>
        <v>736</v>
      </c>
      <c r="J629" s="15">
        <f t="shared" si="56"/>
        <v>2256.4285714285716</v>
      </c>
      <c r="K629" s="15">
        <f t="shared" si="57"/>
        <v>1520.4285714285716</v>
      </c>
      <c r="L629" s="15">
        <f t="shared" si="58"/>
        <v>359</v>
      </c>
      <c r="M629" s="8">
        <f t="shared" si="59"/>
        <v>1520</v>
      </c>
    </row>
    <row r="630" spans="1:13" x14ac:dyDescent="0.25">
      <c r="A630" s="7">
        <v>846175</v>
      </c>
      <c r="B630" s="8" t="s">
        <v>17</v>
      </c>
      <c r="C630" s="9">
        <v>26052</v>
      </c>
      <c r="D630" s="10">
        <v>18475</v>
      </c>
      <c r="E630" s="9">
        <v>1694</v>
      </c>
      <c r="F630" s="11">
        <v>60.5</v>
      </c>
      <c r="G630" s="11">
        <f t="shared" si="54"/>
        <v>1815</v>
      </c>
      <c r="H630" s="11">
        <f t="shared" si="55"/>
        <v>42833</v>
      </c>
      <c r="I630" s="8">
        <f>IFERROR(INDEX('Планируемые поступления'!$A$1:$B$491,MATCH(A630,'Планируемые поступления'!A:A,0),2),0)</f>
        <v>0</v>
      </c>
      <c r="J630" s="15">
        <f t="shared" si="56"/>
        <v>2722.5</v>
      </c>
      <c r="K630" s="15">
        <f t="shared" si="57"/>
        <v>2722.5</v>
      </c>
      <c r="L630" s="15">
        <f t="shared" si="58"/>
        <v>40111</v>
      </c>
      <c r="M630" s="8">
        <f t="shared" si="59"/>
        <v>2723</v>
      </c>
    </row>
    <row r="631" spans="1:13" x14ac:dyDescent="0.25">
      <c r="A631" s="7">
        <v>899569</v>
      </c>
      <c r="B631" s="8" t="s">
        <v>16</v>
      </c>
      <c r="C631" s="9">
        <v>15</v>
      </c>
      <c r="D631" s="10"/>
      <c r="E631" s="9">
        <v>13</v>
      </c>
      <c r="F631" s="11">
        <v>0.4642857142857143</v>
      </c>
      <c r="G631" s="11">
        <f t="shared" si="54"/>
        <v>13.928571428571429</v>
      </c>
      <c r="H631" s="11">
        <f t="shared" si="55"/>
        <v>2</v>
      </c>
      <c r="I631" s="8">
        <f>IFERROR(INDEX('Планируемые поступления'!$A$1:$B$491,MATCH(A631,'Планируемые поступления'!A:A,0),2),0)</f>
        <v>0</v>
      </c>
      <c r="J631" s="15">
        <f t="shared" si="56"/>
        <v>20.892857142857142</v>
      </c>
      <c r="K631" s="15">
        <f t="shared" si="57"/>
        <v>20.892857142857142</v>
      </c>
      <c r="L631" s="15">
        <f t="shared" si="58"/>
        <v>-19</v>
      </c>
      <c r="M631" s="8">
        <f t="shared" si="59"/>
        <v>19</v>
      </c>
    </row>
    <row r="632" spans="1:13" x14ac:dyDescent="0.25">
      <c r="A632" s="7">
        <v>554875</v>
      </c>
      <c r="B632" s="8" t="s">
        <v>17</v>
      </c>
      <c r="C632" s="9">
        <v>13</v>
      </c>
      <c r="D632" s="10">
        <v>2162</v>
      </c>
      <c r="E632" s="9">
        <v>2442</v>
      </c>
      <c r="F632" s="11">
        <v>152.625</v>
      </c>
      <c r="G632" s="11">
        <f t="shared" si="54"/>
        <v>4578.75</v>
      </c>
      <c r="H632" s="11">
        <f t="shared" si="55"/>
        <v>0</v>
      </c>
      <c r="I632" s="8">
        <f>IFERROR(INDEX('Планируемые поступления'!$A$1:$B$491,MATCH(A632,'Планируемые поступления'!A:A,0),2),0)</f>
        <v>0</v>
      </c>
      <c r="J632" s="15">
        <f t="shared" si="56"/>
        <v>6868.125</v>
      </c>
      <c r="K632" s="15">
        <f t="shared" si="57"/>
        <v>6868.125</v>
      </c>
      <c r="L632" s="15">
        <f t="shared" si="58"/>
        <v>-6868</v>
      </c>
      <c r="M632" s="8">
        <f t="shared" si="59"/>
        <v>6868</v>
      </c>
    </row>
    <row r="633" spans="1:13" x14ac:dyDescent="0.25">
      <c r="A633" s="7">
        <v>579352</v>
      </c>
      <c r="B633" s="8" t="s">
        <v>17</v>
      </c>
      <c r="C633" s="9">
        <v>667</v>
      </c>
      <c r="D633" s="10"/>
      <c r="E633" s="9">
        <v>97</v>
      </c>
      <c r="F633" s="11">
        <v>3.4642857142857144</v>
      </c>
      <c r="G633" s="11">
        <f t="shared" si="54"/>
        <v>103.92857142857143</v>
      </c>
      <c r="H633" s="11">
        <f t="shared" si="55"/>
        <v>570</v>
      </c>
      <c r="I633" s="8">
        <f>IFERROR(INDEX('Планируемые поступления'!$A$1:$B$491,MATCH(A633,'Планируемые поступления'!A:A,0),2),0)</f>
        <v>0</v>
      </c>
      <c r="J633" s="15">
        <f t="shared" si="56"/>
        <v>155.89285714285714</v>
      </c>
      <c r="K633" s="15">
        <f t="shared" si="57"/>
        <v>155.89285714285714</v>
      </c>
      <c r="L633" s="15">
        <f t="shared" si="58"/>
        <v>414</v>
      </c>
      <c r="M633" s="8">
        <f t="shared" si="59"/>
        <v>156</v>
      </c>
    </row>
    <row r="634" spans="1:13" x14ac:dyDescent="0.25">
      <c r="A634" s="7">
        <v>163203</v>
      </c>
      <c r="B634" s="8" t="s">
        <v>17</v>
      </c>
      <c r="C634" s="9">
        <v>1</v>
      </c>
      <c r="D634" s="10">
        <v>1</v>
      </c>
      <c r="E634" s="9">
        <v>321</v>
      </c>
      <c r="F634" s="11">
        <v>11.464285714285714</v>
      </c>
      <c r="G634" s="11">
        <f t="shared" si="54"/>
        <v>343.92857142857139</v>
      </c>
      <c r="H634" s="11">
        <f t="shared" si="55"/>
        <v>0</v>
      </c>
      <c r="I634" s="8">
        <f>IFERROR(INDEX('Планируемые поступления'!$A$1:$B$491,MATCH(A634,'Планируемые поступления'!A:A,0),2),0)</f>
        <v>0</v>
      </c>
      <c r="J634" s="15">
        <f t="shared" si="56"/>
        <v>515.89285714285711</v>
      </c>
      <c r="K634" s="15">
        <f t="shared" si="57"/>
        <v>515.89285714285711</v>
      </c>
      <c r="L634" s="15">
        <f t="shared" si="58"/>
        <v>-516</v>
      </c>
      <c r="M634" s="8">
        <f t="shared" si="59"/>
        <v>516</v>
      </c>
    </row>
    <row r="635" spans="1:13" x14ac:dyDescent="0.25">
      <c r="A635" s="7">
        <v>695035</v>
      </c>
      <c r="B635" s="8" t="s">
        <v>16</v>
      </c>
      <c r="C635" s="9">
        <v>335</v>
      </c>
      <c r="D635" s="10">
        <v>144</v>
      </c>
      <c r="E635" s="9">
        <v>98</v>
      </c>
      <c r="F635" s="11">
        <v>3.5</v>
      </c>
      <c r="G635" s="11">
        <f t="shared" si="54"/>
        <v>105</v>
      </c>
      <c r="H635" s="11">
        <f t="shared" si="55"/>
        <v>381</v>
      </c>
      <c r="I635" s="8">
        <f>IFERROR(INDEX('Планируемые поступления'!$A$1:$B$491,MATCH(A635,'Планируемые поступления'!A:A,0),2),0)</f>
        <v>48</v>
      </c>
      <c r="J635" s="15">
        <f t="shared" si="56"/>
        <v>157.5</v>
      </c>
      <c r="K635" s="15">
        <f t="shared" si="57"/>
        <v>109.5</v>
      </c>
      <c r="L635" s="15">
        <f t="shared" si="58"/>
        <v>272</v>
      </c>
      <c r="M635" s="8">
        <f t="shared" si="59"/>
        <v>110</v>
      </c>
    </row>
    <row r="636" spans="1:13" x14ac:dyDescent="0.25">
      <c r="A636" s="7">
        <v>137374</v>
      </c>
      <c r="B636" s="8" t="s">
        <v>17</v>
      </c>
      <c r="C636" s="9">
        <v>13</v>
      </c>
      <c r="D636" s="10"/>
      <c r="E636" s="9">
        <v>138</v>
      </c>
      <c r="F636" s="11">
        <v>4.9285714285714288</v>
      </c>
      <c r="G636" s="11">
        <f t="shared" si="54"/>
        <v>147.85714285714286</v>
      </c>
      <c r="H636" s="11">
        <f t="shared" si="55"/>
        <v>0</v>
      </c>
      <c r="I636" s="8">
        <f>IFERROR(INDEX('Планируемые поступления'!$A$1:$B$491,MATCH(A636,'Планируемые поступления'!A:A,0),2),0)</f>
        <v>0</v>
      </c>
      <c r="J636" s="15">
        <f t="shared" si="56"/>
        <v>221.78571428571428</v>
      </c>
      <c r="K636" s="15">
        <f t="shared" si="57"/>
        <v>221.78571428571428</v>
      </c>
      <c r="L636" s="15">
        <f t="shared" si="58"/>
        <v>-222</v>
      </c>
      <c r="M636" s="8">
        <f t="shared" si="59"/>
        <v>222</v>
      </c>
    </row>
    <row r="637" spans="1:13" x14ac:dyDescent="0.25">
      <c r="A637" s="7">
        <v>869721</v>
      </c>
      <c r="B637" s="8" t="s">
        <v>17</v>
      </c>
      <c r="C637" s="9">
        <v>2412</v>
      </c>
      <c r="D637" s="10">
        <v>1620</v>
      </c>
      <c r="E637" s="9">
        <v>149</v>
      </c>
      <c r="F637" s="11">
        <v>5.3214285714285712</v>
      </c>
      <c r="G637" s="11">
        <f t="shared" si="54"/>
        <v>159.64285714285714</v>
      </c>
      <c r="H637" s="11">
        <f t="shared" si="55"/>
        <v>3883</v>
      </c>
      <c r="I637" s="8">
        <f>IFERROR(INDEX('Планируемые поступления'!$A$1:$B$491,MATCH(A637,'Планируемые поступления'!A:A,0),2),0)</f>
        <v>0</v>
      </c>
      <c r="J637" s="15">
        <f t="shared" si="56"/>
        <v>239.46428571428572</v>
      </c>
      <c r="K637" s="15">
        <f t="shared" si="57"/>
        <v>239.46428571428572</v>
      </c>
      <c r="L637" s="15">
        <f t="shared" si="58"/>
        <v>3644</v>
      </c>
      <c r="M637" s="8">
        <f t="shared" si="59"/>
        <v>239</v>
      </c>
    </row>
    <row r="638" spans="1:13" x14ac:dyDescent="0.25">
      <c r="A638" s="7">
        <v>633827</v>
      </c>
      <c r="B638" s="8" t="s">
        <v>16</v>
      </c>
      <c r="C638" s="9">
        <v>1014</v>
      </c>
      <c r="D638" s="10"/>
      <c r="E638" s="9">
        <v>966</v>
      </c>
      <c r="F638" s="11">
        <v>34.5</v>
      </c>
      <c r="G638" s="11">
        <f t="shared" si="54"/>
        <v>1035</v>
      </c>
      <c r="H638" s="11">
        <f t="shared" si="55"/>
        <v>48</v>
      </c>
      <c r="I638" s="8">
        <f>IFERROR(INDEX('Планируемые поступления'!$A$1:$B$491,MATCH(A638,'Планируемые поступления'!A:A,0),2),0)</f>
        <v>0</v>
      </c>
      <c r="J638" s="15">
        <f t="shared" si="56"/>
        <v>1552.5</v>
      </c>
      <c r="K638" s="15">
        <f t="shared" si="57"/>
        <v>1552.5</v>
      </c>
      <c r="L638" s="15">
        <f t="shared" si="58"/>
        <v>-1505</v>
      </c>
      <c r="M638" s="8">
        <f t="shared" si="59"/>
        <v>1505</v>
      </c>
    </row>
    <row r="639" spans="1:13" x14ac:dyDescent="0.25">
      <c r="A639" s="7">
        <v>119061</v>
      </c>
      <c r="B639" s="8" t="s">
        <v>16</v>
      </c>
      <c r="C639" s="9">
        <v>2</v>
      </c>
      <c r="D639" s="10"/>
      <c r="E639" s="9">
        <v>1</v>
      </c>
      <c r="F639" s="11">
        <v>3.5714285714285712E-2</v>
      </c>
      <c r="G639" s="11">
        <f t="shared" si="54"/>
        <v>1.0714285714285714</v>
      </c>
      <c r="H639" s="11">
        <f t="shared" si="55"/>
        <v>1</v>
      </c>
      <c r="I639" s="8">
        <f>IFERROR(INDEX('Планируемые поступления'!$A$1:$B$491,MATCH(A639,'Планируемые поступления'!A:A,0),2),0)</f>
        <v>0</v>
      </c>
      <c r="J639" s="15">
        <f t="shared" si="56"/>
        <v>1.6071428571428572</v>
      </c>
      <c r="K639" s="15">
        <f t="shared" si="57"/>
        <v>1.6071428571428572</v>
      </c>
      <c r="L639" s="15">
        <f t="shared" si="58"/>
        <v>-1</v>
      </c>
      <c r="M639" s="8">
        <f t="shared" si="59"/>
        <v>1</v>
      </c>
    </row>
    <row r="640" spans="1:13" x14ac:dyDescent="0.25">
      <c r="A640" s="7">
        <v>698759</v>
      </c>
      <c r="B640" s="8" t="s">
        <v>17</v>
      </c>
      <c r="C640" s="9">
        <v>2534</v>
      </c>
      <c r="D640" s="10">
        <v>2158</v>
      </c>
      <c r="E640" s="9">
        <v>797</v>
      </c>
      <c r="F640" s="11">
        <v>28.464285714285715</v>
      </c>
      <c r="G640" s="11">
        <f t="shared" si="54"/>
        <v>853.92857142857144</v>
      </c>
      <c r="H640" s="11">
        <f t="shared" si="55"/>
        <v>3895</v>
      </c>
      <c r="I640" s="8">
        <f>IFERROR(INDEX('Планируемые поступления'!$A$1:$B$491,MATCH(A640,'Планируемые поступления'!A:A,0),2),0)</f>
        <v>0</v>
      </c>
      <c r="J640" s="15">
        <f t="shared" si="56"/>
        <v>1280.8928571428571</v>
      </c>
      <c r="K640" s="15">
        <f t="shared" si="57"/>
        <v>1280.8928571428571</v>
      </c>
      <c r="L640" s="15">
        <f t="shared" si="58"/>
        <v>2614</v>
      </c>
      <c r="M640" s="8">
        <f t="shared" si="59"/>
        <v>1281</v>
      </c>
    </row>
    <row r="641" spans="1:13" x14ac:dyDescent="0.25">
      <c r="A641" s="7">
        <v>878181</v>
      </c>
      <c r="B641" s="8" t="s">
        <v>17</v>
      </c>
      <c r="C641" s="9">
        <v>3</v>
      </c>
      <c r="D641" s="10">
        <v>5</v>
      </c>
      <c r="E641" s="9">
        <v>1778</v>
      </c>
      <c r="F641" s="11">
        <v>111.125</v>
      </c>
      <c r="G641" s="11">
        <f t="shared" si="54"/>
        <v>3333.75</v>
      </c>
      <c r="H641" s="11">
        <f t="shared" si="55"/>
        <v>0</v>
      </c>
      <c r="I641" s="8">
        <f>IFERROR(INDEX('Планируемые поступления'!$A$1:$B$491,MATCH(A641,'Планируемые поступления'!A:A,0),2),0)</f>
        <v>0</v>
      </c>
      <c r="J641" s="15">
        <f t="shared" si="56"/>
        <v>5000.625</v>
      </c>
      <c r="K641" s="15">
        <f t="shared" si="57"/>
        <v>5000.625</v>
      </c>
      <c r="L641" s="15">
        <f t="shared" si="58"/>
        <v>-5001</v>
      </c>
      <c r="M641" s="8">
        <f t="shared" si="59"/>
        <v>5001</v>
      </c>
    </row>
    <row r="642" spans="1:13" x14ac:dyDescent="0.25">
      <c r="A642" s="7">
        <v>828557</v>
      </c>
      <c r="B642" s="8" t="s">
        <v>17</v>
      </c>
      <c r="C642" s="9">
        <v>104</v>
      </c>
      <c r="D642" s="10">
        <v>100</v>
      </c>
      <c r="E642" s="9">
        <v>204</v>
      </c>
      <c r="F642" s="11">
        <v>7.2857142857142856</v>
      </c>
      <c r="G642" s="11">
        <f t="shared" si="54"/>
        <v>218.57142857142856</v>
      </c>
      <c r="H642" s="11">
        <f t="shared" si="55"/>
        <v>0</v>
      </c>
      <c r="I642" s="8">
        <f>IFERROR(INDEX('Планируемые поступления'!$A$1:$B$491,MATCH(A642,'Планируемые поступления'!A:A,0),2),0)</f>
        <v>245</v>
      </c>
      <c r="J642" s="15">
        <f t="shared" si="56"/>
        <v>327.85714285714283</v>
      </c>
      <c r="K642" s="15">
        <f t="shared" si="57"/>
        <v>82.857142857142833</v>
      </c>
      <c r="L642" s="15">
        <f t="shared" si="58"/>
        <v>-83</v>
      </c>
      <c r="M642" s="8">
        <f t="shared" si="59"/>
        <v>83</v>
      </c>
    </row>
    <row r="643" spans="1:13" x14ac:dyDescent="0.25">
      <c r="A643" s="7">
        <v>465385</v>
      </c>
      <c r="B643" s="8" t="s">
        <v>17</v>
      </c>
      <c r="C643" s="9">
        <v>2120</v>
      </c>
      <c r="D643" s="10">
        <v>2520</v>
      </c>
      <c r="E643" s="9">
        <v>867</v>
      </c>
      <c r="F643" s="11">
        <v>30.964285714285715</v>
      </c>
      <c r="G643" s="11">
        <f t="shared" si="54"/>
        <v>928.92857142857144</v>
      </c>
      <c r="H643" s="11">
        <f t="shared" si="55"/>
        <v>3773</v>
      </c>
      <c r="I643" s="8">
        <f>IFERROR(INDEX('Планируемые поступления'!$A$1:$B$491,MATCH(A643,'Планируемые поступления'!A:A,0),2),0)</f>
        <v>0</v>
      </c>
      <c r="J643" s="15">
        <f t="shared" si="56"/>
        <v>1393.3928571428571</v>
      </c>
      <c r="K643" s="15">
        <f t="shared" si="57"/>
        <v>1393.3928571428571</v>
      </c>
      <c r="L643" s="15">
        <f t="shared" si="58"/>
        <v>2380</v>
      </c>
      <c r="M643" s="8">
        <f t="shared" si="59"/>
        <v>1393</v>
      </c>
    </row>
    <row r="644" spans="1:13" x14ac:dyDescent="0.25">
      <c r="A644" s="7">
        <v>212510</v>
      </c>
      <c r="B644" s="8" t="s">
        <v>17</v>
      </c>
      <c r="C644" s="9"/>
      <c r="D644" s="10"/>
      <c r="E644" s="9">
        <v>9</v>
      </c>
      <c r="F644" s="11">
        <v>1.8</v>
      </c>
      <c r="G644" s="11">
        <f t="shared" si="54"/>
        <v>54</v>
      </c>
      <c r="H644" s="11">
        <f t="shared" si="55"/>
        <v>0</v>
      </c>
      <c r="I644" s="8">
        <f>IFERROR(INDEX('Планируемые поступления'!$A$1:$B$491,MATCH(A644,'Планируемые поступления'!A:A,0),2),0)</f>
        <v>0</v>
      </c>
      <c r="J644" s="15">
        <f t="shared" si="56"/>
        <v>81</v>
      </c>
      <c r="K644" s="15">
        <f t="shared" si="57"/>
        <v>81</v>
      </c>
      <c r="L644" s="15">
        <f t="shared" si="58"/>
        <v>-81</v>
      </c>
      <c r="M644" s="8">
        <f t="shared" si="59"/>
        <v>81</v>
      </c>
    </row>
    <row r="645" spans="1:13" x14ac:dyDescent="0.25">
      <c r="A645" s="7">
        <v>438785</v>
      </c>
      <c r="B645" s="8" t="s">
        <v>16</v>
      </c>
      <c r="C645" s="9">
        <v>4</v>
      </c>
      <c r="D645" s="10"/>
      <c r="E645" s="9">
        <v>8</v>
      </c>
      <c r="F645" s="11">
        <v>0.2857142857142857</v>
      </c>
      <c r="G645" s="11">
        <f t="shared" ref="G645:G659" si="60">F645*30</f>
        <v>8.5714285714285712</v>
      </c>
      <c r="H645" s="11">
        <f t="shared" ref="H645:H659" si="61">IF(C645+D645-E645&gt;0,C645+D645-E645,0)</f>
        <v>0</v>
      </c>
      <c r="I645" s="8">
        <f>IFERROR(INDEX('Планируемые поступления'!$A$1:$B$491,MATCH(A645,'Планируемые поступления'!A:A,0),2),0)</f>
        <v>0</v>
      </c>
      <c r="J645" s="15">
        <f t="shared" ref="J645:J659" si="62">G645*1.5</f>
        <v>12.857142857142858</v>
      </c>
      <c r="K645" s="15">
        <f t="shared" ref="K645:K659" si="63">IF(J645-I645&gt;0,J645-I645,J645)</f>
        <v>12.857142857142858</v>
      </c>
      <c r="L645" s="15">
        <f t="shared" ref="L645:L659" si="64">ROUND(H645-K645,0)</f>
        <v>-13</v>
      </c>
      <c r="M645" s="8">
        <f t="shared" ref="M645:M659" si="65">IF(L645&gt;0,ROUND(K645,0),-1*L645)</f>
        <v>13</v>
      </c>
    </row>
    <row r="646" spans="1:13" x14ac:dyDescent="0.25">
      <c r="A646" s="7">
        <v>652751</v>
      </c>
      <c r="B646" s="8" t="s">
        <v>17</v>
      </c>
      <c r="C646" s="9">
        <v>805</v>
      </c>
      <c r="D646" s="10">
        <v>576</v>
      </c>
      <c r="E646" s="9">
        <v>612</v>
      </c>
      <c r="F646" s="11">
        <v>21.857142857142858</v>
      </c>
      <c r="G646" s="11">
        <f t="shared" si="60"/>
        <v>655.71428571428578</v>
      </c>
      <c r="H646" s="11">
        <f t="shared" si="61"/>
        <v>769</v>
      </c>
      <c r="I646" s="8">
        <f>IFERROR(INDEX('Планируемые поступления'!$A$1:$B$491,MATCH(A646,'Планируемые поступления'!A:A,0),2),0)</f>
        <v>1122</v>
      </c>
      <c r="J646" s="15">
        <f t="shared" si="62"/>
        <v>983.57142857142867</v>
      </c>
      <c r="K646" s="15">
        <f t="shared" si="63"/>
        <v>983.57142857142867</v>
      </c>
      <c r="L646" s="15">
        <f t="shared" si="64"/>
        <v>-215</v>
      </c>
      <c r="M646" s="8">
        <f t="shared" si="65"/>
        <v>215</v>
      </c>
    </row>
    <row r="647" spans="1:13" x14ac:dyDescent="0.25">
      <c r="A647" s="7">
        <v>145607</v>
      </c>
      <c r="B647" s="8" t="s">
        <v>17</v>
      </c>
      <c r="C647" s="9">
        <v>1763</v>
      </c>
      <c r="D647" s="10">
        <v>1201</v>
      </c>
      <c r="E647" s="9">
        <v>642</v>
      </c>
      <c r="F647" s="11">
        <v>22.928571428571427</v>
      </c>
      <c r="G647" s="11">
        <f t="shared" si="60"/>
        <v>687.85714285714278</v>
      </c>
      <c r="H647" s="11">
        <f t="shared" si="61"/>
        <v>2322</v>
      </c>
      <c r="I647" s="8">
        <f>IFERROR(INDEX('Планируемые поступления'!$A$1:$B$491,MATCH(A647,'Планируемые поступления'!A:A,0),2),0)</f>
        <v>0</v>
      </c>
      <c r="J647" s="15">
        <f t="shared" si="62"/>
        <v>1031.7857142857142</v>
      </c>
      <c r="K647" s="15">
        <f t="shared" si="63"/>
        <v>1031.7857142857142</v>
      </c>
      <c r="L647" s="15">
        <f t="shared" si="64"/>
        <v>1290</v>
      </c>
      <c r="M647" s="8">
        <f t="shared" si="65"/>
        <v>1032</v>
      </c>
    </row>
    <row r="648" spans="1:13" x14ac:dyDescent="0.25">
      <c r="A648" s="7">
        <v>401432</v>
      </c>
      <c r="B648" s="8" t="s">
        <v>16</v>
      </c>
      <c r="C648" s="9"/>
      <c r="D648" s="10">
        <v>1</v>
      </c>
      <c r="E648" s="9">
        <v>222</v>
      </c>
      <c r="F648" s="11">
        <v>9.25</v>
      </c>
      <c r="G648" s="11">
        <f t="shared" si="60"/>
        <v>277.5</v>
      </c>
      <c r="H648" s="11">
        <f t="shared" si="61"/>
        <v>0</v>
      </c>
      <c r="I648" s="8">
        <f>IFERROR(INDEX('Планируемые поступления'!$A$1:$B$491,MATCH(A648,'Планируемые поступления'!A:A,0),2),0)</f>
        <v>0</v>
      </c>
      <c r="J648" s="15">
        <f t="shared" si="62"/>
        <v>416.25</v>
      </c>
      <c r="K648" s="15">
        <f t="shared" si="63"/>
        <v>416.25</v>
      </c>
      <c r="L648" s="15">
        <f t="shared" si="64"/>
        <v>-416</v>
      </c>
      <c r="M648" s="8">
        <f t="shared" si="65"/>
        <v>416</v>
      </c>
    </row>
    <row r="649" spans="1:13" x14ac:dyDescent="0.25">
      <c r="A649" s="7">
        <v>714345</v>
      </c>
      <c r="B649" s="8" t="s">
        <v>16</v>
      </c>
      <c r="C649" s="9">
        <v>139</v>
      </c>
      <c r="D649" s="10">
        <v>109</v>
      </c>
      <c r="E649" s="9">
        <v>198</v>
      </c>
      <c r="F649" s="11">
        <v>7.0714285714285712</v>
      </c>
      <c r="G649" s="11">
        <f t="shared" si="60"/>
        <v>212.14285714285714</v>
      </c>
      <c r="H649" s="11">
        <f t="shared" si="61"/>
        <v>50</v>
      </c>
      <c r="I649" s="8">
        <f>IFERROR(INDEX('Планируемые поступления'!$A$1:$B$491,MATCH(A649,'Планируемые поступления'!A:A,0),2),0)</f>
        <v>0</v>
      </c>
      <c r="J649" s="15">
        <f t="shared" si="62"/>
        <v>318.21428571428572</v>
      </c>
      <c r="K649" s="15">
        <f t="shared" si="63"/>
        <v>318.21428571428572</v>
      </c>
      <c r="L649" s="15">
        <f t="shared" si="64"/>
        <v>-268</v>
      </c>
      <c r="M649" s="8">
        <f t="shared" si="65"/>
        <v>268</v>
      </c>
    </row>
    <row r="650" spans="1:13" x14ac:dyDescent="0.25">
      <c r="A650" s="7">
        <v>227320</v>
      </c>
      <c r="B650" s="8" t="s">
        <v>16</v>
      </c>
      <c r="C650" s="9"/>
      <c r="D650" s="10"/>
      <c r="E650" s="9">
        <v>3</v>
      </c>
      <c r="F650" s="11"/>
      <c r="G650" s="11">
        <f t="shared" si="60"/>
        <v>0</v>
      </c>
      <c r="H650" s="11">
        <f t="shared" si="61"/>
        <v>0</v>
      </c>
      <c r="I650" s="8">
        <f>IFERROR(INDEX('Планируемые поступления'!$A$1:$B$491,MATCH(A650,'Планируемые поступления'!A:A,0),2),0)</f>
        <v>0</v>
      </c>
      <c r="J650" s="15">
        <f t="shared" si="62"/>
        <v>0</v>
      </c>
      <c r="K650" s="15">
        <f t="shared" si="63"/>
        <v>0</v>
      </c>
      <c r="L650" s="15">
        <f t="shared" si="64"/>
        <v>0</v>
      </c>
      <c r="M650" s="8">
        <f t="shared" si="65"/>
        <v>0</v>
      </c>
    </row>
    <row r="651" spans="1:13" x14ac:dyDescent="0.25">
      <c r="A651" s="7">
        <v>827734</v>
      </c>
      <c r="B651" s="8" t="s">
        <v>16</v>
      </c>
      <c r="C651" s="9">
        <v>4</v>
      </c>
      <c r="D651" s="10"/>
      <c r="E651" s="9"/>
      <c r="F651" s="11"/>
      <c r="G651" s="11">
        <f t="shared" si="60"/>
        <v>0</v>
      </c>
      <c r="H651" s="11">
        <f t="shared" si="61"/>
        <v>4</v>
      </c>
      <c r="I651" s="8">
        <f>IFERROR(INDEX('Планируемые поступления'!$A$1:$B$491,MATCH(A651,'Планируемые поступления'!A:A,0),2),0)</f>
        <v>0</v>
      </c>
      <c r="J651" s="15">
        <f t="shared" si="62"/>
        <v>0</v>
      </c>
      <c r="K651" s="15">
        <f t="shared" si="63"/>
        <v>0</v>
      </c>
      <c r="L651" s="15">
        <f t="shared" si="64"/>
        <v>4</v>
      </c>
      <c r="M651" s="8">
        <f t="shared" si="65"/>
        <v>0</v>
      </c>
    </row>
    <row r="652" spans="1:13" x14ac:dyDescent="0.25">
      <c r="A652" s="7">
        <v>574826</v>
      </c>
      <c r="B652" s="8" t="s">
        <v>17</v>
      </c>
      <c r="C652" s="9">
        <v>152</v>
      </c>
      <c r="D652" s="10"/>
      <c r="E652" s="9">
        <v>108</v>
      </c>
      <c r="F652" s="11">
        <v>3.8571428571428572</v>
      </c>
      <c r="G652" s="11">
        <f t="shared" si="60"/>
        <v>115.71428571428572</v>
      </c>
      <c r="H652" s="11">
        <f t="shared" si="61"/>
        <v>44</v>
      </c>
      <c r="I652" s="8">
        <f>IFERROR(INDEX('Планируемые поступления'!$A$1:$B$491,MATCH(A652,'Планируемые поступления'!A:A,0),2),0)</f>
        <v>0</v>
      </c>
      <c r="J652" s="15">
        <f t="shared" si="62"/>
        <v>173.57142857142858</v>
      </c>
      <c r="K652" s="15">
        <f t="shared" si="63"/>
        <v>173.57142857142858</v>
      </c>
      <c r="L652" s="15">
        <f t="shared" si="64"/>
        <v>-130</v>
      </c>
      <c r="M652" s="8">
        <f t="shared" si="65"/>
        <v>130</v>
      </c>
    </row>
    <row r="653" spans="1:13" x14ac:dyDescent="0.25">
      <c r="A653" s="7">
        <v>777449</v>
      </c>
      <c r="B653" s="8" t="s">
        <v>17</v>
      </c>
      <c r="C653" s="9">
        <v>382</v>
      </c>
      <c r="D653" s="10"/>
      <c r="E653" s="9">
        <v>146</v>
      </c>
      <c r="F653" s="11">
        <v>5.2142857142857144</v>
      </c>
      <c r="G653" s="11">
        <f t="shared" si="60"/>
        <v>156.42857142857144</v>
      </c>
      <c r="H653" s="11">
        <f t="shared" si="61"/>
        <v>236</v>
      </c>
      <c r="I653" s="8">
        <f>IFERROR(INDEX('Планируемые поступления'!$A$1:$B$491,MATCH(A653,'Планируемые поступления'!A:A,0),2),0)</f>
        <v>0</v>
      </c>
      <c r="J653" s="15">
        <f t="shared" si="62"/>
        <v>234.64285714285717</v>
      </c>
      <c r="K653" s="15">
        <f t="shared" si="63"/>
        <v>234.64285714285717</v>
      </c>
      <c r="L653" s="15">
        <f t="shared" si="64"/>
        <v>1</v>
      </c>
      <c r="M653" s="8">
        <f t="shared" si="65"/>
        <v>235</v>
      </c>
    </row>
    <row r="654" spans="1:13" x14ac:dyDescent="0.25">
      <c r="A654" s="7">
        <v>418428</v>
      </c>
      <c r="B654" s="8" t="s">
        <v>17</v>
      </c>
      <c r="C654" s="9">
        <v>288</v>
      </c>
      <c r="D654" s="10">
        <v>212</v>
      </c>
      <c r="E654" s="9">
        <v>192</v>
      </c>
      <c r="F654" s="11">
        <v>6.8571428571428568</v>
      </c>
      <c r="G654" s="11">
        <f t="shared" si="60"/>
        <v>205.71428571428569</v>
      </c>
      <c r="H654" s="11">
        <f t="shared" si="61"/>
        <v>308</v>
      </c>
      <c r="I654" s="8">
        <f>IFERROR(INDEX('Планируемые поступления'!$A$1:$B$491,MATCH(A654,'Планируемые поступления'!A:A,0),2),0)</f>
        <v>0</v>
      </c>
      <c r="J654" s="15">
        <f t="shared" si="62"/>
        <v>308.57142857142856</v>
      </c>
      <c r="K654" s="15">
        <f t="shared" si="63"/>
        <v>308.57142857142856</v>
      </c>
      <c r="L654" s="15">
        <f t="shared" si="64"/>
        <v>-1</v>
      </c>
      <c r="M654" s="8">
        <f t="shared" si="65"/>
        <v>1</v>
      </c>
    </row>
    <row r="655" spans="1:13" x14ac:dyDescent="0.25">
      <c r="A655" s="7">
        <v>163286</v>
      </c>
      <c r="B655" s="8" t="s">
        <v>17</v>
      </c>
      <c r="C655" s="9">
        <v>431</v>
      </c>
      <c r="D655" s="10">
        <v>288</v>
      </c>
      <c r="E655" s="9">
        <v>261</v>
      </c>
      <c r="F655" s="11">
        <v>9.3214285714285712</v>
      </c>
      <c r="G655" s="11">
        <f t="shared" si="60"/>
        <v>279.64285714285711</v>
      </c>
      <c r="H655" s="11">
        <f t="shared" si="61"/>
        <v>458</v>
      </c>
      <c r="I655" s="8">
        <f>IFERROR(INDEX('Планируемые поступления'!$A$1:$B$491,MATCH(A655,'Планируемые поступления'!A:A,0),2),0)</f>
        <v>432</v>
      </c>
      <c r="J655" s="15">
        <f t="shared" si="62"/>
        <v>419.46428571428567</v>
      </c>
      <c r="K655" s="15">
        <f t="shared" si="63"/>
        <v>419.46428571428567</v>
      </c>
      <c r="L655" s="15">
        <f t="shared" si="64"/>
        <v>39</v>
      </c>
      <c r="M655" s="8">
        <f t="shared" si="65"/>
        <v>419</v>
      </c>
    </row>
    <row r="656" spans="1:13" x14ac:dyDescent="0.25">
      <c r="A656" s="7">
        <v>109829</v>
      </c>
      <c r="B656" s="8" t="s">
        <v>17</v>
      </c>
      <c r="C656" s="9">
        <v>543</v>
      </c>
      <c r="D656" s="10">
        <v>360</v>
      </c>
      <c r="E656" s="9">
        <v>303</v>
      </c>
      <c r="F656" s="11">
        <v>10.821428571428571</v>
      </c>
      <c r="G656" s="11">
        <f t="shared" si="60"/>
        <v>324.64285714285711</v>
      </c>
      <c r="H656" s="11">
        <f t="shared" si="61"/>
        <v>600</v>
      </c>
      <c r="I656" s="8">
        <f>IFERROR(INDEX('Планируемые поступления'!$A$1:$B$491,MATCH(A656,'Планируемые поступления'!A:A,0),2),0)</f>
        <v>0</v>
      </c>
      <c r="J656" s="15">
        <f t="shared" si="62"/>
        <v>486.96428571428567</v>
      </c>
      <c r="K656" s="15">
        <f t="shared" si="63"/>
        <v>486.96428571428567</v>
      </c>
      <c r="L656" s="15">
        <f t="shared" si="64"/>
        <v>113</v>
      </c>
      <c r="M656" s="8">
        <f t="shared" si="65"/>
        <v>487</v>
      </c>
    </row>
    <row r="657" spans="1:13" x14ac:dyDescent="0.25">
      <c r="A657" s="7">
        <v>276572</v>
      </c>
      <c r="B657" s="8" t="s">
        <v>17</v>
      </c>
      <c r="C657" s="9"/>
      <c r="D657" s="10"/>
      <c r="E657" s="9">
        <v>384</v>
      </c>
      <c r="F657" s="11">
        <v>14.76923076923077</v>
      </c>
      <c r="G657" s="11">
        <f t="shared" si="60"/>
        <v>443.07692307692309</v>
      </c>
      <c r="H657" s="11">
        <f t="shared" si="61"/>
        <v>0</v>
      </c>
      <c r="I657" s="8">
        <f>IFERROR(INDEX('Планируемые поступления'!$A$1:$B$491,MATCH(A657,'Планируемые поступления'!A:A,0),2),0)</f>
        <v>0</v>
      </c>
      <c r="J657" s="15">
        <f t="shared" si="62"/>
        <v>664.61538461538464</v>
      </c>
      <c r="K657" s="15">
        <f t="shared" si="63"/>
        <v>664.61538461538464</v>
      </c>
      <c r="L657" s="15">
        <f t="shared" si="64"/>
        <v>-665</v>
      </c>
      <c r="M657" s="8">
        <f t="shared" si="65"/>
        <v>665</v>
      </c>
    </row>
    <row r="658" spans="1:13" x14ac:dyDescent="0.25">
      <c r="A658" s="7">
        <v>160917</v>
      </c>
      <c r="B658" s="8" t="s">
        <v>17</v>
      </c>
      <c r="C658" s="9">
        <v>552</v>
      </c>
      <c r="D658" s="10">
        <v>288</v>
      </c>
      <c r="E658" s="9">
        <v>101</v>
      </c>
      <c r="F658" s="11">
        <v>3.6071428571428572</v>
      </c>
      <c r="G658" s="11">
        <f t="shared" si="60"/>
        <v>108.21428571428572</v>
      </c>
      <c r="H658" s="11">
        <f t="shared" si="61"/>
        <v>739</v>
      </c>
      <c r="I658" s="8">
        <f>IFERROR(INDEX('Планируемые поступления'!$A$1:$B$491,MATCH(A658,'Планируемые поступления'!A:A,0),2),0)</f>
        <v>0</v>
      </c>
      <c r="J658" s="15">
        <f t="shared" si="62"/>
        <v>162.32142857142858</v>
      </c>
      <c r="K658" s="15">
        <f t="shared" si="63"/>
        <v>162.32142857142858</v>
      </c>
      <c r="L658" s="15">
        <f t="shared" si="64"/>
        <v>577</v>
      </c>
      <c r="M658" s="8">
        <f t="shared" si="65"/>
        <v>162</v>
      </c>
    </row>
    <row r="659" spans="1:13" x14ac:dyDescent="0.25">
      <c r="A659" s="7">
        <v>147160</v>
      </c>
      <c r="B659" s="8" t="s">
        <v>16</v>
      </c>
      <c r="C659" s="9">
        <v>138</v>
      </c>
      <c r="D659" s="10">
        <v>118</v>
      </c>
      <c r="E659" s="9">
        <v>31</v>
      </c>
      <c r="F659" s="11">
        <v>1.1071428571428572</v>
      </c>
      <c r="G659" s="11">
        <f t="shared" si="60"/>
        <v>33.214285714285715</v>
      </c>
      <c r="H659" s="11">
        <f t="shared" si="61"/>
        <v>225</v>
      </c>
      <c r="I659" s="8">
        <f>IFERROR(INDEX('Планируемые поступления'!$A$1:$B$491,MATCH(A659,'Планируемые поступления'!A:A,0),2),0)</f>
        <v>0</v>
      </c>
      <c r="J659" s="15">
        <f t="shared" si="62"/>
        <v>49.821428571428569</v>
      </c>
      <c r="K659" s="15">
        <f t="shared" si="63"/>
        <v>49.821428571428569</v>
      </c>
      <c r="L659" s="15">
        <f t="shared" si="64"/>
        <v>175</v>
      </c>
      <c r="M659" s="8">
        <f t="shared" si="65"/>
        <v>50</v>
      </c>
    </row>
  </sheetData>
  <autoFilter ref="A2:G2"/>
  <conditionalFormatting sqref="A1:A1048576 C3 E3 G3 I3 K3:M3">
    <cfRule type="duplicateValues" dxfId="3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91"/>
  <sheetViews>
    <sheetView workbookViewId="0">
      <selection activeCell="A15" sqref="A15"/>
    </sheetView>
  </sheetViews>
  <sheetFormatPr defaultRowHeight="15" x14ac:dyDescent="0.25"/>
  <cols>
    <col min="1" max="1" width="16.5703125" customWidth="1"/>
    <col min="2" max="2" width="20.85546875" bestFit="1" customWidth="1"/>
  </cols>
  <sheetData>
    <row r="1" spans="1:2" x14ac:dyDescent="0.25">
      <c r="A1" s="27" t="s">
        <v>24</v>
      </c>
      <c r="B1" s="27" t="s">
        <v>25</v>
      </c>
    </row>
    <row r="2" spans="1:2" x14ac:dyDescent="0.25">
      <c r="A2" s="28">
        <v>426402</v>
      </c>
      <c r="B2" s="8">
        <v>1440</v>
      </c>
    </row>
    <row r="3" spans="1:2" x14ac:dyDescent="0.25">
      <c r="A3" s="28">
        <v>553210</v>
      </c>
      <c r="B3" s="8">
        <v>0</v>
      </c>
    </row>
    <row r="4" spans="1:2" x14ac:dyDescent="0.25">
      <c r="A4" s="28">
        <v>856615</v>
      </c>
      <c r="B4" s="8">
        <v>2080</v>
      </c>
    </row>
    <row r="5" spans="1:2" x14ac:dyDescent="0.25">
      <c r="A5" s="28">
        <v>114951</v>
      </c>
      <c r="B5" s="8">
        <v>0</v>
      </c>
    </row>
    <row r="6" spans="1:2" x14ac:dyDescent="0.25">
      <c r="A6" s="28">
        <v>728347</v>
      </c>
      <c r="B6" s="8">
        <v>0</v>
      </c>
    </row>
    <row r="7" spans="1:2" x14ac:dyDescent="0.25">
      <c r="A7" s="28">
        <v>312620</v>
      </c>
      <c r="B7" s="8">
        <v>0</v>
      </c>
    </row>
    <row r="8" spans="1:2" x14ac:dyDescent="0.25">
      <c r="A8" s="28">
        <v>522680</v>
      </c>
      <c r="B8" s="8">
        <v>0</v>
      </c>
    </row>
    <row r="9" spans="1:2" x14ac:dyDescent="0.25">
      <c r="A9" s="28">
        <v>794133</v>
      </c>
      <c r="B9" s="8">
        <v>0</v>
      </c>
    </row>
    <row r="10" spans="1:2" x14ac:dyDescent="0.25">
      <c r="A10" s="28">
        <v>646267</v>
      </c>
      <c r="B10" s="8">
        <v>160</v>
      </c>
    </row>
    <row r="11" spans="1:2" x14ac:dyDescent="0.25">
      <c r="A11" s="28">
        <v>703289</v>
      </c>
      <c r="B11" s="8">
        <v>336</v>
      </c>
    </row>
    <row r="12" spans="1:2" x14ac:dyDescent="0.25">
      <c r="A12" s="28">
        <v>852162</v>
      </c>
      <c r="B12" s="8">
        <v>0</v>
      </c>
    </row>
    <row r="13" spans="1:2" x14ac:dyDescent="0.25">
      <c r="A13" s="28">
        <v>426530</v>
      </c>
      <c r="B13" s="8">
        <v>0</v>
      </c>
    </row>
    <row r="14" spans="1:2" x14ac:dyDescent="0.25">
      <c r="A14" s="28">
        <v>665250</v>
      </c>
      <c r="B14" s="8">
        <v>0</v>
      </c>
    </row>
    <row r="15" spans="1:2" x14ac:dyDescent="0.25">
      <c r="A15" s="28">
        <v>736087</v>
      </c>
      <c r="B15" s="8">
        <v>0</v>
      </c>
    </row>
    <row r="16" spans="1:2" x14ac:dyDescent="0.25">
      <c r="A16" s="28">
        <v>326144</v>
      </c>
      <c r="B16" s="8">
        <v>0</v>
      </c>
    </row>
    <row r="17" spans="1:2" x14ac:dyDescent="0.25">
      <c r="A17" s="28">
        <v>494985</v>
      </c>
      <c r="B17" s="8">
        <v>0</v>
      </c>
    </row>
    <row r="18" spans="1:2" x14ac:dyDescent="0.25">
      <c r="A18" s="28">
        <v>109829</v>
      </c>
      <c r="B18" s="8">
        <v>0</v>
      </c>
    </row>
    <row r="19" spans="1:2" x14ac:dyDescent="0.25">
      <c r="A19" s="28">
        <v>656639</v>
      </c>
      <c r="B19" s="8">
        <v>0</v>
      </c>
    </row>
    <row r="20" spans="1:2" x14ac:dyDescent="0.25">
      <c r="A20" s="28">
        <v>734172</v>
      </c>
      <c r="B20" s="8">
        <v>0</v>
      </c>
    </row>
    <row r="21" spans="1:2" x14ac:dyDescent="0.25">
      <c r="A21" s="28">
        <v>538497</v>
      </c>
      <c r="B21" s="8">
        <v>0</v>
      </c>
    </row>
    <row r="22" spans="1:2" x14ac:dyDescent="0.25">
      <c r="A22" s="28">
        <v>285664</v>
      </c>
      <c r="B22" s="8">
        <v>0</v>
      </c>
    </row>
    <row r="23" spans="1:2" x14ac:dyDescent="0.25">
      <c r="A23" s="28">
        <v>745462</v>
      </c>
      <c r="B23" s="8">
        <v>0</v>
      </c>
    </row>
    <row r="24" spans="1:2" x14ac:dyDescent="0.25">
      <c r="A24" s="28">
        <v>871803</v>
      </c>
      <c r="B24" s="8">
        <v>0</v>
      </c>
    </row>
    <row r="25" spans="1:2" x14ac:dyDescent="0.25">
      <c r="A25" s="28">
        <v>874442</v>
      </c>
      <c r="B25" s="8">
        <v>0</v>
      </c>
    </row>
    <row r="26" spans="1:2" x14ac:dyDescent="0.25">
      <c r="A26" s="28">
        <v>391308</v>
      </c>
      <c r="B26" s="8">
        <v>0</v>
      </c>
    </row>
    <row r="27" spans="1:2" x14ac:dyDescent="0.25">
      <c r="A27" s="28">
        <v>111444</v>
      </c>
      <c r="B27" s="8">
        <v>0</v>
      </c>
    </row>
    <row r="28" spans="1:2" x14ac:dyDescent="0.25">
      <c r="A28" s="28">
        <v>787452</v>
      </c>
      <c r="B28" s="8">
        <v>0</v>
      </c>
    </row>
    <row r="29" spans="1:2" x14ac:dyDescent="0.25">
      <c r="A29" s="28">
        <v>403746</v>
      </c>
      <c r="B29" s="8">
        <v>0</v>
      </c>
    </row>
    <row r="30" spans="1:2" x14ac:dyDescent="0.25">
      <c r="A30" s="28">
        <v>231838</v>
      </c>
      <c r="B30" s="8">
        <v>0</v>
      </c>
    </row>
    <row r="31" spans="1:2" x14ac:dyDescent="0.25">
      <c r="A31" s="28">
        <v>788695</v>
      </c>
      <c r="B31" s="8">
        <v>0</v>
      </c>
    </row>
    <row r="32" spans="1:2" x14ac:dyDescent="0.25">
      <c r="A32" s="28">
        <v>672163</v>
      </c>
      <c r="B32" s="8">
        <v>0</v>
      </c>
    </row>
    <row r="33" spans="1:2" x14ac:dyDescent="0.25">
      <c r="A33" s="28">
        <v>176171</v>
      </c>
      <c r="B33" s="8">
        <v>576</v>
      </c>
    </row>
    <row r="34" spans="1:2" x14ac:dyDescent="0.25">
      <c r="A34" s="28">
        <v>636563</v>
      </c>
      <c r="B34" s="8">
        <v>0</v>
      </c>
    </row>
    <row r="35" spans="1:2" x14ac:dyDescent="0.25">
      <c r="A35" s="28">
        <v>567730</v>
      </c>
      <c r="B35" s="8">
        <v>0</v>
      </c>
    </row>
    <row r="36" spans="1:2" x14ac:dyDescent="0.25">
      <c r="A36" s="28">
        <v>111193</v>
      </c>
      <c r="B36" s="8">
        <v>0</v>
      </c>
    </row>
    <row r="37" spans="1:2" x14ac:dyDescent="0.25">
      <c r="A37" s="28">
        <v>680942</v>
      </c>
      <c r="B37" s="8">
        <v>0</v>
      </c>
    </row>
    <row r="38" spans="1:2" x14ac:dyDescent="0.25">
      <c r="A38" s="28">
        <v>256594</v>
      </c>
      <c r="B38" s="8">
        <v>375</v>
      </c>
    </row>
    <row r="39" spans="1:2" x14ac:dyDescent="0.25">
      <c r="A39" s="28">
        <v>654659</v>
      </c>
      <c r="B39" s="8">
        <v>0</v>
      </c>
    </row>
    <row r="40" spans="1:2" x14ac:dyDescent="0.25">
      <c r="A40" s="28">
        <v>110148</v>
      </c>
      <c r="B40" s="8">
        <v>0</v>
      </c>
    </row>
    <row r="41" spans="1:2" x14ac:dyDescent="0.25">
      <c r="A41" s="28">
        <v>695035</v>
      </c>
      <c r="B41" s="8">
        <v>48</v>
      </c>
    </row>
    <row r="42" spans="1:2" x14ac:dyDescent="0.25">
      <c r="A42" s="28">
        <v>884466</v>
      </c>
      <c r="B42" s="8">
        <v>0</v>
      </c>
    </row>
    <row r="43" spans="1:2" x14ac:dyDescent="0.25">
      <c r="A43" s="28">
        <v>507465</v>
      </c>
      <c r="B43" s="8">
        <v>0</v>
      </c>
    </row>
    <row r="44" spans="1:2" x14ac:dyDescent="0.25">
      <c r="A44" s="28">
        <v>728771</v>
      </c>
      <c r="B44" s="8">
        <v>0</v>
      </c>
    </row>
    <row r="45" spans="1:2" x14ac:dyDescent="0.25">
      <c r="A45" s="28">
        <v>354703</v>
      </c>
      <c r="B45" s="8">
        <v>530</v>
      </c>
    </row>
    <row r="46" spans="1:2" x14ac:dyDescent="0.25">
      <c r="A46" s="28">
        <v>465363</v>
      </c>
      <c r="B46" s="8">
        <v>320</v>
      </c>
    </row>
    <row r="47" spans="1:2" x14ac:dyDescent="0.25">
      <c r="A47" s="28">
        <v>659051</v>
      </c>
      <c r="B47" s="8">
        <v>0</v>
      </c>
    </row>
    <row r="48" spans="1:2" x14ac:dyDescent="0.25">
      <c r="A48" s="28">
        <v>677548</v>
      </c>
      <c r="B48" s="8">
        <v>0</v>
      </c>
    </row>
    <row r="49" spans="1:2" x14ac:dyDescent="0.25">
      <c r="A49" s="28">
        <v>163203</v>
      </c>
      <c r="B49" s="8">
        <v>0</v>
      </c>
    </row>
    <row r="50" spans="1:2" x14ac:dyDescent="0.25">
      <c r="A50" s="28">
        <v>353085</v>
      </c>
      <c r="B50" s="8">
        <v>0</v>
      </c>
    </row>
    <row r="51" spans="1:2" x14ac:dyDescent="0.25">
      <c r="A51" s="28">
        <v>762428</v>
      </c>
      <c r="B51" s="8">
        <v>0</v>
      </c>
    </row>
    <row r="52" spans="1:2" x14ac:dyDescent="0.25">
      <c r="A52" s="28">
        <v>542889</v>
      </c>
      <c r="B52" s="8">
        <v>0</v>
      </c>
    </row>
    <row r="53" spans="1:2" x14ac:dyDescent="0.25">
      <c r="A53" s="28">
        <v>163286</v>
      </c>
      <c r="B53" s="8">
        <v>432</v>
      </c>
    </row>
    <row r="54" spans="1:2" x14ac:dyDescent="0.25">
      <c r="A54" s="28">
        <v>864542</v>
      </c>
      <c r="B54" s="8">
        <v>0</v>
      </c>
    </row>
    <row r="55" spans="1:2" x14ac:dyDescent="0.25">
      <c r="A55" s="28">
        <v>205845</v>
      </c>
      <c r="B55" s="8">
        <v>0</v>
      </c>
    </row>
    <row r="56" spans="1:2" x14ac:dyDescent="0.25">
      <c r="A56" s="28">
        <v>494328</v>
      </c>
      <c r="B56" s="8">
        <v>0</v>
      </c>
    </row>
    <row r="57" spans="1:2" x14ac:dyDescent="0.25">
      <c r="A57" s="28">
        <v>120728</v>
      </c>
      <c r="B57" s="8">
        <v>0</v>
      </c>
    </row>
    <row r="58" spans="1:2" x14ac:dyDescent="0.25">
      <c r="A58" s="28">
        <v>241759</v>
      </c>
      <c r="B58" s="8">
        <v>144</v>
      </c>
    </row>
    <row r="59" spans="1:2" x14ac:dyDescent="0.25">
      <c r="A59" s="28">
        <v>516682</v>
      </c>
      <c r="B59" s="8">
        <v>0</v>
      </c>
    </row>
    <row r="60" spans="1:2" x14ac:dyDescent="0.25">
      <c r="A60" s="28">
        <v>296978</v>
      </c>
      <c r="B60" s="8">
        <v>0</v>
      </c>
    </row>
    <row r="61" spans="1:2" x14ac:dyDescent="0.25">
      <c r="A61" s="28">
        <v>370283</v>
      </c>
      <c r="B61" s="8">
        <v>0</v>
      </c>
    </row>
    <row r="62" spans="1:2" x14ac:dyDescent="0.25">
      <c r="A62" s="28">
        <v>158416</v>
      </c>
      <c r="B62" s="8">
        <v>48</v>
      </c>
    </row>
    <row r="63" spans="1:2" x14ac:dyDescent="0.25">
      <c r="A63" s="28">
        <v>804270</v>
      </c>
      <c r="B63" s="8">
        <v>0</v>
      </c>
    </row>
    <row r="64" spans="1:2" x14ac:dyDescent="0.25">
      <c r="A64" s="28">
        <v>845442</v>
      </c>
      <c r="B64" s="8">
        <v>80</v>
      </c>
    </row>
    <row r="65" spans="1:2" x14ac:dyDescent="0.25">
      <c r="A65" s="28">
        <v>601669</v>
      </c>
      <c r="B65" s="8">
        <v>348</v>
      </c>
    </row>
    <row r="66" spans="1:2" x14ac:dyDescent="0.25">
      <c r="A66" s="28">
        <v>658554</v>
      </c>
      <c r="B66" s="8">
        <v>0</v>
      </c>
    </row>
    <row r="67" spans="1:2" x14ac:dyDescent="0.25">
      <c r="A67" s="28">
        <v>363806</v>
      </c>
      <c r="B67" s="8">
        <v>0</v>
      </c>
    </row>
    <row r="68" spans="1:2" x14ac:dyDescent="0.25">
      <c r="A68" s="28">
        <v>481177</v>
      </c>
      <c r="B68" s="8">
        <v>0</v>
      </c>
    </row>
    <row r="69" spans="1:2" x14ac:dyDescent="0.25">
      <c r="A69" s="28">
        <v>370837</v>
      </c>
      <c r="B69" s="8">
        <v>0</v>
      </c>
    </row>
    <row r="70" spans="1:2" x14ac:dyDescent="0.25">
      <c r="A70" s="28">
        <v>831267</v>
      </c>
      <c r="B70" s="8">
        <v>0</v>
      </c>
    </row>
    <row r="71" spans="1:2" x14ac:dyDescent="0.25">
      <c r="A71" s="28">
        <v>179103</v>
      </c>
      <c r="B71" s="8">
        <v>0</v>
      </c>
    </row>
    <row r="72" spans="1:2" x14ac:dyDescent="0.25">
      <c r="A72" s="28">
        <v>651791</v>
      </c>
      <c r="B72" s="8">
        <v>0</v>
      </c>
    </row>
    <row r="73" spans="1:2" x14ac:dyDescent="0.25">
      <c r="A73" s="28">
        <v>385688</v>
      </c>
      <c r="B73" s="8">
        <v>128</v>
      </c>
    </row>
    <row r="74" spans="1:2" x14ac:dyDescent="0.25">
      <c r="A74" s="28">
        <v>869721</v>
      </c>
      <c r="B74" s="8">
        <v>0</v>
      </c>
    </row>
    <row r="75" spans="1:2" x14ac:dyDescent="0.25">
      <c r="A75" s="28">
        <v>236201</v>
      </c>
      <c r="B75" s="8">
        <v>0</v>
      </c>
    </row>
    <row r="76" spans="1:2" x14ac:dyDescent="0.25">
      <c r="A76" s="28">
        <v>564956</v>
      </c>
      <c r="B76" s="8">
        <v>0</v>
      </c>
    </row>
    <row r="77" spans="1:2" x14ac:dyDescent="0.25">
      <c r="A77" s="28">
        <v>404868</v>
      </c>
      <c r="B77" s="8">
        <v>6</v>
      </c>
    </row>
    <row r="78" spans="1:2" x14ac:dyDescent="0.25">
      <c r="A78" s="28">
        <v>221547</v>
      </c>
      <c r="B78" s="8">
        <v>0</v>
      </c>
    </row>
    <row r="79" spans="1:2" x14ac:dyDescent="0.25">
      <c r="A79" s="28">
        <v>687786</v>
      </c>
      <c r="B79" s="8">
        <v>0</v>
      </c>
    </row>
    <row r="80" spans="1:2" x14ac:dyDescent="0.25">
      <c r="A80" s="28">
        <v>729512</v>
      </c>
      <c r="B80" s="8">
        <v>0</v>
      </c>
    </row>
    <row r="81" spans="1:2" x14ac:dyDescent="0.25">
      <c r="A81" s="28">
        <v>361088</v>
      </c>
      <c r="B81" s="8">
        <v>0</v>
      </c>
    </row>
    <row r="82" spans="1:2" x14ac:dyDescent="0.25">
      <c r="A82" s="28">
        <v>619782</v>
      </c>
      <c r="B82" s="8">
        <v>0</v>
      </c>
    </row>
    <row r="83" spans="1:2" x14ac:dyDescent="0.25">
      <c r="A83" s="28">
        <v>287151</v>
      </c>
      <c r="B83" s="8">
        <v>0</v>
      </c>
    </row>
    <row r="84" spans="1:2" x14ac:dyDescent="0.25">
      <c r="A84" s="28">
        <v>465385</v>
      </c>
      <c r="B84" s="8">
        <v>0</v>
      </c>
    </row>
    <row r="85" spans="1:2" x14ac:dyDescent="0.25">
      <c r="A85" s="28">
        <v>522706</v>
      </c>
      <c r="B85" s="8">
        <v>0</v>
      </c>
    </row>
    <row r="86" spans="1:2" x14ac:dyDescent="0.25">
      <c r="A86" s="28">
        <v>422835</v>
      </c>
      <c r="B86" s="8">
        <v>0</v>
      </c>
    </row>
    <row r="87" spans="1:2" x14ac:dyDescent="0.25">
      <c r="A87" s="28">
        <v>471242</v>
      </c>
      <c r="B87" s="8">
        <v>0</v>
      </c>
    </row>
    <row r="88" spans="1:2" x14ac:dyDescent="0.25">
      <c r="A88" s="28">
        <v>198067</v>
      </c>
      <c r="B88" s="8">
        <v>120</v>
      </c>
    </row>
    <row r="89" spans="1:2" x14ac:dyDescent="0.25">
      <c r="A89" s="28">
        <v>292559</v>
      </c>
      <c r="B89" s="8">
        <v>0</v>
      </c>
    </row>
    <row r="90" spans="1:2" x14ac:dyDescent="0.25">
      <c r="A90" s="28">
        <v>147160</v>
      </c>
      <c r="B90" s="8">
        <v>0</v>
      </c>
    </row>
    <row r="91" spans="1:2" x14ac:dyDescent="0.25">
      <c r="A91" s="28">
        <v>739062</v>
      </c>
      <c r="B91" s="8">
        <v>0</v>
      </c>
    </row>
    <row r="92" spans="1:2" x14ac:dyDescent="0.25">
      <c r="A92" s="28">
        <v>220824</v>
      </c>
      <c r="B92" s="8">
        <v>0</v>
      </c>
    </row>
    <row r="93" spans="1:2" x14ac:dyDescent="0.25">
      <c r="A93" s="28">
        <v>712313</v>
      </c>
      <c r="B93" s="8">
        <v>0</v>
      </c>
    </row>
    <row r="94" spans="1:2" x14ac:dyDescent="0.25">
      <c r="A94" s="28">
        <v>364870</v>
      </c>
      <c r="B94" s="8">
        <v>0</v>
      </c>
    </row>
    <row r="95" spans="1:2" x14ac:dyDescent="0.25">
      <c r="A95" s="28">
        <v>393735</v>
      </c>
      <c r="B95" s="8">
        <v>0</v>
      </c>
    </row>
    <row r="96" spans="1:2" x14ac:dyDescent="0.25">
      <c r="A96" s="28">
        <v>782671</v>
      </c>
      <c r="B96" s="8">
        <v>0</v>
      </c>
    </row>
    <row r="97" spans="1:2" x14ac:dyDescent="0.25">
      <c r="A97" s="28">
        <v>861121</v>
      </c>
      <c r="B97" s="8">
        <v>250</v>
      </c>
    </row>
    <row r="98" spans="1:2" x14ac:dyDescent="0.25">
      <c r="A98" s="28">
        <v>284661</v>
      </c>
      <c r="B98" s="8">
        <v>0</v>
      </c>
    </row>
    <row r="99" spans="1:2" x14ac:dyDescent="0.25">
      <c r="A99" s="28">
        <v>705726</v>
      </c>
      <c r="B99" s="8">
        <v>8</v>
      </c>
    </row>
    <row r="100" spans="1:2" x14ac:dyDescent="0.25">
      <c r="A100" s="28">
        <v>104192</v>
      </c>
      <c r="B100" s="8">
        <v>0</v>
      </c>
    </row>
    <row r="101" spans="1:2" x14ac:dyDescent="0.25">
      <c r="A101" s="28">
        <v>586971</v>
      </c>
      <c r="B101" s="8">
        <v>0</v>
      </c>
    </row>
    <row r="102" spans="1:2" x14ac:dyDescent="0.25">
      <c r="A102" s="28">
        <v>793499</v>
      </c>
      <c r="B102" s="8">
        <v>0</v>
      </c>
    </row>
    <row r="103" spans="1:2" x14ac:dyDescent="0.25">
      <c r="A103" s="28">
        <v>748051</v>
      </c>
      <c r="B103" s="8">
        <v>0</v>
      </c>
    </row>
    <row r="104" spans="1:2" x14ac:dyDescent="0.25">
      <c r="A104" s="28">
        <v>662111</v>
      </c>
      <c r="B104" s="8">
        <v>198</v>
      </c>
    </row>
    <row r="105" spans="1:2" x14ac:dyDescent="0.25">
      <c r="A105" s="28">
        <v>167413</v>
      </c>
      <c r="B105" s="8">
        <v>0</v>
      </c>
    </row>
    <row r="106" spans="1:2" x14ac:dyDescent="0.25">
      <c r="A106" s="28">
        <v>696638</v>
      </c>
      <c r="B106" s="8">
        <v>480</v>
      </c>
    </row>
    <row r="107" spans="1:2" x14ac:dyDescent="0.25">
      <c r="A107" s="28">
        <v>343183</v>
      </c>
      <c r="B107" s="8">
        <v>0</v>
      </c>
    </row>
    <row r="108" spans="1:2" x14ac:dyDescent="0.25">
      <c r="A108" s="28">
        <v>811416</v>
      </c>
      <c r="B108" s="8">
        <v>144</v>
      </c>
    </row>
    <row r="109" spans="1:2" x14ac:dyDescent="0.25">
      <c r="A109" s="28">
        <v>706184</v>
      </c>
      <c r="B109" s="8">
        <v>0</v>
      </c>
    </row>
    <row r="110" spans="1:2" x14ac:dyDescent="0.25">
      <c r="A110" s="28">
        <v>619381</v>
      </c>
      <c r="B110" s="8">
        <v>0</v>
      </c>
    </row>
    <row r="111" spans="1:2" x14ac:dyDescent="0.25">
      <c r="A111" s="28">
        <v>154551</v>
      </c>
      <c r="B111" s="8">
        <v>0</v>
      </c>
    </row>
    <row r="112" spans="1:2" x14ac:dyDescent="0.25">
      <c r="A112" s="28">
        <v>788412</v>
      </c>
      <c r="B112" s="8">
        <v>1596</v>
      </c>
    </row>
    <row r="113" spans="1:2" x14ac:dyDescent="0.25">
      <c r="A113" s="28">
        <v>820647</v>
      </c>
      <c r="B113" s="8">
        <v>54</v>
      </c>
    </row>
    <row r="114" spans="1:2" x14ac:dyDescent="0.25">
      <c r="A114" s="28">
        <v>327194</v>
      </c>
      <c r="B114" s="8">
        <v>0</v>
      </c>
    </row>
    <row r="115" spans="1:2" x14ac:dyDescent="0.25">
      <c r="A115" s="28">
        <v>541582</v>
      </c>
      <c r="B115" s="8">
        <v>0</v>
      </c>
    </row>
    <row r="116" spans="1:2" x14ac:dyDescent="0.25">
      <c r="A116" s="28">
        <v>823207</v>
      </c>
      <c r="B116" s="8">
        <v>0</v>
      </c>
    </row>
    <row r="117" spans="1:2" x14ac:dyDescent="0.25">
      <c r="A117" s="28">
        <v>822085</v>
      </c>
      <c r="B117" s="8">
        <v>108</v>
      </c>
    </row>
    <row r="118" spans="1:2" x14ac:dyDescent="0.25">
      <c r="A118" s="28">
        <v>662132</v>
      </c>
      <c r="B118" s="8">
        <v>0</v>
      </c>
    </row>
    <row r="119" spans="1:2" x14ac:dyDescent="0.25">
      <c r="A119" s="28">
        <v>308627</v>
      </c>
      <c r="B119" s="8">
        <v>0</v>
      </c>
    </row>
    <row r="120" spans="1:2" x14ac:dyDescent="0.25">
      <c r="A120" s="28">
        <v>780708</v>
      </c>
      <c r="B120" s="8">
        <v>13380</v>
      </c>
    </row>
    <row r="121" spans="1:2" x14ac:dyDescent="0.25">
      <c r="A121" s="28">
        <v>865563</v>
      </c>
      <c r="B121" s="8">
        <v>0</v>
      </c>
    </row>
    <row r="122" spans="1:2" x14ac:dyDescent="0.25">
      <c r="A122" s="28">
        <v>348271</v>
      </c>
      <c r="B122" s="8">
        <v>0</v>
      </c>
    </row>
    <row r="123" spans="1:2" x14ac:dyDescent="0.25">
      <c r="A123" s="28">
        <v>178156</v>
      </c>
      <c r="B123" s="8">
        <v>4032</v>
      </c>
    </row>
    <row r="124" spans="1:2" x14ac:dyDescent="0.25">
      <c r="A124" s="28">
        <v>201093</v>
      </c>
      <c r="B124" s="8">
        <v>0</v>
      </c>
    </row>
    <row r="125" spans="1:2" x14ac:dyDescent="0.25">
      <c r="A125" s="28">
        <v>842321</v>
      </c>
      <c r="B125" s="8">
        <v>288</v>
      </c>
    </row>
    <row r="126" spans="1:2" x14ac:dyDescent="0.25">
      <c r="A126" s="28">
        <v>390391</v>
      </c>
      <c r="B126" s="8">
        <v>0</v>
      </c>
    </row>
    <row r="127" spans="1:2" x14ac:dyDescent="0.25">
      <c r="A127" s="28">
        <v>516946</v>
      </c>
      <c r="B127" s="8">
        <v>0</v>
      </c>
    </row>
    <row r="128" spans="1:2" x14ac:dyDescent="0.25">
      <c r="A128" s="28">
        <v>370748</v>
      </c>
      <c r="B128" s="8">
        <v>0</v>
      </c>
    </row>
    <row r="129" spans="1:2" x14ac:dyDescent="0.25">
      <c r="A129" s="28">
        <v>132133</v>
      </c>
      <c r="B129" s="8">
        <v>0</v>
      </c>
    </row>
    <row r="130" spans="1:2" x14ac:dyDescent="0.25">
      <c r="A130" s="28">
        <v>825198</v>
      </c>
      <c r="B130" s="8">
        <v>0</v>
      </c>
    </row>
    <row r="131" spans="1:2" x14ac:dyDescent="0.25">
      <c r="A131" s="28">
        <v>351763</v>
      </c>
      <c r="B131" s="8">
        <v>0</v>
      </c>
    </row>
    <row r="132" spans="1:2" x14ac:dyDescent="0.25">
      <c r="A132" s="28">
        <v>531346</v>
      </c>
      <c r="B132" s="8">
        <v>0</v>
      </c>
    </row>
    <row r="133" spans="1:2" x14ac:dyDescent="0.25">
      <c r="A133" s="28">
        <v>876451</v>
      </c>
      <c r="B133" s="8">
        <v>0</v>
      </c>
    </row>
    <row r="134" spans="1:2" x14ac:dyDescent="0.25">
      <c r="A134" s="28">
        <v>511391</v>
      </c>
      <c r="B134" s="8">
        <v>0</v>
      </c>
    </row>
    <row r="135" spans="1:2" x14ac:dyDescent="0.25">
      <c r="A135" s="28">
        <v>200403</v>
      </c>
      <c r="B135" s="8">
        <v>0</v>
      </c>
    </row>
    <row r="136" spans="1:2" x14ac:dyDescent="0.25">
      <c r="A136" s="28">
        <v>780708</v>
      </c>
      <c r="B136" s="8">
        <v>144</v>
      </c>
    </row>
    <row r="137" spans="1:2" x14ac:dyDescent="0.25">
      <c r="A137" s="28">
        <v>657246</v>
      </c>
      <c r="B137" s="8">
        <v>0</v>
      </c>
    </row>
    <row r="138" spans="1:2" x14ac:dyDescent="0.25">
      <c r="A138" s="28">
        <v>743305</v>
      </c>
      <c r="B138" s="8">
        <v>0</v>
      </c>
    </row>
    <row r="139" spans="1:2" x14ac:dyDescent="0.25">
      <c r="A139" s="28">
        <v>414032</v>
      </c>
      <c r="B139" s="8">
        <v>0</v>
      </c>
    </row>
    <row r="140" spans="1:2" x14ac:dyDescent="0.25">
      <c r="A140" s="28">
        <v>635466</v>
      </c>
      <c r="B140" s="8">
        <v>0</v>
      </c>
    </row>
    <row r="141" spans="1:2" x14ac:dyDescent="0.25">
      <c r="A141" s="28">
        <v>261572</v>
      </c>
      <c r="B141" s="8">
        <v>0</v>
      </c>
    </row>
    <row r="142" spans="1:2" x14ac:dyDescent="0.25">
      <c r="A142" s="28">
        <v>593579</v>
      </c>
      <c r="B142" s="8">
        <v>0</v>
      </c>
    </row>
    <row r="143" spans="1:2" x14ac:dyDescent="0.25">
      <c r="A143" s="28">
        <v>520413</v>
      </c>
      <c r="B143" s="8">
        <v>800</v>
      </c>
    </row>
    <row r="144" spans="1:2" x14ac:dyDescent="0.25">
      <c r="A144" s="28">
        <v>874650</v>
      </c>
      <c r="B144" s="8">
        <v>108</v>
      </c>
    </row>
    <row r="145" spans="1:2" x14ac:dyDescent="0.25">
      <c r="A145" s="28">
        <v>132287</v>
      </c>
      <c r="B145" s="8">
        <v>360</v>
      </c>
    </row>
    <row r="146" spans="1:2" x14ac:dyDescent="0.25">
      <c r="A146" s="28">
        <v>323799</v>
      </c>
      <c r="B146" s="8">
        <v>0</v>
      </c>
    </row>
    <row r="147" spans="1:2" x14ac:dyDescent="0.25">
      <c r="A147" s="28">
        <v>553996</v>
      </c>
      <c r="B147" s="8">
        <v>192</v>
      </c>
    </row>
    <row r="148" spans="1:2" x14ac:dyDescent="0.25">
      <c r="A148" s="28">
        <v>271341</v>
      </c>
      <c r="B148" s="8">
        <v>0</v>
      </c>
    </row>
    <row r="149" spans="1:2" x14ac:dyDescent="0.25">
      <c r="A149" s="28">
        <v>207062</v>
      </c>
      <c r="B149" s="8">
        <v>768</v>
      </c>
    </row>
    <row r="150" spans="1:2" x14ac:dyDescent="0.25">
      <c r="A150" s="28">
        <v>633221</v>
      </c>
      <c r="B150" s="8">
        <v>0</v>
      </c>
    </row>
    <row r="151" spans="1:2" x14ac:dyDescent="0.25">
      <c r="A151" s="28">
        <v>365060</v>
      </c>
      <c r="B151" s="8">
        <v>0</v>
      </c>
    </row>
    <row r="152" spans="1:2" x14ac:dyDescent="0.25">
      <c r="A152" s="28">
        <v>824653</v>
      </c>
      <c r="B152" s="8">
        <v>16</v>
      </c>
    </row>
    <row r="153" spans="1:2" x14ac:dyDescent="0.25">
      <c r="A153" s="28">
        <v>212087</v>
      </c>
      <c r="B153" s="8">
        <v>40</v>
      </c>
    </row>
    <row r="154" spans="1:2" x14ac:dyDescent="0.25">
      <c r="A154" s="28">
        <v>678887</v>
      </c>
      <c r="B154" s="8">
        <v>0</v>
      </c>
    </row>
    <row r="155" spans="1:2" x14ac:dyDescent="0.25">
      <c r="A155" s="28">
        <v>320555</v>
      </c>
      <c r="B155" s="8">
        <v>0</v>
      </c>
    </row>
    <row r="156" spans="1:2" x14ac:dyDescent="0.25">
      <c r="A156" s="28">
        <v>806187</v>
      </c>
      <c r="B156" s="8">
        <v>0</v>
      </c>
    </row>
    <row r="157" spans="1:2" x14ac:dyDescent="0.25">
      <c r="A157" s="28">
        <v>647981</v>
      </c>
      <c r="B157" s="8">
        <v>0</v>
      </c>
    </row>
    <row r="158" spans="1:2" x14ac:dyDescent="0.25">
      <c r="A158" s="28">
        <v>759527</v>
      </c>
      <c r="B158" s="8">
        <v>0</v>
      </c>
    </row>
    <row r="159" spans="1:2" x14ac:dyDescent="0.25">
      <c r="A159" s="28">
        <v>885487</v>
      </c>
      <c r="B159" s="8">
        <v>0</v>
      </c>
    </row>
    <row r="160" spans="1:2" x14ac:dyDescent="0.25">
      <c r="A160" s="28">
        <v>737712</v>
      </c>
      <c r="B160" s="8">
        <v>0</v>
      </c>
    </row>
    <row r="161" spans="1:2" x14ac:dyDescent="0.25">
      <c r="A161" s="28">
        <v>754391</v>
      </c>
      <c r="B161" s="8">
        <v>0</v>
      </c>
    </row>
    <row r="162" spans="1:2" x14ac:dyDescent="0.25">
      <c r="A162" s="28">
        <v>145607</v>
      </c>
      <c r="B162" s="8">
        <v>0</v>
      </c>
    </row>
    <row r="163" spans="1:2" x14ac:dyDescent="0.25">
      <c r="A163" s="28">
        <v>287032</v>
      </c>
      <c r="B163" s="8">
        <v>0</v>
      </c>
    </row>
    <row r="164" spans="1:2" x14ac:dyDescent="0.25">
      <c r="A164" s="28">
        <v>406727</v>
      </c>
      <c r="B164" s="8">
        <v>0</v>
      </c>
    </row>
    <row r="165" spans="1:2" x14ac:dyDescent="0.25">
      <c r="A165" s="28">
        <v>625864</v>
      </c>
      <c r="B165" s="8">
        <v>0</v>
      </c>
    </row>
    <row r="166" spans="1:2" x14ac:dyDescent="0.25">
      <c r="A166" s="28">
        <v>587581</v>
      </c>
      <c r="B166" s="8">
        <v>0</v>
      </c>
    </row>
    <row r="167" spans="1:2" x14ac:dyDescent="0.25">
      <c r="A167" s="28">
        <v>336377</v>
      </c>
      <c r="B167" s="8">
        <v>0</v>
      </c>
    </row>
    <row r="168" spans="1:2" x14ac:dyDescent="0.25">
      <c r="A168" s="28">
        <v>469625</v>
      </c>
      <c r="B168" s="8">
        <v>72</v>
      </c>
    </row>
    <row r="169" spans="1:2" x14ac:dyDescent="0.25">
      <c r="A169" s="28">
        <v>515592</v>
      </c>
      <c r="B169" s="8">
        <v>28</v>
      </c>
    </row>
    <row r="170" spans="1:2" x14ac:dyDescent="0.25">
      <c r="A170" s="28">
        <v>514183</v>
      </c>
      <c r="B170" s="8">
        <v>0</v>
      </c>
    </row>
    <row r="171" spans="1:2" x14ac:dyDescent="0.25">
      <c r="A171" s="28">
        <v>160559</v>
      </c>
      <c r="B171" s="8">
        <v>0</v>
      </c>
    </row>
    <row r="172" spans="1:2" x14ac:dyDescent="0.25">
      <c r="A172" s="28">
        <v>496555</v>
      </c>
      <c r="B172" s="8">
        <v>0</v>
      </c>
    </row>
    <row r="173" spans="1:2" x14ac:dyDescent="0.25">
      <c r="A173" s="28">
        <v>865309</v>
      </c>
      <c r="B173" s="8">
        <v>0</v>
      </c>
    </row>
    <row r="174" spans="1:2" x14ac:dyDescent="0.25">
      <c r="A174" s="28">
        <v>645911</v>
      </c>
      <c r="B174" s="8">
        <v>1728</v>
      </c>
    </row>
    <row r="175" spans="1:2" x14ac:dyDescent="0.25">
      <c r="A175" s="28">
        <v>346323</v>
      </c>
      <c r="B175" s="8">
        <v>7360</v>
      </c>
    </row>
    <row r="176" spans="1:2" x14ac:dyDescent="0.25">
      <c r="A176" s="28">
        <v>363904</v>
      </c>
      <c r="B176" s="8">
        <v>0</v>
      </c>
    </row>
    <row r="177" spans="1:2" x14ac:dyDescent="0.25">
      <c r="A177" s="28">
        <v>196148</v>
      </c>
      <c r="B177" s="8">
        <v>0</v>
      </c>
    </row>
    <row r="178" spans="1:2" x14ac:dyDescent="0.25">
      <c r="A178" s="28">
        <v>435680</v>
      </c>
      <c r="B178" s="8">
        <v>0</v>
      </c>
    </row>
    <row r="179" spans="1:2" x14ac:dyDescent="0.25">
      <c r="A179" s="28">
        <v>525830</v>
      </c>
      <c r="B179" s="8">
        <v>0</v>
      </c>
    </row>
    <row r="180" spans="1:2" x14ac:dyDescent="0.25">
      <c r="A180" s="28">
        <v>227545</v>
      </c>
      <c r="B180" s="8">
        <v>720</v>
      </c>
    </row>
    <row r="181" spans="1:2" x14ac:dyDescent="0.25">
      <c r="A181" s="28">
        <v>652751</v>
      </c>
      <c r="B181" s="8">
        <v>1122</v>
      </c>
    </row>
    <row r="182" spans="1:2" x14ac:dyDescent="0.25">
      <c r="A182" s="28">
        <v>562162</v>
      </c>
      <c r="B182" s="8">
        <v>0</v>
      </c>
    </row>
    <row r="183" spans="1:2" x14ac:dyDescent="0.25">
      <c r="A183" s="28">
        <v>785190</v>
      </c>
      <c r="B183" s="8">
        <v>0</v>
      </c>
    </row>
    <row r="184" spans="1:2" x14ac:dyDescent="0.25">
      <c r="A184" s="28">
        <v>681354</v>
      </c>
      <c r="B184" s="8">
        <v>0</v>
      </c>
    </row>
    <row r="185" spans="1:2" x14ac:dyDescent="0.25">
      <c r="A185" s="28">
        <v>432500</v>
      </c>
      <c r="B185" s="8">
        <v>0</v>
      </c>
    </row>
    <row r="186" spans="1:2" x14ac:dyDescent="0.25">
      <c r="A186" s="28">
        <v>587432</v>
      </c>
      <c r="B186" s="8">
        <v>0</v>
      </c>
    </row>
    <row r="187" spans="1:2" x14ac:dyDescent="0.25">
      <c r="A187" s="28">
        <v>392184</v>
      </c>
      <c r="B187" s="8">
        <v>0</v>
      </c>
    </row>
    <row r="188" spans="1:2" x14ac:dyDescent="0.25">
      <c r="A188" s="28">
        <v>383560</v>
      </c>
      <c r="B188" s="8">
        <v>600</v>
      </c>
    </row>
    <row r="189" spans="1:2" x14ac:dyDescent="0.25">
      <c r="A189" s="28">
        <v>292000</v>
      </c>
      <c r="B189" s="8">
        <v>320</v>
      </c>
    </row>
    <row r="190" spans="1:2" x14ac:dyDescent="0.25">
      <c r="A190" s="28">
        <v>328257</v>
      </c>
      <c r="B190" s="8">
        <v>0</v>
      </c>
    </row>
    <row r="191" spans="1:2" x14ac:dyDescent="0.25">
      <c r="A191" s="28">
        <v>163631</v>
      </c>
      <c r="B191" s="8">
        <v>0</v>
      </c>
    </row>
    <row r="192" spans="1:2" x14ac:dyDescent="0.25">
      <c r="A192" s="28">
        <v>438068</v>
      </c>
      <c r="B192" s="8">
        <v>0</v>
      </c>
    </row>
    <row r="193" spans="1:2" x14ac:dyDescent="0.25">
      <c r="A193" s="28">
        <v>304948</v>
      </c>
      <c r="B193" s="8">
        <v>0</v>
      </c>
    </row>
    <row r="194" spans="1:2" x14ac:dyDescent="0.25">
      <c r="A194" s="28">
        <v>457874</v>
      </c>
      <c r="B194" s="8">
        <v>0</v>
      </c>
    </row>
    <row r="195" spans="1:2" x14ac:dyDescent="0.25">
      <c r="A195" s="28">
        <v>406204</v>
      </c>
      <c r="B195" s="8">
        <v>0</v>
      </c>
    </row>
    <row r="196" spans="1:2" x14ac:dyDescent="0.25">
      <c r="A196" s="28">
        <v>706049</v>
      </c>
      <c r="B196" s="8">
        <v>0</v>
      </c>
    </row>
    <row r="197" spans="1:2" x14ac:dyDescent="0.25">
      <c r="A197" s="28">
        <v>305237</v>
      </c>
      <c r="B197" s="8">
        <v>0</v>
      </c>
    </row>
    <row r="198" spans="1:2" x14ac:dyDescent="0.25">
      <c r="A198" s="28">
        <v>341195</v>
      </c>
      <c r="B198" s="8">
        <v>0</v>
      </c>
    </row>
    <row r="199" spans="1:2" x14ac:dyDescent="0.25">
      <c r="A199" s="28">
        <v>449659</v>
      </c>
      <c r="B199" s="8">
        <v>355</v>
      </c>
    </row>
    <row r="200" spans="1:2" x14ac:dyDescent="0.25">
      <c r="A200" s="28">
        <v>413847</v>
      </c>
      <c r="B200" s="8">
        <v>0</v>
      </c>
    </row>
    <row r="201" spans="1:2" x14ac:dyDescent="0.25">
      <c r="A201" s="28">
        <v>534697</v>
      </c>
      <c r="B201" s="8">
        <v>30</v>
      </c>
    </row>
    <row r="202" spans="1:2" x14ac:dyDescent="0.25">
      <c r="A202" s="28">
        <v>355827</v>
      </c>
      <c r="B202" s="8">
        <v>0</v>
      </c>
    </row>
    <row r="203" spans="1:2" x14ac:dyDescent="0.25">
      <c r="A203" s="28">
        <v>783194</v>
      </c>
      <c r="B203" s="8">
        <v>2112</v>
      </c>
    </row>
    <row r="204" spans="1:2" x14ac:dyDescent="0.25">
      <c r="A204" s="28">
        <v>424305</v>
      </c>
      <c r="B204" s="8">
        <v>0</v>
      </c>
    </row>
    <row r="205" spans="1:2" x14ac:dyDescent="0.25">
      <c r="A205" s="28">
        <v>872847</v>
      </c>
      <c r="B205" s="8">
        <v>736</v>
      </c>
    </row>
    <row r="206" spans="1:2" x14ac:dyDescent="0.25">
      <c r="A206" s="28">
        <v>357711</v>
      </c>
      <c r="B206" s="8">
        <v>0</v>
      </c>
    </row>
    <row r="207" spans="1:2" x14ac:dyDescent="0.25">
      <c r="A207" s="28">
        <v>760999</v>
      </c>
      <c r="B207" s="8">
        <v>0</v>
      </c>
    </row>
    <row r="208" spans="1:2" x14ac:dyDescent="0.25">
      <c r="A208" s="28">
        <v>396085</v>
      </c>
      <c r="B208" s="8">
        <v>0</v>
      </c>
    </row>
    <row r="209" spans="1:2" x14ac:dyDescent="0.25">
      <c r="A209" s="28">
        <v>636521</v>
      </c>
      <c r="B209" s="8">
        <v>0</v>
      </c>
    </row>
    <row r="210" spans="1:2" x14ac:dyDescent="0.25">
      <c r="A210" s="28">
        <v>733299</v>
      </c>
      <c r="B210" s="8">
        <v>0</v>
      </c>
    </row>
    <row r="211" spans="1:2" x14ac:dyDescent="0.25">
      <c r="A211" s="28">
        <v>479570</v>
      </c>
      <c r="B211" s="8">
        <v>2208</v>
      </c>
    </row>
    <row r="212" spans="1:2" x14ac:dyDescent="0.25">
      <c r="A212" s="28">
        <v>169086</v>
      </c>
      <c r="B212" s="8">
        <v>0</v>
      </c>
    </row>
    <row r="213" spans="1:2" x14ac:dyDescent="0.25">
      <c r="A213" s="28">
        <v>115562</v>
      </c>
      <c r="B213" s="8">
        <v>0</v>
      </c>
    </row>
    <row r="214" spans="1:2" x14ac:dyDescent="0.25">
      <c r="A214" s="28">
        <v>888818</v>
      </c>
      <c r="B214" s="8">
        <v>0</v>
      </c>
    </row>
    <row r="215" spans="1:2" x14ac:dyDescent="0.25">
      <c r="A215" s="28">
        <v>785802</v>
      </c>
      <c r="B215" s="8">
        <v>0</v>
      </c>
    </row>
    <row r="216" spans="1:2" x14ac:dyDescent="0.25">
      <c r="A216" s="28">
        <v>364486</v>
      </c>
      <c r="B216" s="8">
        <v>0</v>
      </c>
    </row>
    <row r="217" spans="1:2" x14ac:dyDescent="0.25">
      <c r="A217" s="28">
        <v>145597</v>
      </c>
      <c r="B217" s="8">
        <v>1728</v>
      </c>
    </row>
    <row r="218" spans="1:2" x14ac:dyDescent="0.25">
      <c r="A218" s="28">
        <v>802902</v>
      </c>
      <c r="B218" s="8">
        <v>0</v>
      </c>
    </row>
    <row r="219" spans="1:2" x14ac:dyDescent="0.25">
      <c r="A219" s="28">
        <v>847890</v>
      </c>
      <c r="B219" s="8">
        <v>0</v>
      </c>
    </row>
    <row r="220" spans="1:2" x14ac:dyDescent="0.25">
      <c r="A220" s="28">
        <v>806208</v>
      </c>
      <c r="B220" s="8">
        <v>522</v>
      </c>
    </row>
    <row r="221" spans="1:2" x14ac:dyDescent="0.25">
      <c r="A221" s="28">
        <v>287259</v>
      </c>
      <c r="B221" s="8">
        <v>2880</v>
      </c>
    </row>
    <row r="222" spans="1:2" x14ac:dyDescent="0.25">
      <c r="A222" s="28">
        <v>322276</v>
      </c>
      <c r="B222" s="8">
        <v>0</v>
      </c>
    </row>
    <row r="223" spans="1:2" x14ac:dyDescent="0.25">
      <c r="A223" s="28">
        <v>884181</v>
      </c>
      <c r="B223" s="8">
        <v>60</v>
      </c>
    </row>
    <row r="224" spans="1:2" x14ac:dyDescent="0.25">
      <c r="A224" s="28">
        <v>359171</v>
      </c>
      <c r="B224" s="8">
        <v>0</v>
      </c>
    </row>
    <row r="225" spans="1:2" x14ac:dyDescent="0.25">
      <c r="A225" s="28">
        <v>846175</v>
      </c>
      <c r="B225" s="8">
        <v>0</v>
      </c>
    </row>
    <row r="226" spans="1:2" x14ac:dyDescent="0.25">
      <c r="A226" s="28">
        <v>341001</v>
      </c>
      <c r="B226" s="8">
        <v>0</v>
      </c>
    </row>
    <row r="227" spans="1:2" x14ac:dyDescent="0.25">
      <c r="A227" s="28">
        <v>829952</v>
      </c>
      <c r="B227" s="8">
        <v>0</v>
      </c>
    </row>
    <row r="228" spans="1:2" x14ac:dyDescent="0.25">
      <c r="A228" s="28">
        <v>603417</v>
      </c>
      <c r="B228" s="8">
        <v>3312</v>
      </c>
    </row>
    <row r="229" spans="1:2" x14ac:dyDescent="0.25">
      <c r="A229" s="28">
        <v>576526</v>
      </c>
      <c r="B229" s="8">
        <v>240</v>
      </c>
    </row>
    <row r="230" spans="1:2" x14ac:dyDescent="0.25">
      <c r="A230" s="28">
        <v>571854</v>
      </c>
      <c r="B230" s="8">
        <v>0</v>
      </c>
    </row>
    <row r="231" spans="1:2" x14ac:dyDescent="0.25">
      <c r="A231" s="28">
        <v>775371</v>
      </c>
      <c r="B231" s="8">
        <v>0</v>
      </c>
    </row>
    <row r="232" spans="1:2" x14ac:dyDescent="0.25">
      <c r="A232" s="28">
        <v>479391</v>
      </c>
      <c r="B232" s="8">
        <v>0</v>
      </c>
    </row>
    <row r="233" spans="1:2" x14ac:dyDescent="0.25">
      <c r="A233" s="28">
        <v>499595</v>
      </c>
      <c r="B233" s="8">
        <v>0</v>
      </c>
    </row>
    <row r="234" spans="1:2" x14ac:dyDescent="0.25">
      <c r="A234" s="28">
        <v>516090</v>
      </c>
      <c r="B234" s="8">
        <v>0</v>
      </c>
    </row>
    <row r="235" spans="1:2" x14ac:dyDescent="0.25">
      <c r="A235" s="28">
        <v>504202</v>
      </c>
      <c r="B235" s="8">
        <v>16</v>
      </c>
    </row>
    <row r="236" spans="1:2" x14ac:dyDescent="0.25">
      <c r="A236" s="28">
        <v>235835</v>
      </c>
      <c r="B236" s="8">
        <v>90</v>
      </c>
    </row>
    <row r="237" spans="1:2" x14ac:dyDescent="0.25">
      <c r="A237" s="28">
        <v>849888</v>
      </c>
      <c r="B237" s="8">
        <v>0</v>
      </c>
    </row>
    <row r="238" spans="1:2" x14ac:dyDescent="0.25">
      <c r="A238" s="28">
        <v>198424</v>
      </c>
      <c r="B238" s="8">
        <v>0</v>
      </c>
    </row>
    <row r="239" spans="1:2" x14ac:dyDescent="0.25">
      <c r="A239" s="28">
        <v>110073</v>
      </c>
      <c r="B239" s="8">
        <v>0</v>
      </c>
    </row>
    <row r="240" spans="1:2" x14ac:dyDescent="0.25">
      <c r="A240" s="28">
        <v>602815</v>
      </c>
      <c r="B240" s="8">
        <v>0</v>
      </c>
    </row>
    <row r="241" spans="1:2" x14ac:dyDescent="0.25">
      <c r="A241" s="28">
        <v>365821</v>
      </c>
      <c r="B241" s="8">
        <v>0</v>
      </c>
    </row>
    <row r="242" spans="1:2" x14ac:dyDescent="0.25">
      <c r="A242" s="28">
        <v>422293</v>
      </c>
      <c r="B242" s="8">
        <v>0</v>
      </c>
    </row>
    <row r="243" spans="1:2" x14ac:dyDescent="0.25">
      <c r="A243" s="28">
        <v>886341</v>
      </c>
      <c r="B243" s="8">
        <v>0</v>
      </c>
    </row>
    <row r="244" spans="1:2" x14ac:dyDescent="0.25">
      <c r="A244" s="28">
        <v>285208</v>
      </c>
      <c r="B244" s="8">
        <v>0</v>
      </c>
    </row>
    <row r="245" spans="1:2" x14ac:dyDescent="0.25">
      <c r="A245" s="28">
        <v>486278</v>
      </c>
      <c r="B245" s="8">
        <v>0</v>
      </c>
    </row>
    <row r="246" spans="1:2" x14ac:dyDescent="0.25">
      <c r="A246" s="28">
        <v>180726</v>
      </c>
      <c r="B246" s="8">
        <v>0</v>
      </c>
    </row>
    <row r="247" spans="1:2" x14ac:dyDescent="0.25">
      <c r="A247" s="28">
        <v>305228</v>
      </c>
      <c r="B247" s="8">
        <v>0</v>
      </c>
    </row>
    <row r="248" spans="1:2" x14ac:dyDescent="0.25">
      <c r="A248" s="28">
        <v>891112</v>
      </c>
      <c r="B248" s="8">
        <v>0</v>
      </c>
    </row>
    <row r="249" spans="1:2" x14ac:dyDescent="0.25">
      <c r="A249" s="28">
        <v>830814</v>
      </c>
      <c r="B249" s="8">
        <v>0</v>
      </c>
    </row>
    <row r="250" spans="1:2" x14ac:dyDescent="0.25">
      <c r="A250" s="28">
        <v>567477</v>
      </c>
      <c r="B250" s="8">
        <v>0</v>
      </c>
    </row>
    <row r="251" spans="1:2" x14ac:dyDescent="0.25">
      <c r="A251" s="28">
        <v>591740</v>
      </c>
      <c r="B251" s="8">
        <v>0</v>
      </c>
    </row>
    <row r="252" spans="1:2" x14ac:dyDescent="0.25">
      <c r="A252" s="28">
        <v>336377</v>
      </c>
      <c r="B252" s="8">
        <v>55</v>
      </c>
    </row>
    <row r="253" spans="1:2" x14ac:dyDescent="0.25">
      <c r="A253" s="28">
        <v>526945</v>
      </c>
      <c r="B253" s="8">
        <v>0</v>
      </c>
    </row>
    <row r="254" spans="1:2" x14ac:dyDescent="0.25">
      <c r="A254" s="28">
        <v>173096</v>
      </c>
      <c r="B254" s="8">
        <v>0</v>
      </c>
    </row>
    <row r="255" spans="1:2" x14ac:dyDescent="0.25">
      <c r="A255" s="28">
        <v>317874</v>
      </c>
      <c r="B255" s="8">
        <v>0</v>
      </c>
    </row>
    <row r="256" spans="1:2" x14ac:dyDescent="0.25">
      <c r="A256" s="28">
        <v>448193</v>
      </c>
      <c r="B256" s="8">
        <v>0</v>
      </c>
    </row>
    <row r="257" spans="1:2" x14ac:dyDescent="0.25">
      <c r="A257" s="28">
        <v>645911</v>
      </c>
      <c r="B257" s="8">
        <v>4380</v>
      </c>
    </row>
    <row r="258" spans="1:2" x14ac:dyDescent="0.25">
      <c r="A258" s="28">
        <v>759614</v>
      </c>
      <c r="B258" s="8">
        <v>0</v>
      </c>
    </row>
    <row r="259" spans="1:2" x14ac:dyDescent="0.25">
      <c r="A259" s="28">
        <v>279559</v>
      </c>
      <c r="B259" s="8">
        <v>0</v>
      </c>
    </row>
    <row r="260" spans="1:2" x14ac:dyDescent="0.25">
      <c r="A260" s="28">
        <v>757960</v>
      </c>
      <c r="B260" s="8">
        <v>0</v>
      </c>
    </row>
    <row r="261" spans="1:2" x14ac:dyDescent="0.25">
      <c r="A261" s="28">
        <v>127772</v>
      </c>
      <c r="B261" s="8">
        <v>0</v>
      </c>
    </row>
    <row r="262" spans="1:2" x14ac:dyDescent="0.25">
      <c r="A262" s="28">
        <v>437631</v>
      </c>
      <c r="B262" s="8">
        <v>0</v>
      </c>
    </row>
    <row r="263" spans="1:2" x14ac:dyDescent="0.25">
      <c r="A263" s="28">
        <v>393345</v>
      </c>
      <c r="B263" s="8">
        <v>0</v>
      </c>
    </row>
    <row r="264" spans="1:2" x14ac:dyDescent="0.25">
      <c r="A264" s="28">
        <v>155650</v>
      </c>
      <c r="B264" s="8">
        <v>0</v>
      </c>
    </row>
    <row r="265" spans="1:2" x14ac:dyDescent="0.25">
      <c r="A265" s="28">
        <v>516033</v>
      </c>
      <c r="B265" s="8">
        <v>0</v>
      </c>
    </row>
    <row r="266" spans="1:2" x14ac:dyDescent="0.25">
      <c r="A266" s="28">
        <v>469843</v>
      </c>
      <c r="B266" s="8">
        <v>60</v>
      </c>
    </row>
    <row r="267" spans="1:2" x14ac:dyDescent="0.25">
      <c r="A267" s="28">
        <v>514183</v>
      </c>
      <c r="B267" s="8">
        <v>5930</v>
      </c>
    </row>
    <row r="268" spans="1:2" x14ac:dyDescent="0.25">
      <c r="A268" s="28">
        <v>367754</v>
      </c>
      <c r="B268" s="8">
        <v>0</v>
      </c>
    </row>
    <row r="269" spans="1:2" x14ac:dyDescent="0.25">
      <c r="A269" s="28">
        <v>684795</v>
      </c>
      <c r="B269" s="8">
        <v>0</v>
      </c>
    </row>
    <row r="270" spans="1:2" x14ac:dyDescent="0.25">
      <c r="A270" s="28">
        <v>583822</v>
      </c>
      <c r="B270" s="8">
        <v>0</v>
      </c>
    </row>
    <row r="271" spans="1:2" x14ac:dyDescent="0.25">
      <c r="A271" s="28">
        <v>667223</v>
      </c>
      <c r="B271" s="8">
        <v>0</v>
      </c>
    </row>
    <row r="272" spans="1:2" x14ac:dyDescent="0.25">
      <c r="A272" s="28">
        <v>449659</v>
      </c>
      <c r="B272" s="8">
        <v>9910</v>
      </c>
    </row>
    <row r="273" spans="1:2" x14ac:dyDescent="0.25">
      <c r="A273" s="28">
        <v>220398</v>
      </c>
      <c r="B273" s="8">
        <v>0</v>
      </c>
    </row>
    <row r="274" spans="1:2" x14ac:dyDescent="0.25">
      <c r="A274" s="28">
        <v>524981</v>
      </c>
      <c r="B274" s="8">
        <v>0</v>
      </c>
    </row>
    <row r="275" spans="1:2" x14ac:dyDescent="0.25">
      <c r="A275" s="28">
        <v>367593</v>
      </c>
      <c r="B275" s="8">
        <v>0</v>
      </c>
    </row>
    <row r="276" spans="1:2" x14ac:dyDescent="0.25">
      <c r="A276" s="28">
        <v>486026</v>
      </c>
      <c r="B276" s="8">
        <v>40</v>
      </c>
    </row>
    <row r="277" spans="1:2" x14ac:dyDescent="0.25">
      <c r="A277" s="28">
        <v>251589</v>
      </c>
      <c r="B277" s="8">
        <v>0</v>
      </c>
    </row>
    <row r="278" spans="1:2" x14ac:dyDescent="0.25">
      <c r="A278" s="28">
        <v>211614</v>
      </c>
      <c r="B278" s="8">
        <v>0</v>
      </c>
    </row>
    <row r="279" spans="1:2" x14ac:dyDescent="0.25">
      <c r="A279" s="28">
        <v>851966</v>
      </c>
      <c r="B279" s="8">
        <v>80</v>
      </c>
    </row>
    <row r="280" spans="1:2" x14ac:dyDescent="0.25">
      <c r="A280" s="28">
        <v>684401</v>
      </c>
      <c r="B280" s="8">
        <v>18270</v>
      </c>
    </row>
    <row r="281" spans="1:2" x14ac:dyDescent="0.25">
      <c r="A281" s="28">
        <v>418428</v>
      </c>
      <c r="B281" s="8">
        <v>0</v>
      </c>
    </row>
    <row r="282" spans="1:2" x14ac:dyDescent="0.25">
      <c r="A282" s="28">
        <v>460572</v>
      </c>
      <c r="B282" s="8">
        <v>0</v>
      </c>
    </row>
    <row r="283" spans="1:2" x14ac:dyDescent="0.25">
      <c r="A283" s="28">
        <v>507722</v>
      </c>
      <c r="B283" s="8">
        <v>0</v>
      </c>
    </row>
    <row r="284" spans="1:2" x14ac:dyDescent="0.25">
      <c r="A284" s="28">
        <v>521433</v>
      </c>
      <c r="B284" s="8">
        <v>0</v>
      </c>
    </row>
    <row r="285" spans="1:2" x14ac:dyDescent="0.25">
      <c r="A285" s="28">
        <v>124656</v>
      </c>
      <c r="B285" s="8">
        <v>0</v>
      </c>
    </row>
    <row r="286" spans="1:2" x14ac:dyDescent="0.25">
      <c r="A286" s="28">
        <v>622159</v>
      </c>
      <c r="B286" s="8">
        <v>0</v>
      </c>
    </row>
    <row r="287" spans="1:2" x14ac:dyDescent="0.25">
      <c r="A287" s="28">
        <v>135404</v>
      </c>
      <c r="B287" s="8">
        <v>0</v>
      </c>
    </row>
    <row r="288" spans="1:2" x14ac:dyDescent="0.25">
      <c r="A288" s="28">
        <v>295740</v>
      </c>
      <c r="B288" s="8">
        <v>0</v>
      </c>
    </row>
    <row r="289" spans="1:2" x14ac:dyDescent="0.25">
      <c r="A289" s="28">
        <v>586160</v>
      </c>
      <c r="B289" s="8">
        <v>2160</v>
      </c>
    </row>
    <row r="290" spans="1:2" x14ac:dyDescent="0.25">
      <c r="A290" s="28">
        <v>592665</v>
      </c>
      <c r="B290" s="8">
        <v>0</v>
      </c>
    </row>
    <row r="291" spans="1:2" x14ac:dyDescent="0.25">
      <c r="A291" s="28">
        <v>142693</v>
      </c>
      <c r="B291" s="8">
        <v>104</v>
      </c>
    </row>
    <row r="292" spans="1:2" x14ac:dyDescent="0.25">
      <c r="A292" s="28">
        <v>443192</v>
      </c>
      <c r="B292" s="8">
        <v>0</v>
      </c>
    </row>
    <row r="293" spans="1:2" x14ac:dyDescent="0.25">
      <c r="A293" s="28">
        <v>586320</v>
      </c>
      <c r="B293" s="8">
        <v>720</v>
      </c>
    </row>
    <row r="294" spans="1:2" x14ac:dyDescent="0.25">
      <c r="A294" s="28">
        <v>602082</v>
      </c>
      <c r="B294" s="8">
        <v>0</v>
      </c>
    </row>
    <row r="295" spans="1:2" x14ac:dyDescent="0.25">
      <c r="A295" s="28">
        <v>277542</v>
      </c>
      <c r="B295" s="8">
        <v>0</v>
      </c>
    </row>
    <row r="296" spans="1:2" x14ac:dyDescent="0.25">
      <c r="A296" s="28">
        <v>494148</v>
      </c>
      <c r="B296" s="8">
        <v>0</v>
      </c>
    </row>
    <row r="297" spans="1:2" x14ac:dyDescent="0.25">
      <c r="A297" s="28">
        <v>612024</v>
      </c>
      <c r="B297" s="8">
        <v>0</v>
      </c>
    </row>
    <row r="298" spans="1:2" x14ac:dyDescent="0.25">
      <c r="A298" s="28">
        <v>726362</v>
      </c>
      <c r="B298" s="8">
        <v>0</v>
      </c>
    </row>
    <row r="299" spans="1:2" x14ac:dyDescent="0.25">
      <c r="A299" s="28">
        <v>434898</v>
      </c>
      <c r="B299" s="8">
        <v>192</v>
      </c>
    </row>
    <row r="300" spans="1:2" x14ac:dyDescent="0.25">
      <c r="A300" s="28">
        <v>800722</v>
      </c>
      <c r="B300" s="8">
        <v>0</v>
      </c>
    </row>
    <row r="301" spans="1:2" x14ac:dyDescent="0.25">
      <c r="A301" s="28">
        <v>205219</v>
      </c>
      <c r="B301" s="8">
        <v>0</v>
      </c>
    </row>
    <row r="302" spans="1:2" x14ac:dyDescent="0.25">
      <c r="A302" s="28">
        <v>388515</v>
      </c>
      <c r="B302" s="8">
        <v>5060</v>
      </c>
    </row>
    <row r="303" spans="1:2" x14ac:dyDescent="0.25">
      <c r="A303" s="28">
        <v>500957</v>
      </c>
      <c r="B303" s="8">
        <v>0</v>
      </c>
    </row>
    <row r="304" spans="1:2" x14ac:dyDescent="0.25">
      <c r="A304" s="28">
        <v>694940</v>
      </c>
      <c r="B304" s="8">
        <v>0</v>
      </c>
    </row>
    <row r="305" spans="1:2" x14ac:dyDescent="0.25">
      <c r="A305" s="28">
        <v>415829</v>
      </c>
      <c r="B305" s="8">
        <v>0</v>
      </c>
    </row>
    <row r="306" spans="1:2" x14ac:dyDescent="0.25">
      <c r="A306" s="28">
        <v>710588</v>
      </c>
      <c r="B306" s="8">
        <v>0</v>
      </c>
    </row>
    <row r="307" spans="1:2" x14ac:dyDescent="0.25">
      <c r="A307" s="28">
        <v>677048</v>
      </c>
      <c r="B307" s="8">
        <v>144</v>
      </c>
    </row>
    <row r="308" spans="1:2" x14ac:dyDescent="0.25">
      <c r="A308" s="28">
        <v>428556</v>
      </c>
      <c r="B308" s="8">
        <v>0</v>
      </c>
    </row>
    <row r="309" spans="1:2" x14ac:dyDescent="0.25">
      <c r="A309" s="28">
        <v>758796</v>
      </c>
      <c r="B309" s="8">
        <v>0</v>
      </c>
    </row>
    <row r="310" spans="1:2" x14ac:dyDescent="0.25">
      <c r="A310" s="28">
        <v>839904</v>
      </c>
      <c r="B310" s="8">
        <v>0</v>
      </c>
    </row>
    <row r="311" spans="1:2" x14ac:dyDescent="0.25">
      <c r="A311" s="28">
        <v>298548</v>
      </c>
      <c r="B311" s="8">
        <v>0</v>
      </c>
    </row>
    <row r="312" spans="1:2" x14ac:dyDescent="0.25">
      <c r="A312" s="28">
        <v>534263</v>
      </c>
      <c r="B312" s="8">
        <v>0</v>
      </c>
    </row>
    <row r="313" spans="1:2" x14ac:dyDescent="0.25">
      <c r="A313" s="28">
        <v>414552</v>
      </c>
      <c r="B313" s="8">
        <v>0</v>
      </c>
    </row>
    <row r="314" spans="1:2" x14ac:dyDescent="0.25">
      <c r="A314" s="28">
        <v>645952</v>
      </c>
      <c r="B314" s="8">
        <v>0</v>
      </c>
    </row>
    <row r="315" spans="1:2" x14ac:dyDescent="0.25">
      <c r="A315" s="28">
        <v>578413</v>
      </c>
      <c r="B315" s="8">
        <v>0</v>
      </c>
    </row>
    <row r="316" spans="1:2" x14ac:dyDescent="0.25">
      <c r="A316" s="28">
        <v>678600</v>
      </c>
      <c r="B316" s="8">
        <v>0</v>
      </c>
    </row>
    <row r="317" spans="1:2" x14ac:dyDescent="0.25">
      <c r="A317" s="28">
        <v>497852</v>
      </c>
      <c r="B317" s="8">
        <v>108</v>
      </c>
    </row>
    <row r="318" spans="1:2" x14ac:dyDescent="0.25">
      <c r="A318" s="28">
        <v>806208</v>
      </c>
      <c r="B318" s="8">
        <v>10000</v>
      </c>
    </row>
    <row r="319" spans="1:2" x14ac:dyDescent="0.25">
      <c r="A319" s="28">
        <v>815955</v>
      </c>
      <c r="B319" s="8">
        <v>0</v>
      </c>
    </row>
    <row r="320" spans="1:2" x14ac:dyDescent="0.25">
      <c r="A320" s="28">
        <v>599368</v>
      </c>
      <c r="B320" s="8">
        <v>0</v>
      </c>
    </row>
    <row r="321" spans="1:2" x14ac:dyDescent="0.25">
      <c r="A321" s="28">
        <v>476224</v>
      </c>
      <c r="B321" s="8">
        <v>0</v>
      </c>
    </row>
    <row r="322" spans="1:2" x14ac:dyDescent="0.25">
      <c r="A322" s="28">
        <v>366391</v>
      </c>
      <c r="B322" s="8">
        <v>0</v>
      </c>
    </row>
    <row r="323" spans="1:2" x14ac:dyDescent="0.25">
      <c r="A323" s="28">
        <v>368703</v>
      </c>
      <c r="B323" s="8">
        <v>0</v>
      </c>
    </row>
    <row r="324" spans="1:2" x14ac:dyDescent="0.25">
      <c r="A324" s="28">
        <v>723159</v>
      </c>
      <c r="B324" s="8">
        <v>2160</v>
      </c>
    </row>
    <row r="325" spans="1:2" x14ac:dyDescent="0.25">
      <c r="A325" s="28">
        <v>798129</v>
      </c>
      <c r="B325" s="8">
        <v>0</v>
      </c>
    </row>
    <row r="326" spans="1:2" x14ac:dyDescent="0.25">
      <c r="A326" s="28">
        <v>178835</v>
      </c>
      <c r="B326" s="8">
        <v>0</v>
      </c>
    </row>
    <row r="327" spans="1:2" x14ac:dyDescent="0.25">
      <c r="A327" s="28">
        <v>498544</v>
      </c>
      <c r="B327" s="8">
        <v>0</v>
      </c>
    </row>
    <row r="328" spans="1:2" x14ac:dyDescent="0.25">
      <c r="A328" s="28">
        <v>848674</v>
      </c>
      <c r="B328" s="8">
        <v>0</v>
      </c>
    </row>
    <row r="329" spans="1:2" x14ac:dyDescent="0.25">
      <c r="A329" s="28">
        <v>288098</v>
      </c>
      <c r="B329" s="8">
        <v>720</v>
      </c>
    </row>
    <row r="330" spans="1:2" x14ac:dyDescent="0.25">
      <c r="A330" s="28">
        <v>671549</v>
      </c>
      <c r="B330" s="8">
        <v>0</v>
      </c>
    </row>
    <row r="331" spans="1:2" x14ac:dyDescent="0.25">
      <c r="A331" s="28">
        <v>899184</v>
      </c>
      <c r="B331" s="8">
        <v>0</v>
      </c>
    </row>
    <row r="332" spans="1:2" x14ac:dyDescent="0.25">
      <c r="A332" s="28">
        <v>796136</v>
      </c>
      <c r="B332" s="8">
        <v>0</v>
      </c>
    </row>
    <row r="333" spans="1:2" x14ac:dyDescent="0.25">
      <c r="A333" s="28">
        <v>842072</v>
      </c>
      <c r="B333" s="8">
        <v>0</v>
      </c>
    </row>
    <row r="334" spans="1:2" x14ac:dyDescent="0.25">
      <c r="A334" s="28">
        <v>415786</v>
      </c>
      <c r="B334" s="8">
        <v>60</v>
      </c>
    </row>
    <row r="335" spans="1:2" x14ac:dyDescent="0.25">
      <c r="A335" s="28">
        <v>686563</v>
      </c>
      <c r="B335" s="8">
        <v>6</v>
      </c>
    </row>
    <row r="336" spans="1:2" x14ac:dyDescent="0.25">
      <c r="A336" s="28">
        <v>899569</v>
      </c>
      <c r="B336" s="8">
        <v>0</v>
      </c>
    </row>
    <row r="337" spans="1:2" x14ac:dyDescent="0.25">
      <c r="A337" s="28">
        <v>755604</v>
      </c>
      <c r="B337" s="8">
        <v>0</v>
      </c>
    </row>
    <row r="338" spans="1:2" x14ac:dyDescent="0.25">
      <c r="A338" s="28">
        <v>746144</v>
      </c>
      <c r="B338" s="8">
        <v>0</v>
      </c>
    </row>
    <row r="339" spans="1:2" x14ac:dyDescent="0.25">
      <c r="A339" s="28">
        <v>856615</v>
      </c>
      <c r="B339" s="8">
        <v>0</v>
      </c>
    </row>
    <row r="340" spans="1:2" x14ac:dyDescent="0.25">
      <c r="A340" s="28">
        <v>725822</v>
      </c>
      <c r="B340" s="8">
        <v>0</v>
      </c>
    </row>
    <row r="341" spans="1:2" x14ac:dyDescent="0.25">
      <c r="A341" s="28">
        <v>742331</v>
      </c>
      <c r="B341" s="8">
        <v>0</v>
      </c>
    </row>
    <row r="342" spans="1:2" x14ac:dyDescent="0.25">
      <c r="A342" s="28">
        <v>737599</v>
      </c>
      <c r="B342" s="8">
        <v>0</v>
      </c>
    </row>
    <row r="343" spans="1:2" x14ac:dyDescent="0.25">
      <c r="A343" s="28">
        <v>186764</v>
      </c>
      <c r="B343" s="8">
        <v>0</v>
      </c>
    </row>
    <row r="344" spans="1:2" x14ac:dyDescent="0.25">
      <c r="A344" s="28">
        <v>790223</v>
      </c>
      <c r="B344" s="8">
        <v>0</v>
      </c>
    </row>
    <row r="345" spans="1:2" x14ac:dyDescent="0.25">
      <c r="A345" s="28">
        <v>213234</v>
      </c>
      <c r="B345" s="8">
        <v>0</v>
      </c>
    </row>
    <row r="346" spans="1:2" x14ac:dyDescent="0.25">
      <c r="A346" s="28">
        <v>419447</v>
      </c>
      <c r="B346" s="8">
        <v>192</v>
      </c>
    </row>
    <row r="347" spans="1:2" x14ac:dyDescent="0.25">
      <c r="A347" s="28">
        <v>810387</v>
      </c>
      <c r="B347" s="8">
        <v>18</v>
      </c>
    </row>
    <row r="348" spans="1:2" x14ac:dyDescent="0.25">
      <c r="A348" s="28">
        <v>334451</v>
      </c>
      <c r="B348" s="8">
        <v>0</v>
      </c>
    </row>
    <row r="349" spans="1:2" x14ac:dyDescent="0.25">
      <c r="A349" s="28">
        <v>441360</v>
      </c>
      <c r="B349" s="8">
        <v>96</v>
      </c>
    </row>
    <row r="350" spans="1:2" x14ac:dyDescent="0.25">
      <c r="A350" s="28">
        <v>253623</v>
      </c>
      <c r="B350" s="8">
        <v>144</v>
      </c>
    </row>
    <row r="351" spans="1:2" x14ac:dyDescent="0.25">
      <c r="A351" s="28">
        <v>747339</v>
      </c>
      <c r="B351" s="8">
        <v>0</v>
      </c>
    </row>
    <row r="352" spans="1:2" x14ac:dyDescent="0.25">
      <c r="A352" s="28">
        <v>714345</v>
      </c>
      <c r="B352" s="8">
        <v>0</v>
      </c>
    </row>
    <row r="353" spans="1:2" x14ac:dyDescent="0.25">
      <c r="A353" s="28">
        <v>566483</v>
      </c>
      <c r="B353" s="8">
        <v>0</v>
      </c>
    </row>
    <row r="354" spans="1:2" x14ac:dyDescent="0.25">
      <c r="A354" s="28">
        <v>731332</v>
      </c>
      <c r="B354" s="8">
        <v>2280</v>
      </c>
    </row>
    <row r="355" spans="1:2" x14ac:dyDescent="0.25">
      <c r="A355" s="28">
        <v>413076</v>
      </c>
      <c r="B355" s="8">
        <v>0</v>
      </c>
    </row>
    <row r="356" spans="1:2" x14ac:dyDescent="0.25">
      <c r="A356" s="28">
        <v>705703</v>
      </c>
      <c r="B356" s="8">
        <v>0</v>
      </c>
    </row>
    <row r="357" spans="1:2" x14ac:dyDescent="0.25">
      <c r="A357" s="28">
        <v>868633</v>
      </c>
      <c r="B357" s="8">
        <v>384</v>
      </c>
    </row>
    <row r="358" spans="1:2" x14ac:dyDescent="0.25">
      <c r="A358" s="28">
        <v>278494</v>
      </c>
      <c r="B358" s="8">
        <v>0</v>
      </c>
    </row>
    <row r="359" spans="1:2" x14ac:dyDescent="0.25">
      <c r="A359" s="28">
        <v>876329</v>
      </c>
      <c r="B359" s="8">
        <v>0</v>
      </c>
    </row>
    <row r="360" spans="1:2" x14ac:dyDescent="0.25">
      <c r="A360" s="28">
        <v>861823</v>
      </c>
      <c r="B360" s="8">
        <v>0</v>
      </c>
    </row>
    <row r="361" spans="1:2" x14ac:dyDescent="0.25">
      <c r="A361" s="28">
        <v>577411</v>
      </c>
      <c r="B361" s="8">
        <v>0</v>
      </c>
    </row>
    <row r="362" spans="1:2" x14ac:dyDescent="0.25">
      <c r="A362" s="28">
        <v>684401</v>
      </c>
      <c r="B362" s="8">
        <v>0</v>
      </c>
    </row>
    <row r="363" spans="1:2" x14ac:dyDescent="0.25">
      <c r="A363" s="28">
        <v>878060</v>
      </c>
      <c r="B363" s="8">
        <v>0</v>
      </c>
    </row>
    <row r="364" spans="1:2" x14ac:dyDescent="0.25">
      <c r="A364" s="28">
        <v>499617</v>
      </c>
      <c r="B364" s="8">
        <v>600</v>
      </c>
    </row>
    <row r="365" spans="1:2" x14ac:dyDescent="0.25">
      <c r="A365" s="28">
        <v>137374</v>
      </c>
      <c r="B365" s="8">
        <v>0</v>
      </c>
    </row>
    <row r="366" spans="1:2" x14ac:dyDescent="0.25">
      <c r="A366" s="28">
        <v>325913</v>
      </c>
      <c r="B366" s="8">
        <v>0</v>
      </c>
    </row>
    <row r="367" spans="1:2" x14ac:dyDescent="0.25">
      <c r="A367" s="28">
        <v>539525</v>
      </c>
      <c r="B367" s="8">
        <v>0</v>
      </c>
    </row>
    <row r="368" spans="1:2" x14ac:dyDescent="0.25">
      <c r="A368" s="28">
        <v>583048</v>
      </c>
      <c r="B368" s="8">
        <v>0</v>
      </c>
    </row>
    <row r="369" spans="1:2" x14ac:dyDescent="0.25">
      <c r="A369" s="28">
        <v>422835</v>
      </c>
      <c r="B369" s="8">
        <v>240</v>
      </c>
    </row>
    <row r="370" spans="1:2" x14ac:dyDescent="0.25">
      <c r="A370" s="28">
        <v>461523</v>
      </c>
      <c r="B370" s="8">
        <v>0</v>
      </c>
    </row>
    <row r="371" spans="1:2" x14ac:dyDescent="0.25">
      <c r="A371" s="28">
        <v>366802</v>
      </c>
      <c r="B371" s="8">
        <v>0</v>
      </c>
    </row>
    <row r="372" spans="1:2" x14ac:dyDescent="0.25">
      <c r="A372" s="28">
        <v>896478</v>
      </c>
      <c r="B372" s="8">
        <v>0</v>
      </c>
    </row>
    <row r="373" spans="1:2" x14ac:dyDescent="0.25">
      <c r="A373" s="28">
        <v>213831</v>
      </c>
      <c r="B373" s="8">
        <v>0</v>
      </c>
    </row>
    <row r="374" spans="1:2" x14ac:dyDescent="0.25">
      <c r="A374" s="28">
        <v>630475</v>
      </c>
      <c r="B374" s="8">
        <v>0</v>
      </c>
    </row>
    <row r="375" spans="1:2" x14ac:dyDescent="0.25">
      <c r="A375" s="28">
        <v>823780</v>
      </c>
      <c r="B375" s="8">
        <v>0</v>
      </c>
    </row>
    <row r="376" spans="1:2" x14ac:dyDescent="0.25">
      <c r="A376" s="28">
        <v>129940</v>
      </c>
      <c r="B376" s="8">
        <v>0</v>
      </c>
    </row>
    <row r="377" spans="1:2" x14ac:dyDescent="0.25">
      <c r="A377" s="28">
        <v>322276</v>
      </c>
      <c r="B377" s="8">
        <v>2000</v>
      </c>
    </row>
    <row r="378" spans="1:2" x14ac:dyDescent="0.25">
      <c r="A378" s="28">
        <v>768815</v>
      </c>
      <c r="B378" s="8">
        <v>0</v>
      </c>
    </row>
    <row r="379" spans="1:2" x14ac:dyDescent="0.25">
      <c r="A379" s="28">
        <v>272218</v>
      </c>
      <c r="B379" s="8">
        <v>0</v>
      </c>
    </row>
    <row r="380" spans="1:2" x14ac:dyDescent="0.25">
      <c r="A380" s="28">
        <v>481618</v>
      </c>
      <c r="B380" s="8">
        <v>0</v>
      </c>
    </row>
    <row r="381" spans="1:2" x14ac:dyDescent="0.25">
      <c r="A381" s="28">
        <v>359426</v>
      </c>
      <c r="B381" s="8">
        <v>0</v>
      </c>
    </row>
    <row r="382" spans="1:2" x14ac:dyDescent="0.25">
      <c r="A382" s="28">
        <v>779644</v>
      </c>
      <c r="B382" s="8">
        <v>0</v>
      </c>
    </row>
    <row r="383" spans="1:2" x14ac:dyDescent="0.25">
      <c r="A383" s="28">
        <v>380440</v>
      </c>
      <c r="B383" s="8">
        <v>0</v>
      </c>
    </row>
    <row r="384" spans="1:2" x14ac:dyDescent="0.25">
      <c r="A384" s="28">
        <v>687873</v>
      </c>
      <c r="B384" s="8">
        <v>108</v>
      </c>
    </row>
    <row r="385" spans="1:2" x14ac:dyDescent="0.25">
      <c r="A385" s="28">
        <v>345796</v>
      </c>
      <c r="B385" s="8">
        <v>0</v>
      </c>
    </row>
    <row r="386" spans="1:2" x14ac:dyDescent="0.25">
      <c r="A386" s="28">
        <v>633827</v>
      </c>
      <c r="B386" s="8">
        <v>0</v>
      </c>
    </row>
    <row r="387" spans="1:2" x14ac:dyDescent="0.25">
      <c r="A387" s="28">
        <v>702880</v>
      </c>
      <c r="B387" s="8">
        <v>0</v>
      </c>
    </row>
    <row r="388" spans="1:2" x14ac:dyDescent="0.25">
      <c r="A388" s="28">
        <v>689282</v>
      </c>
      <c r="B388" s="8">
        <v>0</v>
      </c>
    </row>
    <row r="389" spans="1:2" x14ac:dyDescent="0.25">
      <c r="A389" s="28">
        <v>535202</v>
      </c>
      <c r="B389" s="8">
        <v>123</v>
      </c>
    </row>
    <row r="390" spans="1:2" x14ac:dyDescent="0.25">
      <c r="A390" s="28">
        <v>822832</v>
      </c>
      <c r="B390" s="8">
        <v>0</v>
      </c>
    </row>
    <row r="391" spans="1:2" x14ac:dyDescent="0.25">
      <c r="A391" s="28">
        <v>254297</v>
      </c>
      <c r="B391" s="8">
        <v>0</v>
      </c>
    </row>
    <row r="392" spans="1:2" x14ac:dyDescent="0.25">
      <c r="A392" s="28">
        <v>398303</v>
      </c>
      <c r="B392" s="8">
        <v>0</v>
      </c>
    </row>
    <row r="393" spans="1:2" x14ac:dyDescent="0.25">
      <c r="A393" s="28">
        <v>477991</v>
      </c>
      <c r="B393" s="8">
        <v>0</v>
      </c>
    </row>
    <row r="394" spans="1:2" x14ac:dyDescent="0.25">
      <c r="A394" s="28">
        <v>593774</v>
      </c>
      <c r="B394" s="8">
        <v>0</v>
      </c>
    </row>
    <row r="395" spans="1:2" x14ac:dyDescent="0.25">
      <c r="A395" s="28">
        <v>338924</v>
      </c>
      <c r="B395" s="8">
        <v>45</v>
      </c>
    </row>
    <row r="396" spans="1:2" x14ac:dyDescent="0.25">
      <c r="A396" s="28">
        <v>828557</v>
      </c>
      <c r="B396" s="8">
        <v>245</v>
      </c>
    </row>
    <row r="397" spans="1:2" x14ac:dyDescent="0.25">
      <c r="A397" s="28">
        <v>820910</v>
      </c>
      <c r="B397" s="8">
        <v>0</v>
      </c>
    </row>
    <row r="398" spans="1:2" x14ac:dyDescent="0.25">
      <c r="A398" s="28">
        <v>857187</v>
      </c>
      <c r="B398" s="8">
        <v>0</v>
      </c>
    </row>
    <row r="399" spans="1:2" x14ac:dyDescent="0.25">
      <c r="A399" s="28">
        <v>682918</v>
      </c>
      <c r="B399" s="8">
        <v>444</v>
      </c>
    </row>
    <row r="400" spans="1:2" x14ac:dyDescent="0.25">
      <c r="A400" s="28">
        <v>254750</v>
      </c>
      <c r="B400" s="8">
        <v>0</v>
      </c>
    </row>
    <row r="401" spans="1:2" x14ac:dyDescent="0.25">
      <c r="A401" s="28">
        <v>111599</v>
      </c>
      <c r="B401" s="8">
        <v>0</v>
      </c>
    </row>
    <row r="402" spans="1:2" x14ac:dyDescent="0.25">
      <c r="A402" s="28">
        <v>418320</v>
      </c>
      <c r="B402" s="8">
        <v>2592</v>
      </c>
    </row>
    <row r="403" spans="1:2" x14ac:dyDescent="0.25">
      <c r="A403" s="28">
        <v>885102</v>
      </c>
      <c r="B403" s="8">
        <v>0</v>
      </c>
    </row>
    <row r="404" spans="1:2" x14ac:dyDescent="0.25">
      <c r="A404" s="28">
        <v>165724</v>
      </c>
      <c r="B404" s="8">
        <v>0</v>
      </c>
    </row>
    <row r="405" spans="1:2" x14ac:dyDescent="0.25">
      <c r="A405" s="28">
        <v>264026</v>
      </c>
      <c r="B405" s="8">
        <v>0</v>
      </c>
    </row>
    <row r="406" spans="1:2" x14ac:dyDescent="0.25">
      <c r="A406" s="28">
        <v>254924</v>
      </c>
      <c r="B406" s="8">
        <v>0</v>
      </c>
    </row>
    <row r="407" spans="1:2" x14ac:dyDescent="0.25">
      <c r="A407" s="28">
        <v>831375</v>
      </c>
      <c r="B407" s="8">
        <v>0</v>
      </c>
    </row>
    <row r="408" spans="1:2" x14ac:dyDescent="0.25">
      <c r="A408" s="28">
        <v>662380</v>
      </c>
      <c r="B408" s="8">
        <v>0</v>
      </c>
    </row>
    <row r="409" spans="1:2" x14ac:dyDescent="0.25">
      <c r="A409" s="28">
        <v>895230</v>
      </c>
      <c r="B409" s="8">
        <v>0</v>
      </c>
    </row>
    <row r="410" spans="1:2" x14ac:dyDescent="0.25">
      <c r="A410" s="28">
        <v>491338</v>
      </c>
      <c r="B410" s="8">
        <v>0</v>
      </c>
    </row>
    <row r="411" spans="1:2" x14ac:dyDescent="0.25">
      <c r="A411" s="28">
        <v>295943</v>
      </c>
      <c r="B411" s="8">
        <v>0</v>
      </c>
    </row>
    <row r="412" spans="1:2" x14ac:dyDescent="0.25">
      <c r="A412" s="28">
        <v>572464</v>
      </c>
      <c r="B412" s="8">
        <v>320</v>
      </c>
    </row>
    <row r="413" spans="1:2" x14ac:dyDescent="0.25">
      <c r="A413" s="28">
        <v>258932</v>
      </c>
      <c r="B413" s="8">
        <v>0</v>
      </c>
    </row>
    <row r="414" spans="1:2" x14ac:dyDescent="0.25">
      <c r="A414" s="28">
        <v>401432</v>
      </c>
      <c r="B414" s="8">
        <v>0</v>
      </c>
    </row>
    <row r="415" spans="1:2" x14ac:dyDescent="0.25">
      <c r="A415" s="28">
        <v>222157</v>
      </c>
      <c r="B415" s="8">
        <v>0</v>
      </c>
    </row>
    <row r="416" spans="1:2" x14ac:dyDescent="0.25">
      <c r="A416" s="28">
        <v>567597</v>
      </c>
      <c r="B416" s="8">
        <v>0</v>
      </c>
    </row>
    <row r="417" spans="1:2" x14ac:dyDescent="0.25">
      <c r="A417" s="28">
        <v>212852</v>
      </c>
      <c r="B417" s="8">
        <v>0</v>
      </c>
    </row>
    <row r="418" spans="1:2" x14ac:dyDescent="0.25">
      <c r="A418" s="28">
        <v>175404</v>
      </c>
      <c r="B418" s="8">
        <v>105</v>
      </c>
    </row>
    <row r="419" spans="1:2" x14ac:dyDescent="0.25">
      <c r="A419" s="28">
        <v>773749</v>
      </c>
      <c r="B419" s="8">
        <v>0</v>
      </c>
    </row>
    <row r="420" spans="1:2" x14ac:dyDescent="0.25">
      <c r="A420" s="28">
        <v>568734</v>
      </c>
      <c r="B420" s="8">
        <v>448</v>
      </c>
    </row>
    <row r="421" spans="1:2" x14ac:dyDescent="0.25">
      <c r="A421" s="28">
        <v>131295</v>
      </c>
      <c r="B421" s="8">
        <v>0</v>
      </c>
    </row>
    <row r="422" spans="1:2" x14ac:dyDescent="0.25">
      <c r="A422" s="28">
        <v>241215</v>
      </c>
      <c r="B422" s="8">
        <v>0</v>
      </c>
    </row>
    <row r="423" spans="1:2" x14ac:dyDescent="0.25">
      <c r="A423" s="28">
        <v>665535</v>
      </c>
      <c r="B423" s="8">
        <v>15</v>
      </c>
    </row>
    <row r="424" spans="1:2" x14ac:dyDescent="0.25">
      <c r="A424" s="28">
        <v>603652</v>
      </c>
      <c r="B424" s="8">
        <v>0</v>
      </c>
    </row>
    <row r="425" spans="1:2" x14ac:dyDescent="0.25">
      <c r="A425" s="28">
        <v>136724</v>
      </c>
      <c r="B425" s="8">
        <v>0</v>
      </c>
    </row>
    <row r="426" spans="1:2" x14ac:dyDescent="0.25">
      <c r="A426" s="28">
        <v>290722</v>
      </c>
      <c r="B426" s="8">
        <v>0</v>
      </c>
    </row>
    <row r="427" spans="1:2" x14ac:dyDescent="0.25">
      <c r="A427" s="28">
        <v>659223</v>
      </c>
      <c r="B427" s="8">
        <v>33</v>
      </c>
    </row>
    <row r="428" spans="1:2" x14ac:dyDescent="0.25">
      <c r="A428" s="28">
        <v>677612</v>
      </c>
      <c r="B428" s="8">
        <v>0</v>
      </c>
    </row>
    <row r="429" spans="1:2" x14ac:dyDescent="0.25">
      <c r="A429" s="28">
        <v>147496</v>
      </c>
      <c r="B429" s="8">
        <v>0</v>
      </c>
    </row>
    <row r="430" spans="1:2" x14ac:dyDescent="0.25">
      <c r="A430" s="28">
        <v>609322</v>
      </c>
      <c r="B430" s="8">
        <v>0</v>
      </c>
    </row>
    <row r="431" spans="1:2" x14ac:dyDescent="0.25">
      <c r="A431" s="28">
        <v>840931</v>
      </c>
      <c r="B431" s="8">
        <v>0</v>
      </c>
    </row>
    <row r="432" spans="1:2" x14ac:dyDescent="0.25">
      <c r="A432" s="28">
        <v>536259</v>
      </c>
      <c r="B432" s="8">
        <v>0</v>
      </c>
    </row>
    <row r="433" spans="1:2" x14ac:dyDescent="0.25">
      <c r="A433" s="28">
        <v>209617</v>
      </c>
      <c r="B433" s="8">
        <v>1152</v>
      </c>
    </row>
    <row r="434" spans="1:2" x14ac:dyDescent="0.25">
      <c r="A434" s="28">
        <v>715221</v>
      </c>
      <c r="B434" s="8">
        <v>18</v>
      </c>
    </row>
    <row r="435" spans="1:2" x14ac:dyDescent="0.25">
      <c r="A435" s="28">
        <v>284106</v>
      </c>
      <c r="B435" s="8">
        <v>896</v>
      </c>
    </row>
    <row r="436" spans="1:2" x14ac:dyDescent="0.25">
      <c r="A436" s="28">
        <v>672982</v>
      </c>
      <c r="B436" s="8">
        <v>15870</v>
      </c>
    </row>
    <row r="437" spans="1:2" x14ac:dyDescent="0.25">
      <c r="A437" s="28">
        <v>777665</v>
      </c>
      <c r="B437" s="8">
        <v>0</v>
      </c>
    </row>
    <row r="438" spans="1:2" x14ac:dyDescent="0.25">
      <c r="A438" s="28">
        <v>372072</v>
      </c>
      <c r="B438" s="8">
        <v>0</v>
      </c>
    </row>
    <row r="439" spans="1:2" x14ac:dyDescent="0.25">
      <c r="A439" s="28">
        <v>235884</v>
      </c>
      <c r="B439" s="8">
        <v>0</v>
      </c>
    </row>
    <row r="440" spans="1:2" x14ac:dyDescent="0.25">
      <c r="A440" s="28">
        <v>368968</v>
      </c>
      <c r="B440" s="8">
        <v>360</v>
      </c>
    </row>
    <row r="441" spans="1:2" x14ac:dyDescent="0.25">
      <c r="A441" s="28">
        <v>212087</v>
      </c>
      <c r="B441" s="8">
        <v>438</v>
      </c>
    </row>
    <row r="442" spans="1:2" x14ac:dyDescent="0.25">
      <c r="A442" s="28">
        <v>672982</v>
      </c>
      <c r="B442" s="8">
        <v>0</v>
      </c>
    </row>
    <row r="443" spans="1:2" x14ac:dyDescent="0.25">
      <c r="A443" s="28">
        <v>583585</v>
      </c>
      <c r="B443" s="8">
        <v>184</v>
      </c>
    </row>
    <row r="444" spans="1:2" x14ac:dyDescent="0.25">
      <c r="A444" s="28">
        <v>294822</v>
      </c>
      <c r="B444" s="8">
        <v>0</v>
      </c>
    </row>
    <row r="445" spans="1:2" x14ac:dyDescent="0.25">
      <c r="A445" s="28">
        <v>465184</v>
      </c>
      <c r="B445" s="8">
        <v>0</v>
      </c>
    </row>
    <row r="446" spans="1:2" x14ac:dyDescent="0.25">
      <c r="A446" s="28">
        <v>368968</v>
      </c>
      <c r="B446" s="8">
        <v>15500</v>
      </c>
    </row>
    <row r="447" spans="1:2" x14ac:dyDescent="0.25">
      <c r="A447" s="28">
        <v>422596</v>
      </c>
      <c r="B447" s="8">
        <v>0</v>
      </c>
    </row>
    <row r="448" spans="1:2" x14ac:dyDescent="0.25">
      <c r="A448" s="28">
        <v>702990</v>
      </c>
      <c r="B448" s="8">
        <v>0</v>
      </c>
    </row>
    <row r="449" spans="1:2" x14ac:dyDescent="0.25">
      <c r="A449" s="28">
        <v>425524</v>
      </c>
      <c r="B449" s="8">
        <v>0</v>
      </c>
    </row>
    <row r="450" spans="1:2" x14ac:dyDescent="0.25">
      <c r="A450" s="28">
        <v>217652</v>
      </c>
      <c r="B450" s="8">
        <v>0</v>
      </c>
    </row>
    <row r="451" spans="1:2" x14ac:dyDescent="0.25">
      <c r="A451" s="28">
        <v>592759</v>
      </c>
      <c r="B451" s="8">
        <v>0</v>
      </c>
    </row>
    <row r="452" spans="1:2" x14ac:dyDescent="0.25">
      <c r="A452" s="28">
        <v>455324</v>
      </c>
      <c r="B452" s="8">
        <v>384</v>
      </c>
    </row>
    <row r="453" spans="1:2" x14ac:dyDescent="0.25">
      <c r="A453" s="28">
        <v>744934</v>
      </c>
      <c r="B453" s="8">
        <v>0</v>
      </c>
    </row>
    <row r="454" spans="1:2" x14ac:dyDescent="0.25">
      <c r="A454" s="28">
        <v>388515</v>
      </c>
      <c r="B454" s="8">
        <v>0</v>
      </c>
    </row>
    <row r="455" spans="1:2" x14ac:dyDescent="0.25">
      <c r="A455" s="28">
        <v>308111</v>
      </c>
      <c r="B455" s="8">
        <v>40</v>
      </c>
    </row>
    <row r="456" spans="1:2" x14ac:dyDescent="0.25">
      <c r="A456" s="28">
        <v>484149</v>
      </c>
      <c r="B456" s="8">
        <v>224</v>
      </c>
    </row>
    <row r="457" spans="1:2" x14ac:dyDescent="0.25">
      <c r="A457" s="28">
        <v>789304</v>
      </c>
      <c r="B457" s="8">
        <v>0</v>
      </c>
    </row>
    <row r="458" spans="1:2" x14ac:dyDescent="0.25">
      <c r="A458" s="28">
        <v>123219</v>
      </c>
      <c r="B458" s="8">
        <v>768</v>
      </c>
    </row>
    <row r="459" spans="1:2" x14ac:dyDescent="0.25">
      <c r="A459" s="28">
        <v>518127</v>
      </c>
      <c r="B459" s="8">
        <v>0</v>
      </c>
    </row>
    <row r="460" spans="1:2" x14ac:dyDescent="0.25">
      <c r="A460" s="28">
        <v>870885</v>
      </c>
      <c r="B460" s="8">
        <v>0</v>
      </c>
    </row>
    <row r="461" spans="1:2" x14ac:dyDescent="0.25">
      <c r="A461" s="28">
        <v>404140</v>
      </c>
      <c r="B461" s="8">
        <v>0</v>
      </c>
    </row>
    <row r="462" spans="1:2" x14ac:dyDescent="0.25">
      <c r="A462" s="28">
        <v>417569</v>
      </c>
      <c r="B462" s="8">
        <v>0</v>
      </c>
    </row>
    <row r="463" spans="1:2" x14ac:dyDescent="0.25">
      <c r="A463" s="28">
        <v>246191</v>
      </c>
      <c r="B463" s="8">
        <v>0</v>
      </c>
    </row>
    <row r="464" spans="1:2" x14ac:dyDescent="0.25">
      <c r="A464" s="28">
        <v>192859</v>
      </c>
      <c r="B464" s="8">
        <v>0</v>
      </c>
    </row>
    <row r="465" spans="1:2" x14ac:dyDescent="0.25">
      <c r="A465" s="28">
        <v>468393</v>
      </c>
      <c r="B465" s="8">
        <v>196</v>
      </c>
    </row>
    <row r="466" spans="1:2" x14ac:dyDescent="0.25">
      <c r="A466" s="28">
        <v>638975</v>
      </c>
      <c r="B466" s="8">
        <v>0</v>
      </c>
    </row>
    <row r="467" spans="1:2" x14ac:dyDescent="0.25">
      <c r="A467" s="28">
        <v>693290</v>
      </c>
      <c r="B467" s="8">
        <v>0</v>
      </c>
    </row>
    <row r="468" spans="1:2" x14ac:dyDescent="0.25">
      <c r="A468" s="28">
        <v>880669</v>
      </c>
      <c r="B468" s="8">
        <v>0</v>
      </c>
    </row>
    <row r="469" spans="1:2" x14ac:dyDescent="0.25">
      <c r="A469" s="28">
        <v>583585</v>
      </c>
      <c r="B469" s="8">
        <v>0</v>
      </c>
    </row>
    <row r="470" spans="1:2" x14ac:dyDescent="0.25">
      <c r="A470" s="28">
        <v>751574</v>
      </c>
      <c r="B470" s="8">
        <v>0</v>
      </c>
    </row>
    <row r="471" spans="1:2" x14ac:dyDescent="0.25">
      <c r="A471" s="28">
        <v>579352</v>
      </c>
      <c r="B471" s="8">
        <v>0</v>
      </c>
    </row>
    <row r="472" spans="1:2" x14ac:dyDescent="0.25">
      <c r="A472" s="28">
        <v>765460</v>
      </c>
      <c r="B472" s="8">
        <v>0</v>
      </c>
    </row>
    <row r="473" spans="1:2" x14ac:dyDescent="0.25">
      <c r="A473" s="28">
        <v>529680</v>
      </c>
      <c r="B473" s="8">
        <v>0</v>
      </c>
    </row>
    <row r="474" spans="1:2" x14ac:dyDescent="0.25">
      <c r="A474" s="28">
        <v>160917</v>
      </c>
      <c r="B474" s="8">
        <v>0</v>
      </c>
    </row>
    <row r="475" spans="1:2" x14ac:dyDescent="0.25">
      <c r="A475" s="28">
        <v>698759</v>
      </c>
      <c r="B475" s="8">
        <v>0</v>
      </c>
    </row>
    <row r="476" spans="1:2" x14ac:dyDescent="0.25">
      <c r="A476" s="28">
        <v>316283</v>
      </c>
      <c r="B476" s="8">
        <v>0</v>
      </c>
    </row>
    <row r="477" spans="1:2" x14ac:dyDescent="0.25">
      <c r="A477" s="28">
        <v>596893</v>
      </c>
      <c r="B477" s="8">
        <v>0</v>
      </c>
    </row>
    <row r="478" spans="1:2" x14ac:dyDescent="0.25">
      <c r="A478" s="28">
        <v>151606</v>
      </c>
      <c r="B478" s="8">
        <v>192</v>
      </c>
    </row>
    <row r="479" spans="1:2" x14ac:dyDescent="0.25">
      <c r="A479" s="28">
        <v>660835</v>
      </c>
      <c r="B479" s="8">
        <v>0</v>
      </c>
    </row>
    <row r="480" spans="1:2" x14ac:dyDescent="0.25">
      <c r="A480" s="28">
        <v>753293</v>
      </c>
      <c r="B480" s="8">
        <v>164</v>
      </c>
    </row>
    <row r="481" spans="1:2" x14ac:dyDescent="0.25">
      <c r="A481" s="28">
        <v>680842</v>
      </c>
      <c r="B481" s="8">
        <v>40</v>
      </c>
    </row>
    <row r="482" spans="1:2" x14ac:dyDescent="0.25">
      <c r="A482" s="28">
        <v>239173</v>
      </c>
      <c r="B482" s="8">
        <v>240</v>
      </c>
    </row>
    <row r="483" spans="1:2" x14ac:dyDescent="0.25">
      <c r="A483" s="28">
        <v>353671</v>
      </c>
      <c r="B483" s="8">
        <v>256</v>
      </c>
    </row>
    <row r="484" spans="1:2" x14ac:dyDescent="0.25">
      <c r="A484" s="28">
        <v>445052</v>
      </c>
      <c r="B484" s="8">
        <v>192</v>
      </c>
    </row>
    <row r="485" spans="1:2" x14ac:dyDescent="0.25">
      <c r="A485" s="28">
        <v>309854</v>
      </c>
      <c r="B485" s="8">
        <v>0</v>
      </c>
    </row>
    <row r="486" spans="1:2" x14ac:dyDescent="0.25">
      <c r="A486" s="28">
        <v>826488</v>
      </c>
      <c r="B486" s="8">
        <v>0</v>
      </c>
    </row>
    <row r="487" spans="1:2" x14ac:dyDescent="0.25">
      <c r="A487" s="28">
        <v>415282</v>
      </c>
      <c r="B487" s="8">
        <v>576</v>
      </c>
    </row>
    <row r="488" spans="1:2" x14ac:dyDescent="0.25">
      <c r="A488" s="28">
        <v>716573</v>
      </c>
      <c r="B488" s="8">
        <v>0</v>
      </c>
    </row>
    <row r="489" spans="1:2" x14ac:dyDescent="0.25">
      <c r="A489" s="28">
        <v>444100</v>
      </c>
      <c r="B489" s="8">
        <v>0</v>
      </c>
    </row>
    <row r="490" spans="1:2" x14ac:dyDescent="0.25">
      <c r="A490" s="28">
        <v>213201</v>
      </c>
      <c r="B490" s="8">
        <v>288</v>
      </c>
    </row>
    <row r="491" spans="1:2" x14ac:dyDescent="0.25">
      <c r="A491" s="28">
        <v>867036</v>
      </c>
      <c r="B491" s="8">
        <v>0</v>
      </c>
    </row>
  </sheetData>
  <autoFilter ref="A1:B477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7"/>
  <sheetViews>
    <sheetView workbookViewId="0">
      <selection activeCell="D26" sqref="D26"/>
    </sheetView>
  </sheetViews>
  <sheetFormatPr defaultRowHeight="15" x14ac:dyDescent="0.25"/>
  <cols>
    <col min="1" max="1" width="14.7109375" bestFit="1" customWidth="1"/>
    <col min="2" max="2" width="11.85546875" bestFit="1" customWidth="1"/>
    <col min="3" max="3" width="13" bestFit="1" customWidth="1"/>
    <col min="4" max="4" width="16.140625" customWidth="1"/>
    <col min="5" max="5" width="13.5703125" bestFit="1" customWidth="1"/>
    <col min="6" max="6" width="16.5703125" bestFit="1" customWidth="1"/>
    <col min="7" max="7" width="15.5703125" bestFit="1" customWidth="1"/>
    <col min="8" max="8" width="14.5703125" bestFit="1" customWidth="1"/>
    <col min="9" max="9" width="15.85546875" bestFit="1" customWidth="1"/>
    <col min="10" max="10" width="14.42578125" bestFit="1" customWidth="1"/>
    <col min="11" max="11" width="16" bestFit="1" customWidth="1"/>
    <col min="12" max="12" width="12.7109375" customWidth="1"/>
    <col min="13" max="13" width="14.7109375" bestFit="1" customWidth="1"/>
    <col min="14" max="14" width="11.85546875" customWidth="1"/>
    <col min="15" max="15" width="9.5703125" bestFit="1" customWidth="1"/>
    <col min="16" max="16" width="11.85546875" bestFit="1" customWidth="1"/>
  </cols>
  <sheetData>
    <row r="3" spans="1:3" x14ac:dyDescent="0.25">
      <c r="B3" t="s">
        <v>27</v>
      </c>
    </row>
    <row r="5" spans="1:3" x14ac:dyDescent="0.25">
      <c r="B5" t="s">
        <v>16</v>
      </c>
      <c r="C5" t="s">
        <v>17</v>
      </c>
    </row>
    <row r="6" spans="1:3" x14ac:dyDescent="0.25">
      <c r="A6" s="3" t="s">
        <v>0</v>
      </c>
      <c r="B6" s="2">
        <v>66784</v>
      </c>
      <c r="C6" s="2">
        <v>279809</v>
      </c>
    </row>
    <row r="7" spans="1:3" x14ac:dyDescent="0.25">
      <c r="A7" s="3" t="s">
        <v>1</v>
      </c>
      <c r="B7" s="2">
        <v>99184</v>
      </c>
      <c r="C7" s="2">
        <v>249768</v>
      </c>
    </row>
    <row r="8" spans="1:3" x14ac:dyDescent="0.25">
      <c r="A8" s="3" t="s">
        <v>2</v>
      </c>
      <c r="B8" s="2">
        <v>89397</v>
      </c>
      <c r="C8" s="2">
        <v>398695</v>
      </c>
    </row>
    <row r="9" spans="1:3" x14ac:dyDescent="0.25">
      <c r="A9" s="3" t="s">
        <v>3</v>
      </c>
      <c r="B9" s="2">
        <v>102679</v>
      </c>
      <c r="C9" s="2">
        <v>325016</v>
      </c>
    </row>
    <row r="10" spans="1:3" x14ac:dyDescent="0.25">
      <c r="A10" s="3" t="s">
        <v>4</v>
      </c>
      <c r="B10" s="2">
        <v>110940</v>
      </c>
      <c r="C10" s="2">
        <v>400002</v>
      </c>
    </row>
    <row r="11" spans="1:3" x14ac:dyDescent="0.25">
      <c r="A11" s="3" t="s">
        <v>5</v>
      </c>
      <c r="B11" s="2">
        <v>69610</v>
      </c>
      <c r="C11" s="2">
        <v>389551</v>
      </c>
    </row>
    <row r="12" spans="1:3" x14ac:dyDescent="0.25">
      <c r="A12" s="3" t="s">
        <v>6</v>
      </c>
      <c r="B12" s="2">
        <v>80452</v>
      </c>
      <c r="C12" s="2">
        <v>453342</v>
      </c>
    </row>
    <row r="13" spans="1:3" x14ac:dyDescent="0.25">
      <c r="A13" s="3" t="s">
        <v>7</v>
      </c>
      <c r="B13" s="2">
        <v>72550</v>
      </c>
      <c r="C13" s="2">
        <v>466216</v>
      </c>
    </row>
    <row r="14" spans="1:3" x14ac:dyDescent="0.25">
      <c r="A14" s="3" t="s">
        <v>8</v>
      </c>
      <c r="B14" s="2">
        <v>67197</v>
      </c>
      <c r="C14" s="2">
        <v>411100</v>
      </c>
    </row>
    <row r="15" spans="1:3" x14ac:dyDescent="0.25">
      <c r="A15" s="3" t="s">
        <v>9</v>
      </c>
      <c r="B15" s="2">
        <v>106899</v>
      </c>
      <c r="C15" s="2">
        <v>419259</v>
      </c>
    </row>
    <row r="16" spans="1:3" x14ac:dyDescent="0.25">
      <c r="A16" s="3" t="s">
        <v>10</v>
      </c>
      <c r="B16" s="2">
        <v>211325</v>
      </c>
      <c r="C16" s="2">
        <v>450384</v>
      </c>
    </row>
    <row r="17" spans="1:4" x14ac:dyDescent="0.25">
      <c r="A17" s="3" t="s">
        <v>11</v>
      </c>
      <c r="B17" s="2">
        <v>317665</v>
      </c>
      <c r="C17" s="2">
        <v>419053</v>
      </c>
    </row>
    <row r="18" spans="1:4" x14ac:dyDescent="0.25">
      <c r="A18" s="3" t="s">
        <v>12</v>
      </c>
      <c r="B18" s="2">
        <v>73020</v>
      </c>
      <c r="C18" s="2">
        <v>400395</v>
      </c>
    </row>
    <row r="19" spans="1:4" x14ac:dyDescent="0.25">
      <c r="A19" s="3" t="s">
        <v>13</v>
      </c>
      <c r="B19" s="2">
        <v>97078</v>
      </c>
      <c r="C19" s="2">
        <v>367364</v>
      </c>
    </row>
    <row r="20" spans="1:4" x14ac:dyDescent="0.25">
      <c r="A20" s="3" t="s">
        <v>14</v>
      </c>
      <c r="B20" s="2">
        <v>77828</v>
      </c>
      <c r="C20" s="2">
        <v>417743</v>
      </c>
    </row>
    <row r="21" spans="1:4" x14ac:dyDescent="0.25">
      <c r="A21" s="3" t="s">
        <v>15</v>
      </c>
      <c r="B21" s="2">
        <v>90788</v>
      </c>
      <c r="C21" s="2">
        <v>462675</v>
      </c>
    </row>
    <row r="22" spans="1:4" x14ac:dyDescent="0.25">
      <c r="A22" s="3" t="s">
        <v>18</v>
      </c>
      <c r="B22" s="2">
        <v>111240</v>
      </c>
      <c r="C22" s="2">
        <v>488248</v>
      </c>
    </row>
    <row r="23" spans="1:4" x14ac:dyDescent="0.25">
      <c r="A23" s="3" t="s">
        <v>19</v>
      </c>
      <c r="B23" s="2">
        <v>92733</v>
      </c>
      <c r="C23" s="2">
        <v>504932</v>
      </c>
    </row>
    <row r="24" spans="1:4" x14ac:dyDescent="0.25">
      <c r="A24" s="3" t="s">
        <v>20</v>
      </c>
      <c r="B24" s="2">
        <v>112434</v>
      </c>
      <c r="C24" s="2">
        <v>577395</v>
      </c>
    </row>
    <row r="25" spans="1:4" x14ac:dyDescent="0.25">
      <c r="A25" s="3" t="s">
        <v>21</v>
      </c>
      <c r="B25" s="2">
        <v>126283</v>
      </c>
      <c r="C25" s="2">
        <v>561311</v>
      </c>
    </row>
    <row r="26" spans="1:4" x14ac:dyDescent="0.25">
      <c r="A26" s="6" t="s">
        <v>22</v>
      </c>
      <c r="B26" s="2">
        <v>127896</v>
      </c>
      <c r="C26" s="2">
        <v>517605</v>
      </c>
      <c r="D26" s="5"/>
    </row>
    <row r="27" spans="1:4" x14ac:dyDescent="0.25">
      <c r="A27" s="3"/>
      <c r="B27" s="2"/>
      <c r="C27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Задача</vt:lpstr>
      <vt:lpstr>По артикулам</vt:lpstr>
      <vt:lpstr>Планируемые поступления</vt:lpstr>
      <vt:lpstr>Динамика категорий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2022-01-19T13:22:00Z</dcterms:modified>
</cp:coreProperties>
</file>