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13395" windowHeight="6165" activeTab="2"/>
  </bookViews>
  <sheets>
    <sheet name="годовая заявка" sheetId="1" r:id="rId1"/>
    <sheet name="Материал" sheetId="2" r:id="rId2"/>
    <sheet name="централный склад" sheetId="3" r:id="rId3"/>
  </sheets>
  <definedNames>
    <definedName name="_xlnm._FilterDatabase" localSheetId="0" hidden="1">'годовая заявка'!$A$2:$P$8</definedName>
    <definedName name="Z_6FEAE674_917C_44EA_81EC_C6F3845E604A_.wvu.FilterData" localSheetId="0" hidden="1">'годовая заявка'!$A$2:$P$8</definedName>
  </definedNames>
  <calcPr calcId="145621"/>
  <customWorkbookViews>
    <customWorkbookView name="Prog - Личное представление" guid="{6FEAE674-917C-44EA-81EC-C6F3845E604A}" mergeInterval="0" personalView="1" maximized="1" windowWidth="1596" windowHeight="674" activeSheetId="1"/>
  </customWorkbookViews>
</workbook>
</file>

<file path=xl/calcChain.xml><?xml version="1.0" encoding="utf-8"?>
<calcChain xmlns="http://schemas.openxmlformats.org/spreadsheetml/2006/main">
  <c r="I4" i="3" l="1"/>
  <c r="B9" i="3" l="1"/>
  <c r="B15" i="3"/>
  <c r="B21" i="3"/>
  <c r="B3" i="3"/>
  <c r="C3" i="3" l="1"/>
  <c r="C9" i="3"/>
  <c r="C63" i="1"/>
  <c r="F63" i="1"/>
  <c r="D63" i="1" s="1"/>
  <c r="F64" i="1"/>
  <c r="F65" i="1"/>
  <c r="F66" i="1"/>
  <c r="F67" i="1"/>
  <c r="F68" i="1"/>
  <c r="C69" i="1"/>
  <c r="F69" i="1"/>
  <c r="D69" i="1" s="1"/>
  <c r="F70" i="1"/>
  <c r="F71" i="1"/>
  <c r="F72" i="1"/>
  <c r="F73" i="1"/>
  <c r="F74" i="1"/>
  <c r="C3" i="1"/>
  <c r="D15" i="1"/>
  <c r="D21" i="1"/>
  <c r="D33" i="1"/>
  <c r="D39" i="1"/>
  <c r="D45" i="1"/>
  <c r="D51" i="1"/>
  <c r="D5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" i="1"/>
  <c r="F5" i="1"/>
  <c r="F6" i="1"/>
  <c r="F7" i="1"/>
  <c r="F8" i="1"/>
  <c r="F3" i="1"/>
  <c r="I3" i="3" s="1"/>
  <c r="D27" i="1" l="1"/>
  <c r="D9" i="1"/>
  <c r="D3" i="1"/>
  <c r="B39" i="3"/>
  <c r="C39" i="3" s="1"/>
  <c r="C21" i="3"/>
  <c r="B27" i="3"/>
  <c r="C27" i="3" s="1"/>
  <c r="B33" i="3"/>
  <c r="C33" i="3" s="1"/>
  <c r="C15" i="3"/>
  <c r="H4" i="2"/>
  <c r="K15" i="3" l="1"/>
  <c r="K39" i="3"/>
  <c r="J27" i="3"/>
  <c r="K27" i="3"/>
  <c r="J33" i="3"/>
  <c r="J39" i="3"/>
  <c r="J15" i="3"/>
  <c r="J21" i="3"/>
  <c r="K21" i="3" l="1"/>
  <c r="K33" i="3"/>
  <c r="J9" i="3" l="1"/>
  <c r="J3" i="3"/>
  <c r="H3" i="2" s="1"/>
  <c r="K9" i="3" l="1"/>
  <c r="K3" i="3"/>
  <c r="C9" i="1"/>
  <c r="C15" i="1"/>
  <c r="C21" i="1"/>
  <c r="C27" i="1"/>
  <c r="C33" i="1"/>
  <c r="C39" i="1"/>
  <c r="C45" i="1"/>
  <c r="C51" i="1"/>
  <c r="C57" i="1"/>
</calcChain>
</file>

<file path=xl/sharedStrings.xml><?xml version="1.0" encoding="utf-8"?>
<sst xmlns="http://schemas.openxmlformats.org/spreadsheetml/2006/main" count="316" uniqueCount="114">
  <si>
    <t>№</t>
  </si>
  <si>
    <t>наименоване материала</t>
  </si>
  <si>
    <t>Каст.№1</t>
  </si>
  <si>
    <t>Каст.№2</t>
  </si>
  <si>
    <t>Каст.№3</t>
  </si>
  <si>
    <t>Каст.№4</t>
  </si>
  <si>
    <t>Каст.№5</t>
  </si>
  <si>
    <t>Каст.№6</t>
  </si>
  <si>
    <t>тг ст.№1</t>
  </si>
  <si>
    <t>тг ст.№2</t>
  </si>
  <si>
    <t>тг ст.№4</t>
  </si>
  <si>
    <t>тг ст.№5</t>
  </si>
  <si>
    <t>общее количество</t>
  </si>
  <si>
    <t>КИПиА</t>
  </si>
  <si>
    <t>ТТЦ</t>
  </si>
  <si>
    <t>ед. изм.</t>
  </si>
  <si>
    <t>ТОО "Мастер"</t>
  </si>
  <si>
    <t>ТОО "Болт"</t>
  </si>
  <si>
    <t>ТОО "Меркурий"</t>
  </si>
  <si>
    <t>кг</t>
  </si>
  <si>
    <t>ед.изм.</t>
  </si>
  <si>
    <t>шт</t>
  </si>
  <si>
    <t>объём 2020г</t>
  </si>
  <si>
    <t>объём 2021г</t>
  </si>
  <si>
    <t>цена 2020г</t>
  </si>
  <si>
    <t>цена 2021г</t>
  </si>
  <si>
    <t>актуальная цена на 2022г</t>
  </si>
  <si>
    <t>остаток на центральном складе</t>
  </si>
  <si>
    <t>поставщики метиз</t>
  </si>
  <si>
    <t>поставшики по металу</t>
  </si>
  <si>
    <t>поставщики по КИПиА</t>
  </si>
  <si>
    <t>поставщики по IT</t>
  </si>
  <si>
    <t>вентель игольчатый  Dinamika DN15 pn160</t>
  </si>
  <si>
    <t>Вентельный блок Элемер БК-С-3-0-И-02-05-Р5-t607Y1-ДР-м20м-ск-ту3742-102-13282997-201</t>
  </si>
  <si>
    <t>гильза защитная ГЗ-015/-/02/М20x1,5/М20x1,5/H10/(10/12 vv)/60мм/6,3Мпа/ТУ</t>
  </si>
  <si>
    <t xml:space="preserve">гайка М6 </t>
  </si>
  <si>
    <t>гайка М6 гроверная</t>
  </si>
  <si>
    <t xml:space="preserve">гайка М8 </t>
  </si>
  <si>
    <t>диск отрезной по металу 125мм</t>
  </si>
  <si>
    <t>котельный цех</t>
  </si>
  <si>
    <t>РОУ ст.№1</t>
  </si>
  <si>
    <t>РОУ ст.№2</t>
  </si>
  <si>
    <t>РОУ ст.№3</t>
  </si>
  <si>
    <t>РОУ ст.№4</t>
  </si>
  <si>
    <t>РОУ ст.№5</t>
  </si>
  <si>
    <t>БРОУ</t>
  </si>
  <si>
    <t>Турбинный цех</t>
  </si>
  <si>
    <t>Топливо транспортный цех</t>
  </si>
  <si>
    <t>портальный кран</t>
  </si>
  <si>
    <t>хим цех</t>
  </si>
  <si>
    <t>Водоотчиска</t>
  </si>
  <si>
    <t>необходимый объем на 2022г.</t>
  </si>
  <si>
    <t>ед. измерения</t>
  </si>
  <si>
    <t>кол-во</t>
  </si>
  <si>
    <t>ТОО "АКЕТО"</t>
  </si>
  <si>
    <t>Учет материалов на центральном складе</t>
  </si>
  <si>
    <t>закрытый склад угля</t>
  </si>
  <si>
    <t xml:space="preserve">Наименование_материала </t>
  </si>
  <si>
    <t>Котельный</t>
  </si>
  <si>
    <t>Телосети</t>
  </si>
  <si>
    <t>Количество отпущенного материала по цехам</t>
  </si>
  <si>
    <t>Наименование материала на ценральном складе</t>
  </si>
  <si>
    <t>Остаток</t>
  </si>
  <si>
    <t>Турбинный</t>
  </si>
  <si>
    <t>Количество необходимого материала по цехам</t>
  </si>
  <si>
    <t>Остаток с учетом необходимого материала</t>
  </si>
  <si>
    <t>Хим. Цех</t>
  </si>
  <si>
    <t>Дата отпуска материала</t>
  </si>
  <si>
    <t>Асбест шнуровой Ф 16 мм</t>
  </si>
  <si>
    <t>болт М6  L 20мм (полная резьба)</t>
  </si>
  <si>
    <t>болт М6  L 30мм (полная резьба)</t>
  </si>
  <si>
    <t>Болт  М 6 L 60 (полная резьба)</t>
  </si>
  <si>
    <t>Болт  М 8  L= 50 (полная резьба)</t>
  </si>
  <si>
    <t>болт М8  L 80мм</t>
  </si>
  <si>
    <t>Болт  М 10 L= 60 (полная резьба)</t>
  </si>
  <si>
    <t>Болт  М 12 L= 40 (полная резьба)</t>
  </si>
  <si>
    <t>Болт  М 14 L= 80 (полная резьба)</t>
  </si>
  <si>
    <t>Болт  М 14 L= 100-120</t>
  </si>
  <si>
    <t>Болт  М 16 L= 80 (полная резьба)</t>
  </si>
  <si>
    <t>Болт  М 18 L= 100 (полная резьба)</t>
  </si>
  <si>
    <t>Болт  М 20 L= 120 (полная резьба)</t>
  </si>
  <si>
    <t>Болт  М 22 L= 120 (полная резьба)</t>
  </si>
  <si>
    <t>Болт  М 24 L= 120 (полная резьба)</t>
  </si>
  <si>
    <t xml:space="preserve">Болт  М 24 L= 120 </t>
  </si>
  <si>
    <t>Болт  М 27 L= 120</t>
  </si>
  <si>
    <t>Болт  М 27 L= 150</t>
  </si>
  <si>
    <t xml:space="preserve">Болт  М 36 L= 125  </t>
  </si>
  <si>
    <t>Паронит 1мм</t>
  </si>
  <si>
    <t>Паронит 2мм</t>
  </si>
  <si>
    <t>Паронит 4мм</t>
  </si>
  <si>
    <t>Паронит 6мм</t>
  </si>
  <si>
    <t>Резина лист 20 мм</t>
  </si>
  <si>
    <t>Резина МБС б 2мм</t>
  </si>
  <si>
    <t>Резина МБС б 5мм</t>
  </si>
  <si>
    <t>Электроды МР-3 4 мм</t>
  </si>
  <si>
    <t>Электрод МР-3  3мм</t>
  </si>
  <si>
    <t>Электроды Т-590</t>
  </si>
  <si>
    <t>Редуктор кислородный БКО-50МГ</t>
  </si>
  <si>
    <t>Редуктор пропановский БПО-5-4</t>
  </si>
  <si>
    <t>Резак универсальный Р2-01</t>
  </si>
  <si>
    <t>Инициатор</t>
  </si>
  <si>
    <t>Тепловые сети</t>
  </si>
  <si>
    <t>Город первая магистраль</t>
  </si>
  <si>
    <t>Город вторая магистраль</t>
  </si>
  <si>
    <t>ЦЗ ГВС</t>
  </si>
  <si>
    <t>ЦЗО ГВС</t>
  </si>
  <si>
    <t>ЦЗ Пар</t>
  </si>
  <si>
    <t>ЦЗО Пар</t>
  </si>
  <si>
    <t>топливоподача</t>
  </si>
  <si>
    <t>ЖД пути</t>
  </si>
  <si>
    <t>Тепловоз</t>
  </si>
  <si>
    <t>Авторакторная техника</t>
  </si>
  <si>
    <t>здания и сооружения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</si>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</sst>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2" xfId="0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/>
    <xf numFmtId="0" fontId="3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0" fillId="0" borderId="0" xfId="0" applyFont="1"/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49" fontId="0" fillId="0" borderId="0" xfId="0" applyNumberFormat="1"/>
    <xf numFmtId="49" fontId="1" fillId="0" borderId="0" xfId="0" applyNumberFormat="1" applyFont="1"/>
    <xf numFmtId="49" fontId="1" fillId="0" borderId="2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/>
    </xf>
    <xf numFmtId="2" fontId="0" fillId="0" borderId="0" xfId="0" applyNumberFormat="1"/>
    <xf numFmtId="0" fontId="1" fillId="3" borderId="1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3"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Мат" displayName="Мат" ref="B2:C120" totalsRowShown="0" tableBorderDxfId="2" dataCellStyle="Обычный">
  <autoFilter ref="B2:C120"/>
  <sortState ref="B3:C120">
    <sortCondition ref="B2:B120"/>
  </sortState>
  <tableColumns count="2">
    <tableColumn id="1" name="Наименование_материала " dataDxfId="1" dataCellStyle="Обычный"/>
    <tableColumn id="2" name="ед. изм." dataDxfId="0" dataCellStyle="Обычный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Q146"/>
  <sheetViews>
    <sheetView zoomScaleNormal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B3" sqref="B3:B8"/>
    </sheetView>
  </sheetViews>
  <sheetFormatPr defaultRowHeight="15" outlineLevelCol="2" x14ac:dyDescent="0.25"/>
  <cols>
    <col min="1" max="1" width="9.140625" style="33"/>
    <col min="2" max="2" width="26.42578125" style="51" customWidth="1"/>
    <col min="3" max="5" width="15.42578125" customWidth="1"/>
    <col min="6" max="6" width="15.42578125" style="36" customWidth="1"/>
    <col min="7" max="7" width="9.140625" customWidth="1" outlineLevel="1"/>
    <col min="8" max="8" width="10.42578125" customWidth="1" outlineLevel="1"/>
    <col min="9" max="9" width="11.28515625" customWidth="1" outlineLevel="1"/>
    <col min="10" max="10" width="10.7109375" customWidth="1" outlineLevel="1"/>
    <col min="11" max="11" width="10.28515625" customWidth="1" outlineLevel="1"/>
    <col min="12" max="12" width="10.7109375" customWidth="1" outlineLevel="1"/>
    <col min="13" max="15" width="9.140625" customWidth="1" outlineLevel="2"/>
    <col min="16" max="16" width="10.7109375" customWidth="1" outlineLevel="2"/>
    <col min="17" max="17" width="13.7109375" customWidth="1" outlineLevel="2"/>
    <col min="18" max="18" width="12.85546875" customWidth="1" outlineLevel="2"/>
    <col min="19" max="19" width="14.28515625" customWidth="1" outlineLevel="2"/>
    <col min="20" max="20" width="13.42578125" customWidth="1" outlineLevel="2"/>
    <col min="21" max="21" width="13.28515625" customWidth="1" outlineLevel="2"/>
    <col min="22" max="22" width="12.85546875" customWidth="1" outlineLevel="2"/>
    <col min="23" max="23" width="19.5703125" customWidth="1"/>
    <col min="24" max="24" width="19.85546875" customWidth="1"/>
    <col min="25" max="31" width="9.140625" customWidth="1"/>
    <col min="32" max="32" width="10.85546875" customWidth="1"/>
    <col min="33" max="36" width="9.140625" customWidth="1"/>
    <col min="37" max="37" width="15" customWidth="1"/>
    <col min="38" max="38" width="14.7109375" customWidth="1"/>
    <col min="40" max="40" width="10.7109375" customWidth="1"/>
    <col min="42" max="42" width="10.28515625" customWidth="1"/>
  </cols>
  <sheetData>
    <row r="1" spans="1:43" s="13" customFormat="1" x14ac:dyDescent="0.25">
      <c r="A1" s="32"/>
      <c r="B1" s="52"/>
      <c r="F1" s="10"/>
      <c r="G1" s="59" t="s">
        <v>39</v>
      </c>
      <c r="H1" s="59"/>
      <c r="I1" s="59"/>
      <c r="J1" s="59"/>
      <c r="K1" s="59"/>
      <c r="L1" s="59"/>
      <c r="M1" s="59" t="s">
        <v>46</v>
      </c>
      <c r="N1" s="59"/>
      <c r="O1" s="59"/>
      <c r="P1" s="59"/>
      <c r="Q1" s="59"/>
      <c r="R1" s="59"/>
      <c r="S1" s="59"/>
      <c r="T1" s="59"/>
      <c r="U1" s="59"/>
      <c r="V1" s="59"/>
      <c r="W1" s="59" t="s">
        <v>47</v>
      </c>
      <c r="X1" s="59"/>
      <c r="Y1" s="59"/>
      <c r="Z1" s="59"/>
      <c r="AA1" s="59"/>
      <c r="AB1" s="59"/>
      <c r="AC1" s="59"/>
      <c r="AD1" s="59"/>
      <c r="AE1" s="59"/>
      <c r="AF1" s="59" t="s">
        <v>49</v>
      </c>
      <c r="AG1" s="59"/>
      <c r="AH1" s="59"/>
      <c r="AI1" s="59"/>
      <c r="AJ1" s="59"/>
      <c r="AK1" s="59" t="s">
        <v>101</v>
      </c>
      <c r="AL1" s="59"/>
      <c r="AM1" s="59"/>
      <c r="AN1" s="59"/>
      <c r="AO1" s="59"/>
      <c r="AP1" s="59"/>
    </row>
    <row r="2" spans="1:43" s="13" customFormat="1" ht="34.5" customHeight="1" thickBot="1" x14ac:dyDescent="0.25">
      <c r="A2" s="47" t="s">
        <v>0</v>
      </c>
      <c r="B2" s="53" t="s">
        <v>1</v>
      </c>
      <c r="C2" s="47" t="s">
        <v>20</v>
      </c>
      <c r="D2" s="48" t="s">
        <v>12</v>
      </c>
      <c r="E2" s="48" t="s">
        <v>100</v>
      </c>
      <c r="F2" s="49" t="s">
        <v>113</v>
      </c>
      <c r="G2" s="37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40</v>
      </c>
      <c r="R2" s="2" t="s">
        <v>41</v>
      </c>
      <c r="S2" s="2" t="s">
        <v>42</v>
      </c>
      <c r="T2" s="2" t="s">
        <v>43</v>
      </c>
      <c r="U2" s="2" t="s">
        <v>44</v>
      </c>
      <c r="V2" s="6" t="s">
        <v>45</v>
      </c>
      <c r="W2" s="3" t="s">
        <v>48</v>
      </c>
      <c r="X2" s="3" t="s">
        <v>56</v>
      </c>
      <c r="Y2" s="3" t="s">
        <v>108</v>
      </c>
      <c r="Z2" s="3" t="s">
        <v>48</v>
      </c>
      <c r="AA2" s="3" t="s">
        <v>109</v>
      </c>
      <c r="AB2" s="3" t="s">
        <v>110</v>
      </c>
      <c r="AC2" s="34" t="s">
        <v>111</v>
      </c>
      <c r="AD2" s="34" t="s">
        <v>112</v>
      </c>
      <c r="AE2" s="34"/>
      <c r="AF2" s="31" t="s">
        <v>50</v>
      </c>
      <c r="AG2" s="4"/>
      <c r="AH2" s="4"/>
      <c r="AI2" s="4"/>
      <c r="AJ2" s="4"/>
      <c r="AK2" s="3" t="s">
        <v>102</v>
      </c>
      <c r="AL2" s="3" t="s">
        <v>103</v>
      </c>
      <c r="AM2" s="15" t="s">
        <v>104</v>
      </c>
      <c r="AN2" s="15" t="s">
        <v>105</v>
      </c>
      <c r="AO2" s="15" t="s">
        <v>106</v>
      </c>
      <c r="AP2" s="15" t="s">
        <v>107</v>
      </c>
    </row>
    <row r="3" spans="1:43" ht="18.75" customHeight="1" thickTop="1" x14ac:dyDescent="0.25">
      <c r="A3" s="66">
        <v>1</v>
      </c>
      <c r="B3" s="63" t="s">
        <v>68</v>
      </c>
      <c r="C3" s="60" t="str">
        <f>VLOOKUP(B3,Мат[],2,0)</f>
        <v>кг</v>
      </c>
      <c r="D3" s="60">
        <f>SUM(F3:F8)</f>
        <v>45</v>
      </c>
      <c r="E3" s="45" t="s">
        <v>13</v>
      </c>
      <c r="F3" s="46">
        <f>SUM(G3:AP3)</f>
        <v>16</v>
      </c>
      <c r="G3" s="38">
        <v>10</v>
      </c>
      <c r="H3" s="8">
        <v>3</v>
      </c>
      <c r="I3" s="8"/>
      <c r="J3" s="8"/>
      <c r="K3" s="8"/>
      <c r="L3" s="8"/>
      <c r="M3" s="8"/>
      <c r="N3" s="8"/>
      <c r="O3" s="8"/>
      <c r="P3" s="8"/>
      <c r="Q3" s="8"/>
      <c r="R3" s="11"/>
      <c r="S3" s="9"/>
      <c r="T3" s="9"/>
      <c r="U3" s="9"/>
      <c r="V3" s="9"/>
      <c r="W3" s="12"/>
      <c r="X3" s="8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>
        <v>3</v>
      </c>
      <c r="AK3" s="9"/>
      <c r="AL3" s="1"/>
      <c r="AM3" s="1"/>
      <c r="AN3" s="1"/>
      <c r="AO3" s="1"/>
      <c r="AP3" s="1"/>
      <c r="AQ3" s="50"/>
    </row>
    <row r="4" spans="1:43" ht="18.75" customHeight="1" x14ac:dyDescent="0.25">
      <c r="A4" s="67"/>
      <c r="B4" s="64"/>
      <c r="C4" s="61"/>
      <c r="D4" s="61"/>
      <c r="E4" s="23" t="s">
        <v>58</v>
      </c>
      <c r="F4" s="40">
        <f t="shared" ref="F4:F62" si="0">SUM(G4:AP4)</f>
        <v>6</v>
      </c>
      <c r="G4" s="38"/>
      <c r="H4" s="8"/>
      <c r="I4" s="8">
        <v>3</v>
      </c>
      <c r="J4" s="8">
        <v>3</v>
      </c>
      <c r="K4" s="8"/>
      <c r="L4" s="8"/>
      <c r="M4" s="8"/>
      <c r="N4" s="8"/>
      <c r="O4" s="8"/>
      <c r="P4" s="8"/>
      <c r="Q4" s="8"/>
      <c r="R4" s="11"/>
      <c r="S4" s="9"/>
      <c r="T4" s="9"/>
      <c r="U4" s="9"/>
      <c r="V4" s="9"/>
      <c r="W4" s="12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"/>
      <c r="AM4" s="1"/>
      <c r="AN4" s="1"/>
      <c r="AO4" s="1"/>
      <c r="AP4" s="1"/>
      <c r="AQ4" s="50"/>
    </row>
    <row r="5" spans="1:43" ht="18" customHeight="1" x14ac:dyDescent="0.25">
      <c r="A5" s="67"/>
      <c r="B5" s="64"/>
      <c r="C5" s="61"/>
      <c r="D5" s="61"/>
      <c r="E5" s="23" t="s">
        <v>63</v>
      </c>
      <c r="F5" s="40">
        <f t="shared" si="0"/>
        <v>8</v>
      </c>
      <c r="G5" s="38">
        <v>3</v>
      </c>
      <c r="H5" s="8"/>
      <c r="I5" s="8"/>
      <c r="J5" s="8"/>
      <c r="K5" s="8"/>
      <c r="L5" s="8"/>
      <c r="M5" s="8">
        <v>5</v>
      </c>
      <c r="N5" s="8"/>
      <c r="O5" s="8"/>
      <c r="P5" s="8"/>
      <c r="Q5" s="8"/>
      <c r="R5" s="11"/>
      <c r="S5" s="9"/>
      <c r="T5" s="9"/>
      <c r="U5" s="9"/>
      <c r="V5" s="9"/>
      <c r="W5" s="12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"/>
      <c r="AM5" s="1"/>
      <c r="AN5" s="1"/>
      <c r="AO5" s="1"/>
      <c r="AP5" s="1"/>
      <c r="AQ5" s="50"/>
    </row>
    <row r="6" spans="1:43" ht="21" customHeight="1" x14ac:dyDescent="0.25">
      <c r="A6" s="67"/>
      <c r="B6" s="64"/>
      <c r="C6" s="61"/>
      <c r="D6" s="61"/>
      <c r="E6" s="24" t="s">
        <v>14</v>
      </c>
      <c r="F6" s="40">
        <f t="shared" si="0"/>
        <v>1</v>
      </c>
      <c r="G6" s="38">
        <v>1</v>
      </c>
      <c r="H6" s="8"/>
      <c r="I6" s="8"/>
      <c r="J6" s="8"/>
      <c r="K6" s="8"/>
      <c r="L6" s="8"/>
      <c r="M6" s="8"/>
      <c r="N6" s="8"/>
      <c r="O6" s="8"/>
      <c r="P6" s="8"/>
      <c r="Q6" s="8"/>
      <c r="R6" s="11"/>
      <c r="S6" s="9"/>
      <c r="T6" s="9"/>
      <c r="U6" s="9"/>
      <c r="V6" s="9"/>
      <c r="W6" s="1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1"/>
      <c r="AM6" s="1"/>
      <c r="AN6" s="1"/>
      <c r="AO6" s="1"/>
      <c r="AP6" s="1"/>
      <c r="AQ6" s="50"/>
    </row>
    <row r="7" spans="1:43" ht="18.75" customHeight="1" x14ac:dyDescent="0.25">
      <c r="A7" s="67"/>
      <c r="B7" s="64"/>
      <c r="C7" s="61"/>
      <c r="D7" s="61"/>
      <c r="E7" s="24" t="s">
        <v>59</v>
      </c>
      <c r="F7" s="40">
        <f t="shared" si="0"/>
        <v>10</v>
      </c>
      <c r="G7" s="38">
        <v>10</v>
      </c>
      <c r="H7" s="8"/>
      <c r="I7" s="8"/>
      <c r="J7" s="8"/>
      <c r="K7" s="8"/>
      <c r="L7" s="8"/>
      <c r="M7" s="8"/>
      <c r="N7" s="8"/>
      <c r="O7" s="8"/>
      <c r="P7" s="8"/>
      <c r="Q7" s="8"/>
      <c r="R7" s="11"/>
      <c r="S7" s="9"/>
      <c r="T7" s="9"/>
      <c r="U7" s="9"/>
      <c r="V7" s="9"/>
      <c r="W7" s="1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"/>
      <c r="AM7" s="1"/>
      <c r="AN7" s="1"/>
      <c r="AO7" s="1"/>
      <c r="AP7" s="1"/>
      <c r="AQ7" s="50"/>
    </row>
    <row r="8" spans="1:43" ht="18.75" customHeight="1" thickBot="1" x14ac:dyDescent="0.3">
      <c r="A8" s="68"/>
      <c r="B8" s="65"/>
      <c r="C8" s="62"/>
      <c r="D8" s="62"/>
      <c r="E8" s="43" t="s">
        <v>66</v>
      </c>
      <c r="F8" s="44">
        <f t="shared" si="0"/>
        <v>4</v>
      </c>
      <c r="G8" s="38">
        <v>1</v>
      </c>
      <c r="H8" s="8"/>
      <c r="I8" s="8"/>
      <c r="J8" s="8"/>
      <c r="K8" s="8"/>
      <c r="L8" s="8"/>
      <c r="M8" s="8"/>
      <c r="N8" s="8"/>
      <c r="O8" s="8"/>
      <c r="P8" s="8"/>
      <c r="Q8" s="8"/>
      <c r="R8" s="11"/>
      <c r="S8" s="9"/>
      <c r="T8" s="9"/>
      <c r="U8" s="9"/>
      <c r="V8" s="9"/>
      <c r="W8" s="1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1"/>
      <c r="AM8" s="1"/>
      <c r="AN8" s="1"/>
      <c r="AO8" s="1"/>
      <c r="AP8" s="1">
        <v>3</v>
      </c>
      <c r="AQ8" s="50"/>
    </row>
    <row r="9" spans="1:43" ht="15.75" thickTop="1" x14ac:dyDescent="0.25">
      <c r="A9" s="66">
        <v>2</v>
      </c>
      <c r="B9" s="63" t="s">
        <v>68</v>
      </c>
      <c r="C9" s="60" t="str">
        <f>VLOOKUP(B9,Мат[],2,0)</f>
        <v>кг</v>
      </c>
      <c r="D9" s="60">
        <f t="shared" ref="D9" si="1">SUM(F9:F14)</f>
        <v>24</v>
      </c>
      <c r="E9" s="41" t="s">
        <v>13</v>
      </c>
      <c r="F9" s="42">
        <f t="shared" si="0"/>
        <v>4</v>
      </c>
      <c r="G9" s="39">
        <v>4</v>
      </c>
      <c r="H9" s="8"/>
      <c r="I9" s="8"/>
      <c r="J9" s="8"/>
      <c r="K9" s="8"/>
      <c r="L9" s="8"/>
      <c r="M9" s="8"/>
      <c r="N9" s="8"/>
      <c r="O9" s="8"/>
      <c r="P9" s="8"/>
      <c r="Q9" s="11"/>
      <c r="R9" s="9"/>
      <c r="S9" s="9"/>
      <c r="T9" s="9"/>
      <c r="U9" s="9"/>
      <c r="V9" s="12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"/>
      <c r="AL9" s="1"/>
      <c r="AM9" s="1"/>
      <c r="AN9" s="1"/>
      <c r="AO9" s="1"/>
      <c r="AP9" s="1"/>
    </row>
    <row r="10" spans="1:43" x14ac:dyDescent="0.25">
      <c r="A10" s="67"/>
      <c r="B10" s="64"/>
      <c r="C10" s="61"/>
      <c r="D10" s="61"/>
      <c r="E10" s="23" t="s">
        <v>58</v>
      </c>
      <c r="F10" s="40">
        <f t="shared" si="0"/>
        <v>4</v>
      </c>
      <c r="G10" s="39">
        <v>4</v>
      </c>
      <c r="H10" s="8"/>
      <c r="I10" s="8"/>
      <c r="J10" s="8"/>
      <c r="K10" s="8"/>
      <c r="L10" s="8"/>
      <c r="M10" s="8"/>
      <c r="N10" s="8"/>
      <c r="O10" s="8"/>
      <c r="P10" s="8"/>
      <c r="Q10" s="11"/>
      <c r="R10" s="9"/>
      <c r="S10" s="9"/>
      <c r="T10" s="9"/>
      <c r="U10" s="9"/>
      <c r="V10" s="12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"/>
      <c r="AL10" s="1"/>
      <c r="AM10" s="1"/>
      <c r="AN10" s="1"/>
      <c r="AO10" s="1"/>
      <c r="AP10" s="1"/>
    </row>
    <row r="11" spans="1:43" x14ac:dyDescent="0.25">
      <c r="A11" s="67"/>
      <c r="B11" s="64"/>
      <c r="C11" s="61"/>
      <c r="D11" s="61"/>
      <c r="E11" s="23" t="s">
        <v>63</v>
      </c>
      <c r="F11" s="40">
        <f t="shared" si="0"/>
        <v>4</v>
      </c>
      <c r="G11" s="39">
        <v>1</v>
      </c>
      <c r="H11" s="8"/>
      <c r="I11" s="8"/>
      <c r="J11" s="8"/>
      <c r="K11" s="8"/>
      <c r="L11" s="8"/>
      <c r="M11" s="8"/>
      <c r="N11" s="8"/>
      <c r="O11" s="8"/>
      <c r="P11" s="8"/>
      <c r="Q11" s="11"/>
      <c r="R11" s="9"/>
      <c r="S11" s="9"/>
      <c r="T11" s="9"/>
      <c r="U11" s="9"/>
      <c r="V11" s="12"/>
      <c r="W11" s="9">
        <v>3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"/>
      <c r="AL11" s="1"/>
      <c r="AM11" s="1"/>
      <c r="AN11" s="1"/>
      <c r="AO11" s="1"/>
      <c r="AP11" s="1"/>
    </row>
    <row r="12" spans="1:43" x14ac:dyDescent="0.25">
      <c r="A12" s="67"/>
      <c r="B12" s="64"/>
      <c r="C12" s="61"/>
      <c r="D12" s="61"/>
      <c r="E12" s="24" t="s">
        <v>14</v>
      </c>
      <c r="F12" s="40">
        <f t="shared" si="0"/>
        <v>4</v>
      </c>
      <c r="G12" s="39">
        <v>4</v>
      </c>
      <c r="H12" s="8"/>
      <c r="I12" s="8"/>
      <c r="J12" s="8"/>
      <c r="K12" s="8"/>
      <c r="L12" s="8"/>
      <c r="M12" s="8"/>
      <c r="N12" s="8"/>
      <c r="O12" s="8"/>
      <c r="P12" s="8"/>
      <c r="Q12" s="11"/>
      <c r="R12" s="9"/>
      <c r="S12" s="9"/>
      <c r="T12" s="9"/>
      <c r="U12" s="9"/>
      <c r="V12" s="12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"/>
      <c r="AL12" s="1"/>
      <c r="AM12" s="1"/>
      <c r="AN12" s="1"/>
      <c r="AO12" s="1"/>
      <c r="AP12" s="1"/>
    </row>
    <row r="13" spans="1:43" x14ac:dyDescent="0.25">
      <c r="A13" s="67"/>
      <c r="B13" s="64"/>
      <c r="C13" s="61"/>
      <c r="D13" s="61"/>
      <c r="E13" s="24" t="s">
        <v>59</v>
      </c>
      <c r="F13" s="40">
        <f t="shared" si="0"/>
        <v>4</v>
      </c>
      <c r="G13" s="39">
        <v>1</v>
      </c>
      <c r="H13" s="8"/>
      <c r="I13" s="8"/>
      <c r="J13" s="8"/>
      <c r="K13" s="8"/>
      <c r="L13" s="8"/>
      <c r="M13" s="8"/>
      <c r="N13" s="8"/>
      <c r="O13" s="8"/>
      <c r="P13" s="8"/>
      <c r="Q13" s="11"/>
      <c r="R13" s="9"/>
      <c r="S13" s="9"/>
      <c r="T13" s="9"/>
      <c r="U13" s="9"/>
      <c r="V13" s="12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">
        <v>3</v>
      </c>
      <c r="AL13" s="1"/>
      <c r="AM13" s="1"/>
      <c r="AN13" s="1"/>
      <c r="AO13" s="1"/>
      <c r="AP13" s="1"/>
    </row>
    <row r="14" spans="1:43" ht="15.75" thickBot="1" x14ac:dyDescent="0.3">
      <c r="A14" s="68"/>
      <c r="B14" s="65"/>
      <c r="C14" s="62"/>
      <c r="D14" s="62"/>
      <c r="E14" s="43" t="s">
        <v>66</v>
      </c>
      <c r="F14" s="44">
        <f t="shared" si="0"/>
        <v>4</v>
      </c>
      <c r="G14" s="39">
        <v>4</v>
      </c>
      <c r="H14" s="8"/>
      <c r="I14" s="8"/>
      <c r="J14" s="8"/>
      <c r="K14" s="8"/>
      <c r="L14" s="8"/>
      <c r="M14" s="8"/>
      <c r="N14" s="8"/>
      <c r="O14" s="8"/>
      <c r="P14" s="8"/>
      <c r="Q14" s="11"/>
      <c r="R14" s="9"/>
      <c r="S14" s="9"/>
      <c r="T14" s="9"/>
      <c r="U14" s="9"/>
      <c r="V14" s="12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"/>
      <c r="AL14" s="1"/>
      <c r="AM14" s="1"/>
      <c r="AN14" s="1"/>
      <c r="AO14" s="1"/>
      <c r="AP14" s="1"/>
    </row>
    <row r="15" spans="1:43" ht="16.5" customHeight="1" thickTop="1" x14ac:dyDescent="0.25">
      <c r="A15" s="66">
        <v>3</v>
      </c>
      <c r="B15" s="63" t="s">
        <v>80</v>
      </c>
      <c r="C15" s="60" t="str">
        <f>VLOOKUP(B15,Мат[],2,0)</f>
        <v>кг</v>
      </c>
      <c r="D15" s="60">
        <f t="shared" ref="D15" si="2">SUM(F15:F20)</f>
        <v>12</v>
      </c>
      <c r="E15" s="41" t="s">
        <v>13</v>
      </c>
      <c r="F15" s="42">
        <f t="shared" si="0"/>
        <v>3</v>
      </c>
      <c r="G15" s="39"/>
      <c r="H15" s="8"/>
      <c r="I15" s="8"/>
      <c r="J15" s="8"/>
      <c r="K15" s="8"/>
      <c r="L15" s="8"/>
      <c r="M15" s="8"/>
      <c r="N15" s="8"/>
      <c r="O15" s="8"/>
      <c r="P15" s="8"/>
      <c r="Q15" s="11"/>
      <c r="R15" s="9"/>
      <c r="S15" s="9"/>
      <c r="T15" s="9"/>
      <c r="U15" s="9"/>
      <c r="V15" s="12"/>
      <c r="W15" s="9"/>
      <c r="X15" s="9">
        <v>3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"/>
      <c r="AL15" s="1"/>
      <c r="AM15" s="1"/>
      <c r="AN15" s="1"/>
      <c r="AO15" s="1"/>
      <c r="AP15" s="1"/>
    </row>
    <row r="16" spans="1:43" x14ac:dyDescent="0.25">
      <c r="A16" s="67"/>
      <c r="B16" s="64"/>
      <c r="C16" s="61"/>
      <c r="D16" s="61"/>
      <c r="E16" s="23" t="s">
        <v>58</v>
      </c>
      <c r="F16" s="40">
        <f t="shared" si="0"/>
        <v>9</v>
      </c>
      <c r="G16" s="39"/>
      <c r="H16" s="8"/>
      <c r="I16" s="8"/>
      <c r="J16" s="8"/>
      <c r="K16" s="8"/>
      <c r="L16" s="8"/>
      <c r="M16" s="8"/>
      <c r="N16" s="8"/>
      <c r="O16" s="8"/>
      <c r="P16" s="8"/>
      <c r="Q16" s="11"/>
      <c r="R16" s="9"/>
      <c r="S16" s="9"/>
      <c r="T16" s="9"/>
      <c r="U16" s="9"/>
      <c r="V16" s="12"/>
      <c r="W16" s="9"/>
      <c r="X16" s="9"/>
      <c r="Y16" s="9"/>
      <c r="Z16" s="9"/>
      <c r="AA16" s="9">
        <v>9</v>
      </c>
      <c r="AB16" s="9"/>
      <c r="AC16" s="9"/>
      <c r="AD16" s="9"/>
      <c r="AE16" s="9"/>
      <c r="AF16" s="9"/>
      <c r="AG16" s="9"/>
      <c r="AH16" s="9"/>
      <c r="AI16" s="9"/>
      <c r="AJ16" s="9"/>
      <c r="AK16" s="1"/>
      <c r="AL16" s="1"/>
      <c r="AM16" s="1"/>
      <c r="AN16" s="1"/>
      <c r="AO16" s="1"/>
      <c r="AP16" s="1"/>
    </row>
    <row r="17" spans="1:42" x14ac:dyDescent="0.25">
      <c r="A17" s="67"/>
      <c r="B17" s="64"/>
      <c r="C17" s="61"/>
      <c r="D17" s="61"/>
      <c r="E17" s="23" t="s">
        <v>63</v>
      </c>
      <c r="F17" s="40">
        <f t="shared" si="0"/>
        <v>0</v>
      </c>
      <c r="G17" s="39"/>
      <c r="H17" s="8"/>
      <c r="I17" s="8"/>
      <c r="J17" s="8"/>
      <c r="K17" s="8"/>
      <c r="L17" s="8"/>
      <c r="M17" s="8"/>
      <c r="N17" s="8"/>
      <c r="O17" s="8"/>
      <c r="P17" s="8"/>
      <c r="Q17" s="11"/>
      <c r="R17" s="9"/>
      <c r="S17" s="9"/>
      <c r="T17" s="9"/>
      <c r="U17" s="9"/>
      <c r="V17" s="12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"/>
      <c r="AL17" s="1"/>
      <c r="AM17" s="1"/>
      <c r="AN17" s="1"/>
      <c r="AO17" s="1"/>
      <c r="AP17" s="1"/>
    </row>
    <row r="18" spans="1:42" x14ac:dyDescent="0.25">
      <c r="A18" s="67"/>
      <c r="B18" s="64"/>
      <c r="C18" s="61"/>
      <c r="D18" s="61"/>
      <c r="E18" s="24" t="s">
        <v>14</v>
      </c>
      <c r="F18" s="40">
        <f t="shared" si="0"/>
        <v>0</v>
      </c>
      <c r="G18" s="39"/>
      <c r="H18" s="8"/>
      <c r="I18" s="8"/>
      <c r="J18" s="8"/>
      <c r="K18" s="8"/>
      <c r="L18" s="8"/>
      <c r="M18" s="8"/>
      <c r="N18" s="8"/>
      <c r="O18" s="8"/>
      <c r="P18" s="8"/>
      <c r="Q18" s="11"/>
      <c r="R18" s="9"/>
      <c r="S18" s="9"/>
      <c r="T18" s="9"/>
      <c r="U18" s="9"/>
      <c r="V18" s="12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"/>
      <c r="AL18" s="1"/>
      <c r="AM18" s="1"/>
      <c r="AN18" s="1"/>
      <c r="AO18" s="1"/>
      <c r="AP18" s="1"/>
    </row>
    <row r="19" spans="1:42" x14ac:dyDescent="0.25">
      <c r="A19" s="67"/>
      <c r="B19" s="64"/>
      <c r="C19" s="61"/>
      <c r="D19" s="61"/>
      <c r="E19" s="24" t="s">
        <v>59</v>
      </c>
      <c r="F19" s="40">
        <f t="shared" si="0"/>
        <v>0</v>
      </c>
      <c r="G19" s="39"/>
      <c r="H19" s="8"/>
      <c r="I19" s="8"/>
      <c r="J19" s="8"/>
      <c r="K19" s="8"/>
      <c r="L19" s="8"/>
      <c r="M19" s="8"/>
      <c r="N19" s="8"/>
      <c r="O19" s="8"/>
      <c r="P19" s="8"/>
      <c r="Q19" s="11"/>
      <c r="R19" s="9"/>
      <c r="S19" s="9"/>
      <c r="T19" s="9"/>
      <c r="U19" s="9"/>
      <c r="V19" s="12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"/>
      <c r="AL19" s="1"/>
      <c r="AM19" s="1"/>
      <c r="AN19" s="1"/>
      <c r="AO19" s="1"/>
      <c r="AP19" s="1"/>
    </row>
    <row r="20" spans="1:42" ht="15.75" thickBot="1" x14ac:dyDescent="0.3">
      <c r="A20" s="68"/>
      <c r="B20" s="65"/>
      <c r="C20" s="62"/>
      <c r="D20" s="62"/>
      <c r="E20" s="43" t="s">
        <v>66</v>
      </c>
      <c r="F20" s="44">
        <f t="shared" si="0"/>
        <v>0</v>
      </c>
      <c r="G20" s="39"/>
      <c r="H20" s="8"/>
      <c r="I20" s="8"/>
      <c r="J20" s="8"/>
      <c r="K20" s="8"/>
      <c r="L20" s="8"/>
      <c r="M20" s="8"/>
      <c r="N20" s="8"/>
      <c r="O20" s="8"/>
      <c r="P20" s="8"/>
      <c r="Q20" s="11"/>
      <c r="R20" s="9"/>
      <c r="S20" s="9"/>
      <c r="T20" s="9"/>
      <c r="U20" s="9"/>
      <c r="V20" s="12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"/>
      <c r="AL20" s="1"/>
      <c r="AM20" s="1"/>
      <c r="AN20" s="1"/>
      <c r="AO20" s="1"/>
      <c r="AP20" s="1"/>
    </row>
    <row r="21" spans="1:42" ht="15" customHeight="1" thickTop="1" x14ac:dyDescent="0.25">
      <c r="A21" s="66">
        <v>4</v>
      </c>
      <c r="B21" s="63" t="s">
        <v>71</v>
      </c>
      <c r="C21" s="60" t="str">
        <f>VLOOKUP(B21,Мат[],2,0)</f>
        <v>кг</v>
      </c>
      <c r="D21" s="60">
        <f t="shared" ref="D21" si="3">SUM(F21:F26)</f>
        <v>0</v>
      </c>
      <c r="E21" s="41" t="s">
        <v>13</v>
      </c>
      <c r="F21" s="42">
        <f t="shared" si="0"/>
        <v>0</v>
      </c>
      <c r="G21" s="39"/>
      <c r="H21" s="8"/>
      <c r="I21" s="8"/>
      <c r="J21" s="8"/>
      <c r="K21" s="8"/>
      <c r="L21" s="8"/>
      <c r="M21" s="8"/>
      <c r="N21" s="8"/>
      <c r="O21" s="8"/>
      <c r="P21" s="8"/>
      <c r="Q21" s="9"/>
      <c r="R21" s="9"/>
      <c r="S21" s="9"/>
      <c r="T21" s="9"/>
      <c r="U21" s="9"/>
      <c r="V21" s="12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"/>
      <c r="AL21" s="1"/>
      <c r="AM21" s="1"/>
      <c r="AN21" s="1"/>
      <c r="AO21" s="1"/>
      <c r="AP21" s="1"/>
    </row>
    <row r="22" spans="1:42" x14ac:dyDescent="0.25">
      <c r="A22" s="67"/>
      <c r="B22" s="64"/>
      <c r="C22" s="61"/>
      <c r="D22" s="61"/>
      <c r="E22" s="23" t="s">
        <v>58</v>
      </c>
      <c r="F22" s="40">
        <f t="shared" si="0"/>
        <v>0</v>
      </c>
      <c r="G22" s="39"/>
      <c r="H22" s="8"/>
      <c r="I22" s="8"/>
      <c r="J22" s="8"/>
      <c r="K22" s="8"/>
      <c r="L22" s="8"/>
      <c r="M22" s="8"/>
      <c r="N22" s="8"/>
      <c r="O22" s="8"/>
      <c r="P22" s="8"/>
      <c r="Q22" s="9"/>
      <c r="R22" s="9"/>
      <c r="S22" s="9"/>
      <c r="T22" s="9"/>
      <c r="U22" s="9"/>
      <c r="V22" s="12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"/>
      <c r="AL22" s="1"/>
      <c r="AM22" s="1"/>
      <c r="AN22" s="1"/>
      <c r="AO22" s="1"/>
      <c r="AP22" s="1"/>
    </row>
    <row r="23" spans="1:42" x14ac:dyDescent="0.25">
      <c r="A23" s="67"/>
      <c r="B23" s="64"/>
      <c r="C23" s="61"/>
      <c r="D23" s="61"/>
      <c r="E23" s="23" t="s">
        <v>63</v>
      </c>
      <c r="F23" s="40">
        <f t="shared" si="0"/>
        <v>0</v>
      </c>
      <c r="G23" s="39"/>
      <c r="H23" s="8"/>
      <c r="I23" s="8"/>
      <c r="J23" s="8"/>
      <c r="K23" s="8"/>
      <c r="L23" s="8"/>
      <c r="M23" s="8"/>
      <c r="N23" s="8"/>
      <c r="O23" s="8"/>
      <c r="P23" s="8"/>
      <c r="Q23" s="9"/>
      <c r="R23" s="9"/>
      <c r="S23" s="9"/>
      <c r="T23" s="9"/>
      <c r="U23" s="9"/>
      <c r="V23" s="12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"/>
      <c r="AL23" s="1"/>
      <c r="AM23" s="1"/>
      <c r="AN23" s="1"/>
      <c r="AO23" s="1"/>
      <c r="AP23" s="1"/>
    </row>
    <row r="24" spans="1:42" x14ac:dyDescent="0.25">
      <c r="A24" s="67"/>
      <c r="B24" s="64"/>
      <c r="C24" s="61"/>
      <c r="D24" s="61"/>
      <c r="E24" s="24" t="s">
        <v>14</v>
      </c>
      <c r="F24" s="40">
        <f t="shared" si="0"/>
        <v>0</v>
      </c>
      <c r="G24" s="39"/>
      <c r="H24" s="8"/>
      <c r="I24" s="8"/>
      <c r="J24" s="8"/>
      <c r="K24" s="8"/>
      <c r="L24" s="8"/>
      <c r="M24" s="8"/>
      <c r="N24" s="8"/>
      <c r="O24" s="8"/>
      <c r="P24" s="8"/>
      <c r="Q24" s="9"/>
      <c r="R24" s="9"/>
      <c r="S24" s="9"/>
      <c r="T24" s="9"/>
      <c r="U24" s="9"/>
      <c r="V24" s="12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"/>
      <c r="AL24" s="1"/>
      <c r="AM24" s="1"/>
      <c r="AN24" s="1"/>
      <c r="AO24" s="1"/>
      <c r="AP24" s="1"/>
    </row>
    <row r="25" spans="1:42" x14ac:dyDescent="0.25">
      <c r="A25" s="67"/>
      <c r="B25" s="64"/>
      <c r="C25" s="61"/>
      <c r="D25" s="61"/>
      <c r="E25" s="24" t="s">
        <v>59</v>
      </c>
      <c r="F25" s="40">
        <f t="shared" si="0"/>
        <v>0</v>
      </c>
      <c r="G25" s="39"/>
      <c r="H25" s="8"/>
      <c r="I25" s="8"/>
      <c r="J25" s="8"/>
      <c r="K25" s="8"/>
      <c r="L25" s="8"/>
      <c r="M25" s="8"/>
      <c r="N25" s="8"/>
      <c r="O25" s="8"/>
      <c r="P25" s="8"/>
      <c r="Q25" s="9"/>
      <c r="R25" s="9"/>
      <c r="S25" s="9"/>
      <c r="T25" s="9"/>
      <c r="U25" s="9"/>
      <c r="V25" s="12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"/>
      <c r="AL25" s="1"/>
      <c r="AM25" s="1"/>
      <c r="AN25" s="1"/>
      <c r="AO25" s="1"/>
      <c r="AP25" s="1"/>
    </row>
    <row r="26" spans="1:42" ht="15.75" thickBot="1" x14ac:dyDescent="0.3">
      <c r="A26" s="68"/>
      <c r="B26" s="65"/>
      <c r="C26" s="62"/>
      <c r="D26" s="62"/>
      <c r="E26" s="43" t="s">
        <v>66</v>
      </c>
      <c r="F26" s="44">
        <f t="shared" si="0"/>
        <v>0</v>
      </c>
      <c r="G26" s="39"/>
      <c r="H26" s="8"/>
      <c r="I26" s="8"/>
      <c r="J26" s="8"/>
      <c r="K26" s="8"/>
      <c r="L26" s="8"/>
      <c r="M26" s="8"/>
      <c r="N26" s="8"/>
      <c r="O26" s="8"/>
      <c r="P26" s="8"/>
      <c r="Q26" s="9"/>
      <c r="R26" s="9"/>
      <c r="S26" s="9"/>
      <c r="T26" s="9"/>
      <c r="U26" s="9"/>
      <c r="V26" s="12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"/>
      <c r="AL26" s="1"/>
      <c r="AM26" s="1"/>
      <c r="AN26" s="1"/>
      <c r="AO26" s="1"/>
      <c r="AP26" s="1"/>
    </row>
    <row r="27" spans="1:42" ht="15.75" thickTop="1" x14ac:dyDescent="0.25">
      <c r="A27" s="66">
        <v>5</v>
      </c>
      <c r="B27" s="63" t="s">
        <v>91</v>
      </c>
      <c r="C27" s="60" t="str">
        <f>VLOOKUP(B27,Мат[],2,0)</f>
        <v>кг</v>
      </c>
      <c r="D27" s="60">
        <f t="shared" ref="D27" si="4">SUM(F27:F32)</f>
        <v>18</v>
      </c>
      <c r="E27" s="41" t="s">
        <v>13</v>
      </c>
      <c r="F27" s="42">
        <f t="shared" si="0"/>
        <v>9</v>
      </c>
      <c r="G27" s="39">
        <v>9</v>
      </c>
      <c r="H27" s="8"/>
      <c r="I27" s="8"/>
      <c r="J27" s="8"/>
      <c r="K27" s="8"/>
      <c r="L27" s="8"/>
      <c r="M27" s="8"/>
      <c r="N27" s="8"/>
      <c r="O27" s="8"/>
      <c r="P27" s="8"/>
      <c r="Q27" s="9"/>
      <c r="R27" s="9"/>
      <c r="S27" s="9"/>
      <c r="T27" s="9"/>
      <c r="U27" s="9"/>
      <c r="V27" s="12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"/>
      <c r="AL27" s="1"/>
      <c r="AM27" s="1"/>
      <c r="AN27" s="1"/>
      <c r="AO27" s="1"/>
      <c r="AP27" s="1"/>
    </row>
    <row r="28" spans="1:42" x14ac:dyDescent="0.25">
      <c r="A28" s="67"/>
      <c r="B28" s="64"/>
      <c r="C28" s="61"/>
      <c r="D28" s="61"/>
      <c r="E28" s="23" t="s">
        <v>58</v>
      </c>
      <c r="F28" s="40">
        <f t="shared" si="0"/>
        <v>0</v>
      </c>
      <c r="G28" s="39"/>
      <c r="H28" s="8"/>
      <c r="I28" s="8"/>
      <c r="J28" s="8"/>
      <c r="K28" s="8"/>
      <c r="L28" s="8"/>
      <c r="M28" s="8"/>
      <c r="N28" s="8"/>
      <c r="O28" s="8"/>
      <c r="P28" s="8"/>
      <c r="Q28" s="9"/>
      <c r="R28" s="9"/>
      <c r="S28" s="9"/>
      <c r="T28" s="9"/>
      <c r="U28" s="9"/>
      <c r="V28" s="12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"/>
      <c r="AL28" s="1"/>
      <c r="AM28" s="1"/>
      <c r="AN28" s="1"/>
      <c r="AO28" s="1"/>
      <c r="AP28" s="1"/>
    </row>
    <row r="29" spans="1:42" x14ac:dyDescent="0.25">
      <c r="A29" s="67"/>
      <c r="B29" s="64"/>
      <c r="C29" s="61"/>
      <c r="D29" s="61"/>
      <c r="E29" s="23" t="s">
        <v>63</v>
      </c>
      <c r="F29" s="40">
        <f t="shared" si="0"/>
        <v>0</v>
      </c>
      <c r="G29" s="39">
        <v>0</v>
      </c>
      <c r="H29" s="8"/>
      <c r="I29" s="8"/>
      <c r="J29" s="8"/>
      <c r="K29" s="8"/>
      <c r="L29" s="8"/>
      <c r="M29" s="8"/>
      <c r="N29" s="8"/>
      <c r="O29" s="8"/>
      <c r="P29" s="8"/>
      <c r="Q29" s="9"/>
      <c r="R29" s="9"/>
      <c r="S29" s="9"/>
      <c r="T29" s="9"/>
      <c r="U29" s="9"/>
      <c r="V29" s="12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"/>
      <c r="AL29" s="1"/>
      <c r="AM29" s="1"/>
      <c r="AN29" s="1"/>
      <c r="AO29" s="1"/>
      <c r="AP29" s="1"/>
    </row>
    <row r="30" spans="1:42" x14ac:dyDescent="0.25">
      <c r="A30" s="67"/>
      <c r="B30" s="64"/>
      <c r="C30" s="61"/>
      <c r="D30" s="61"/>
      <c r="E30" s="24" t="s">
        <v>14</v>
      </c>
      <c r="F30" s="40">
        <f t="shared" si="0"/>
        <v>0</v>
      </c>
      <c r="G30" s="39"/>
      <c r="H30" s="8"/>
      <c r="I30" s="8"/>
      <c r="J30" s="8"/>
      <c r="K30" s="8"/>
      <c r="L30" s="8"/>
      <c r="M30" s="8"/>
      <c r="N30" s="8"/>
      <c r="O30" s="8"/>
      <c r="P30" s="8"/>
      <c r="Q30" s="9"/>
      <c r="R30" s="9"/>
      <c r="S30" s="9"/>
      <c r="T30" s="9"/>
      <c r="U30" s="9"/>
      <c r="V30" s="12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"/>
      <c r="AL30" s="1"/>
      <c r="AM30" s="1"/>
      <c r="AN30" s="1"/>
      <c r="AO30" s="1"/>
      <c r="AP30" s="1"/>
    </row>
    <row r="31" spans="1:42" x14ac:dyDescent="0.25">
      <c r="A31" s="67"/>
      <c r="B31" s="64"/>
      <c r="C31" s="61"/>
      <c r="D31" s="61"/>
      <c r="E31" s="24" t="s">
        <v>59</v>
      </c>
      <c r="F31" s="40">
        <f t="shared" si="0"/>
        <v>0</v>
      </c>
      <c r="G31" s="39"/>
      <c r="H31" s="8"/>
      <c r="I31" s="8"/>
      <c r="J31" s="8"/>
      <c r="K31" s="8"/>
      <c r="L31" s="8"/>
      <c r="M31" s="8"/>
      <c r="N31" s="8"/>
      <c r="O31" s="8"/>
      <c r="P31" s="8"/>
      <c r="Q31" s="9"/>
      <c r="R31" s="9"/>
      <c r="S31" s="9"/>
      <c r="T31" s="9"/>
      <c r="U31" s="9"/>
      <c r="V31" s="12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"/>
      <c r="AL31" s="1"/>
      <c r="AM31" s="1"/>
      <c r="AN31" s="1"/>
      <c r="AO31" s="1"/>
      <c r="AP31" s="1"/>
    </row>
    <row r="32" spans="1:42" ht="15.75" thickBot="1" x14ac:dyDescent="0.3">
      <c r="A32" s="68"/>
      <c r="B32" s="65"/>
      <c r="C32" s="62"/>
      <c r="D32" s="62"/>
      <c r="E32" s="43" t="s">
        <v>66</v>
      </c>
      <c r="F32" s="44">
        <f t="shared" si="0"/>
        <v>9</v>
      </c>
      <c r="G32" s="39">
        <v>9</v>
      </c>
      <c r="H32" s="8"/>
      <c r="I32" s="8"/>
      <c r="J32" s="8"/>
      <c r="K32" s="8"/>
      <c r="L32" s="8"/>
      <c r="M32" s="8"/>
      <c r="N32" s="8"/>
      <c r="O32" s="8"/>
      <c r="P32" s="8"/>
      <c r="Q32" s="9"/>
      <c r="R32" s="9"/>
      <c r="S32" s="9"/>
      <c r="T32" s="9"/>
      <c r="U32" s="9"/>
      <c r="V32" s="12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"/>
      <c r="AL32" s="1"/>
      <c r="AM32" s="1"/>
      <c r="AN32" s="1"/>
      <c r="AO32" s="1"/>
      <c r="AP32" s="1"/>
    </row>
    <row r="33" spans="1:42" ht="15.75" thickTop="1" x14ac:dyDescent="0.25">
      <c r="A33" s="66">
        <v>6</v>
      </c>
      <c r="B33" s="63" t="s">
        <v>71</v>
      </c>
      <c r="C33" s="60" t="str">
        <f>VLOOKUP(B33,Мат[],2,0)</f>
        <v>кг</v>
      </c>
      <c r="D33" s="60">
        <f t="shared" ref="D33" si="5">SUM(F33:F38)</f>
        <v>0</v>
      </c>
      <c r="E33" s="41" t="s">
        <v>13</v>
      </c>
      <c r="F33" s="42">
        <f t="shared" si="0"/>
        <v>0</v>
      </c>
      <c r="G33" s="39"/>
      <c r="H33" s="8"/>
      <c r="I33" s="8"/>
      <c r="J33" s="8"/>
      <c r="K33" s="8"/>
      <c r="L33" s="8"/>
      <c r="M33" s="8"/>
      <c r="N33" s="8"/>
      <c r="O33" s="8"/>
      <c r="P33" s="8"/>
      <c r="Q33" s="9"/>
      <c r="R33" s="9"/>
      <c r="S33" s="9"/>
      <c r="T33" s="9"/>
      <c r="U33" s="9"/>
      <c r="V33" s="12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"/>
      <c r="AL33" s="1"/>
      <c r="AM33" s="1"/>
      <c r="AN33" s="1"/>
      <c r="AO33" s="1"/>
      <c r="AP33" s="1"/>
    </row>
    <row r="34" spans="1:42" x14ac:dyDescent="0.25">
      <c r="A34" s="67"/>
      <c r="B34" s="64"/>
      <c r="C34" s="61"/>
      <c r="D34" s="61"/>
      <c r="E34" s="23" t="s">
        <v>58</v>
      </c>
      <c r="F34" s="40">
        <f t="shared" si="0"/>
        <v>0</v>
      </c>
      <c r="G34" s="39"/>
      <c r="H34" s="8"/>
      <c r="I34" s="8"/>
      <c r="J34" s="8"/>
      <c r="K34" s="8"/>
      <c r="L34" s="8"/>
      <c r="M34" s="8"/>
      <c r="N34" s="8"/>
      <c r="O34" s="8"/>
      <c r="P34" s="8"/>
      <c r="Q34" s="9"/>
      <c r="R34" s="9"/>
      <c r="S34" s="9"/>
      <c r="T34" s="9"/>
      <c r="U34" s="9"/>
      <c r="V34" s="12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"/>
      <c r="AL34" s="1"/>
      <c r="AM34" s="1"/>
      <c r="AN34" s="1"/>
      <c r="AO34" s="1"/>
      <c r="AP34" s="1"/>
    </row>
    <row r="35" spans="1:42" x14ac:dyDescent="0.25">
      <c r="A35" s="67"/>
      <c r="B35" s="64"/>
      <c r="C35" s="61"/>
      <c r="D35" s="61"/>
      <c r="E35" s="23" t="s">
        <v>63</v>
      </c>
      <c r="F35" s="40">
        <f t="shared" si="0"/>
        <v>0</v>
      </c>
      <c r="G35" s="39"/>
      <c r="H35" s="8"/>
      <c r="I35" s="8"/>
      <c r="J35" s="8"/>
      <c r="K35" s="8"/>
      <c r="L35" s="8"/>
      <c r="M35" s="8"/>
      <c r="N35" s="8"/>
      <c r="O35" s="8"/>
      <c r="P35" s="8"/>
      <c r="Q35" s="9"/>
      <c r="R35" s="9"/>
      <c r="S35" s="9"/>
      <c r="T35" s="9"/>
      <c r="U35" s="9"/>
      <c r="V35" s="12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"/>
      <c r="AL35" s="1"/>
      <c r="AM35" s="1"/>
      <c r="AN35" s="1"/>
      <c r="AO35" s="1"/>
      <c r="AP35" s="1"/>
    </row>
    <row r="36" spans="1:42" x14ac:dyDescent="0.25">
      <c r="A36" s="67"/>
      <c r="B36" s="64"/>
      <c r="C36" s="61"/>
      <c r="D36" s="61"/>
      <c r="E36" s="24" t="s">
        <v>14</v>
      </c>
      <c r="F36" s="40">
        <f t="shared" si="0"/>
        <v>0</v>
      </c>
      <c r="G36" s="39"/>
      <c r="H36" s="8"/>
      <c r="I36" s="8"/>
      <c r="J36" s="8"/>
      <c r="K36" s="8"/>
      <c r="L36" s="8"/>
      <c r="M36" s="8"/>
      <c r="N36" s="8"/>
      <c r="O36" s="8"/>
      <c r="P36" s="8"/>
      <c r="Q36" s="9"/>
      <c r="R36" s="9"/>
      <c r="S36" s="9"/>
      <c r="T36" s="9"/>
      <c r="U36" s="9"/>
      <c r="V36" s="12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"/>
      <c r="AL36" s="1"/>
      <c r="AM36" s="1"/>
      <c r="AN36" s="1"/>
      <c r="AO36" s="1"/>
      <c r="AP36" s="1"/>
    </row>
    <row r="37" spans="1:42" x14ac:dyDescent="0.25">
      <c r="A37" s="67"/>
      <c r="B37" s="64"/>
      <c r="C37" s="61"/>
      <c r="D37" s="61"/>
      <c r="E37" s="24" t="s">
        <v>59</v>
      </c>
      <c r="F37" s="40">
        <f t="shared" si="0"/>
        <v>0</v>
      </c>
      <c r="G37" s="39"/>
      <c r="H37" s="8"/>
      <c r="I37" s="8"/>
      <c r="J37" s="8"/>
      <c r="K37" s="8"/>
      <c r="L37" s="8"/>
      <c r="M37" s="8"/>
      <c r="N37" s="8"/>
      <c r="O37" s="8"/>
      <c r="P37" s="8"/>
      <c r="Q37" s="9"/>
      <c r="R37" s="9"/>
      <c r="S37" s="9"/>
      <c r="T37" s="9"/>
      <c r="U37" s="9"/>
      <c r="V37" s="12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"/>
      <c r="AL37" s="1"/>
      <c r="AM37" s="1"/>
      <c r="AN37" s="1"/>
      <c r="AO37" s="1"/>
      <c r="AP37" s="1"/>
    </row>
    <row r="38" spans="1:42" ht="15.75" thickBot="1" x14ac:dyDescent="0.3">
      <c r="A38" s="68"/>
      <c r="B38" s="65"/>
      <c r="C38" s="62"/>
      <c r="D38" s="62"/>
      <c r="E38" s="43" t="s">
        <v>66</v>
      </c>
      <c r="F38" s="44">
        <f t="shared" si="0"/>
        <v>0</v>
      </c>
      <c r="G38" s="39"/>
      <c r="H38" s="8"/>
      <c r="I38" s="8"/>
      <c r="J38" s="8"/>
      <c r="K38" s="8"/>
      <c r="L38" s="8"/>
      <c r="M38" s="8"/>
      <c r="N38" s="8"/>
      <c r="O38" s="8"/>
      <c r="P38" s="8"/>
      <c r="Q38" s="9"/>
      <c r="R38" s="9"/>
      <c r="S38" s="9"/>
      <c r="T38" s="9"/>
      <c r="U38" s="9"/>
      <c r="V38" s="12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"/>
      <c r="AL38" s="1"/>
      <c r="AM38" s="1"/>
      <c r="AN38" s="1"/>
      <c r="AO38" s="1"/>
      <c r="AP38" s="1"/>
    </row>
    <row r="39" spans="1:42" ht="15.75" thickTop="1" x14ac:dyDescent="0.25">
      <c r="A39" s="66">
        <v>7</v>
      </c>
      <c r="B39" s="63" t="s">
        <v>34</v>
      </c>
      <c r="C39" s="60" t="str">
        <f>VLOOKUP(B39,Мат[],2,0)</f>
        <v>шт</v>
      </c>
      <c r="D39" s="60">
        <f t="shared" ref="D39" si="6">SUM(F39:F44)</f>
        <v>0</v>
      </c>
      <c r="E39" s="41" t="s">
        <v>13</v>
      </c>
      <c r="F39" s="42">
        <f t="shared" si="0"/>
        <v>0</v>
      </c>
      <c r="G39" s="39"/>
      <c r="H39" s="8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12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1"/>
      <c r="AL39" s="1"/>
      <c r="AM39" s="1"/>
      <c r="AN39" s="1"/>
      <c r="AO39" s="1"/>
      <c r="AP39" s="1"/>
    </row>
    <row r="40" spans="1:42" x14ac:dyDescent="0.25">
      <c r="A40" s="67"/>
      <c r="B40" s="64"/>
      <c r="C40" s="61"/>
      <c r="D40" s="61"/>
      <c r="E40" s="23" t="s">
        <v>58</v>
      </c>
      <c r="F40" s="40">
        <f t="shared" si="0"/>
        <v>0</v>
      </c>
      <c r="G40" s="39"/>
      <c r="H40" s="8"/>
      <c r="I40" s="8"/>
      <c r="J40" s="8"/>
      <c r="K40" s="8"/>
      <c r="L40" s="8"/>
      <c r="M40" s="8"/>
      <c r="N40" s="8"/>
      <c r="O40" s="8"/>
      <c r="P40" s="8"/>
      <c r="Q40" s="9"/>
      <c r="R40" s="9"/>
      <c r="S40" s="9"/>
      <c r="T40" s="9"/>
      <c r="U40" s="9"/>
      <c r="V40" s="12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"/>
      <c r="AL40" s="1"/>
      <c r="AM40" s="1"/>
      <c r="AN40" s="1"/>
      <c r="AO40" s="1"/>
      <c r="AP40" s="1"/>
    </row>
    <row r="41" spans="1:42" x14ac:dyDescent="0.25">
      <c r="A41" s="67"/>
      <c r="B41" s="64"/>
      <c r="C41" s="61"/>
      <c r="D41" s="61"/>
      <c r="E41" s="23" t="s">
        <v>63</v>
      </c>
      <c r="F41" s="40">
        <f t="shared" si="0"/>
        <v>0</v>
      </c>
      <c r="G41" s="39"/>
      <c r="H41" s="8"/>
      <c r="I41" s="8"/>
      <c r="J41" s="8"/>
      <c r="K41" s="8"/>
      <c r="L41" s="8"/>
      <c r="M41" s="8"/>
      <c r="N41" s="8"/>
      <c r="O41" s="8"/>
      <c r="P41" s="8"/>
      <c r="Q41" s="9"/>
      <c r="R41" s="9"/>
      <c r="S41" s="9"/>
      <c r="T41" s="9"/>
      <c r="U41" s="9"/>
      <c r="V41" s="12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"/>
      <c r="AL41" s="1"/>
      <c r="AM41" s="1"/>
      <c r="AN41" s="1"/>
      <c r="AO41" s="1"/>
      <c r="AP41" s="1"/>
    </row>
    <row r="42" spans="1:42" x14ac:dyDescent="0.25">
      <c r="A42" s="67"/>
      <c r="B42" s="64"/>
      <c r="C42" s="61"/>
      <c r="D42" s="61"/>
      <c r="E42" s="24" t="s">
        <v>14</v>
      </c>
      <c r="F42" s="40">
        <f t="shared" si="0"/>
        <v>0</v>
      </c>
      <c r="G42" s="39"/>
      <c r="H42" s="8"/>
      <c r="I42" s="8"/>
      <c r="J42" s="8"/>
      <c r="K42" s="8"/>
      <c r="L42" s="8"/>
      <c r="M42" s="8"/>
      <c r="N42" s="8"/>
      <c r="O42" s="8"/>
      <c r="P42" s="8"/>
      <c r="Q42" s="9"/>
      <c r="R42" s="9"/>
      <c r="S42" s="9"/>
      <c r="T42" s="9"/>
      <c r="U42" s="9"/>
      <c r="V42" s="12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1"/>
      <c r="AL42" s="1"/>
      <c r="AM42" s="1"/>
      <c r="AN42" s="1"/>
      <c r="AO42" s="1"/>
      <c r="AP42" s="1"/>
    </row>
    <row r="43" spans="1:42" x14ac:dyDescent="0.25">
      <c r="A43" s="67"/>
      <c r="B43" s="64"/>
      <c r="C43" s="61"/>
      <c r="D43" s="61"/>
      <c r="E43" s="24" t="s">
        <v>59</v>
      </c>
      <c r="F43" s="40">
        <f t="shared" si="0"/>
        <v>0</v>
      </c>
      <c r="G43" s="39"/>
      <c r="H43" s="8"/>
      <c r="I43" s="8"/>
      <c r="J43" s="8"/>
      <c r="K43" s="8"/>
      <c r="L43" s="8"/>
      <c r="M43" s="8"/>
      <c r="N43" s="8"/>
      <c r="O43" s="8"/>
      <c r="P43" s="8"/>
      <c r="Q43" s="9"/>
      <c r="R43" s="9"/>
      <c r="S43" s="9"/>
      <c r="T43" s="9"/>
      <c r="U43" s="9"/>
      <c r="V43" s="12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1"/>
      <c r="AL43" s="1"/>
      <c r="AM43" s="1"/>
      <c r="AN43" s="1"/>
      <c r="AO43" s="1"/>
      <c r="AP43" s="1"/>
    </row>
    <row r="44" spans="1:42" ht="15.75" thickBot="1" x14ac:dyDescent="0.3">
      <c r="A44" s="68"/>
      <c r="B44" s="65"/>
      <c r="C44" s="62"/>
      <c r="D44" s="62"/>
      <c r="E44" s="43" t="s">
        <v>66</v>
      </c>
      <c r="F44" s="44">
        <f t="shared" si="0"/>
        <v>0</v>
      </c>
      <c r="G44" s="39"/>
      <c r="H44" s="8"/>
      <c r="I44" s="8"/>
      <c r="J44" s="8"/>
      <c r="K44" s="8"/>
      <c r="L44" s="8"/>
      <c r="M44" s="8"/>
      <c r="N44" s="8"/>
      <c r="O44" s="8"/>
      <c r="P44" s="8"/>
      <c r="Q44" s="9"/>
      <c r="R44" s="9"/>
      <c r="S44" s="9"/>
      <c r="T44" s="9"/>
      <c r="U44" s="9"/>
      <c r="V44" s="12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1"/>
      <c r="AL44" s="1"/>
      <c r="AM44" s="1"/>
      <c r="AN44" s="1"/>
      <c r="AO44" s="1"/>
      <c r="AP44" s="1"/>
    </row>
    <row r="45" spans="1:42" ht="15.75" thickTop="1" x14ac:dyDescent="0.25">
      <c r="A45" s="66">
        <v>8</v>
      </c>
      <c r="B45" s="63" t="s">
        <v>71</v>
      </c>
      <c r="C45" s="60" t="str">
        <f>VLOOKUP(B45,Мат[],2,0)</f>
        <v>кг</v>
      </c>
      <c r="D45" s="60">
        <f t="shared" ref="D45" si="7">SUM(F45:F50)</f>
        <v>0</v>
      </c>
      <c r="E45" s="41" t="s">
        <v>13</v>
      </c>
      <c r="F45" s="42">
        <f t="shared" si="0"/>
        <v>0</v>
      </c>
      <c r="G45" s="39"/>
      <c r="H45" s="8"/>
      <c r="I45" s="8"/>
      <c r="J45" s="8"/>
      <c r="K45" s="8"/>
      <c r="L45" s="8"/>
      <c r="M45" s="8"/>
      <c r="N45" s="8"/>
      <c r="O45" s="8"/>
      <c r="P45" s="8"/>
      <c r="Q45" s="9"/>
      <c r="R45" s="9"/>
      <c r="S45" s="9"/>
      <c r="T45" s="9"/>
      <c r="U45" s="9"/>
      <c r="V45" s="12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1"/>
      <c r="AL45" s="1"/>
      <c r="AM45" s="1"/>
      <c r="AN45" s="1"/>
      <c r="AO45" s="1"/>
      <c r="AP45" s="1"/>
    </row>
    <row r="46" spans="1:42" x14ac:dyDescent="0.25">
      <c r="A46" s="67"/>
      <c r="B46" s="64"/>
      <c r="C46" s="61"/>
      <c r="D46" s="61"/>
      <c r="E46" s="23" t="s">
        <v>58</v>
      </c>
      <c r="F46" s="40">
        <f t="shared" si="0"/>
        <v>0</v>
      </c>
      <c r="G46" s="39"/>
      <c r="H46" s="8"/>
      <c r="I46" s="8"/>
      <c r="J46" s="8"/>
      <c r="K46" s="8"/>
      <c r="L46" s="8"/>
      <c r="M46" s="8"/>
      <c r="N46" s="8"/>
      <c r="O46" s="8"/>
      <c r="P46" s="8"/>
      <c r="Q46" s="9"/>
      <c r="R46" s="9"/>
      <c r="S46" s="9"/>
      <c r="T46" s="9"/>
      <c r="U46" s="9"/>
      <c r="V46" s="12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"/>
      <c r="AL46" s="1"/>
      <c r="AM46" s="1"/>
      <c r="AN46" s="1"/>
      <c r="AO46" s="1"/>
      <c r="AP46" s="1"/>
    </row>
    <row r="47" spans="1:42" x14ac:dyDescent="0.25">
      <c r="A47" s="67"/>
      <c r="B47" s="64"/>
      <c r="C47" s="61"/>
      <c r="D47" s="61"/>
      <c r="E47" s="23" t="s">
        <v>63</v>
      </c>
      <c r="F47" s="40">
        <f t="shared" si="0"/>
        <v>0</v>
      </c>
      <c r="G47" s="39"/>
      <c r="H47" s="8"/>
      <c r="I47" s="8"/>
      <c r="J47" s="8"/>
      <c r="K47" s="8"/>
      <c r="L47" s="8"/>
      <c r="M47" s="8"/>
      <c r="N47" s="8"/>
      <c r="O47" s="8"/>
      <c r="P47" s="8"/>
      <c r="Q47" s="9"/>
      <c r="R47" s="9"/>
      <c r="S47" s="9"/>
      <c r="T47" s="9"/>
      <c r="U47" s="9"/>
      <c r="V47" s="12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1"/>
      <c r="AL47" s="1"/>
      <c r="AM47" s="1"/>
      <c r="AN47" s="1"/>
      <c r="AO47" s="1"/>
      <c r="AP47" s="1"/>
    </row>
    <row r="48" spans="1:42" x14ac:dyDescent="0.25">
      <c r="A48" s="67"/>
      <c r="B48" s="64"/>
      <c r="C48" s="61"/>
      <c r="D48" s="61"/>
      <c r="E48" s="24" t="s">
        <v>14</v>
      </c>
      <c r="F48" s="40">
        <f t="shared" si="0"/>
        <v>0</v>
      </c>
      <c r="G48" s="39"/>
      <c r="H48" s="8"/>
      <c r="I48" s="8"/>
      <c r="J48" s="8"/>
      <c r="K48" s="8"/>
      <c r="L48" s="8"/>
      <c r="M48" s="8"/>
      <c r="N48" s="8"/>
      <c r="O48" s="8"/>
      <c r="P48" s="8"/>
      <c r="Q48" s="9"/>
      <c r="R48" s="9"/>
      <c r="S48" s="9"/>
      <c r="T48" s="9"/>
      <c r="U48" s="9"/>
      <c r="V48" s="12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1"/>
      <c r="AL48" s="1"/>
      <c r="AM48" s="1"/>
      <c r="AN48" s="1"/>
      <c r="AO48" s="1"/>
      <c r="AP48" s="1"/>
    </row>
    <row r="49" spans="1:42" x14ac:dyDescent="0.25">
      <c r="A49" s="67"/>
      <c r="B49" s="64"/>
      <c r="C49" s="61"/>
      <c r="D49" s="61"/>
      <c r="E49" s="24" t="s">
        <v>59</v>
      </c>
      <c r="F49" s="40">
        <f t="shared" si="0"/>
        <v>0</v>
      </c>
      <c r="G49" s="39"/>
      <c r="H49" s="8"/>
      <c r="I49" s="8"/>
      <c r="J49" s="8"/>
      <c r="K49" s="8"/>
      <c r="L49" s="8"/>
      <c r="M49" s="8"/>
      <c r="N49" s="8"/>
      <c r="O49" s="8"/>
      <c r="P49" s="8"/>
      <c r="Q49" s="9"/>
      <c r="R49" s="9"/>
      <c r="S49" s="9"/>
      <c r="T49" s="9"/>
      <c r="U49" s="9"/>
      <c r="V49" s="12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1"/>
      <c r="AL49" s="1"/>
      <c r="AM49" s="1"/>
      <c r="AN49" s="1"/>
      <c r="AO49" s="1"/>
      <c r="AP49" s="1"/>
    </row>
    <row r="50" spans="1:42" ht="15.75" thickBot="1" x14ac:dyDescent="0.3">
      <c r="A50" s="68"/>
      <c r="B50" s="65"/>
      <c r="C50" s="62"/>
      <c r="D50" s="62"/>
      <c r="E50" s="43" t="s">
        <v>66</v>
      </c>
      <c r="F50" s="44">
        <f t="shared" si="0"/>
        <v>0</v>
      </c>
      <c r="G50" s="39"/>
      <c r="H50" s="8"/>
      <c r="I50" s="8"/>
      <c r="J50" s="8"/>
      <c r="K50" s="8"/>
      <c r="L50" s="8"/>
      <c r="M50" s="8"/>
      <c r="N50" s="8"/>
      <c r="O50" s="8"/>
      <c r="P50" s="8"/>
      <c r="Q50" s="9"/>
      <c r="R50" s="9"/>
      <c r="S50" s="9"/>
      <c r="T50" s="9"/>
      <c r="U50" s="9"/>
      <c r="V50" s="12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1"/>
      <c r="AL50" s="1"/>
      <c r="AM50" s="1"/>
      <c r="AN50" s="1"/>
      <c r="AO50" s="1"/>
      <c r="AP50" s="1"/>
    </row>
    <row r="51" spans="1:42" ht="15.75" thickTop="1" x14ac:dyDescent="0.25">
      <c r="A51" s="66">
        <v>9</v>
      </c>
      <c r="B51" s="63" t="s">
        <v>34</v>
      </c>
      <c r="C51" s="60" t="str">
        <f>VLOOKUP(B51,Мат[],2,0)</f>
        <v>шт</v>
      </c>
      <c r="D51" s="60">
        <f t="shared" ref="D51" si="8">SUM(F51:F56)</f>
        <v>0</v>
      </c>
      <c r="E51" s="41" t="s">
        <v>13</v>
      </c>
      <c r="F51" s="42">
        <f t="shared" si="0"/>
        <v>0</v>
      </c>
      <c r="G51" s="39"/>
      <c r="H51" s="8"/>
      <c r="I51" s="8"/>
      <c r="J51" s="8"/>
      <c r="K51" s="8"/>
      <c r="L51" s="8"/>
      <c r="M51" s="8"/>
      <c r="N51" s="8"/>
      <c r="O51" s="8"/>
      <c r="P51" s="8"/>
      <c r="Q51" s="9"/>
      <c r="R51" s="9"/>
      <c r="S51" s="9"/>
      <c r="T51" s="9"/>
      <c r="U51" s="9"/>
      <c r="V51" s="12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1"/>
      <c r="AL51" s="1"/>
      <c r="AM51" s="1"/>
      <c r="AN51" s="1"/>
      <c r="AO51" s="1"/>
      <c r="AP51" s="1"/>
    </row>
    <row r="52" spans="1:42" x14ac:dyDescent="0.25">
      <c r="A52" s="67"/>
      <c r="B52" s="64"/>
      <c r="C52" s="61"/>
      <c r="D52" s="61"/>
      <c r="E52" s="23" t="s">
        <v>58</v>
      </c>
      <c r="F52" s="40">
        <f t="shared" si="0"/>
        <v>0</v>
      </c>
      <c r="G52" s="39"/>
      <c r="H52" s="8"/>
      <c r="I52" s="8"/>
      <c r="J52" s="8"/>
      <c r="K52" s="8"/>
      <c r="L52" s="8"/>
      <c r="M52" s="8"/>
      <c r="N52" s="8"/>
      <c r="O52" s="8"/>
      <c r="P52" s="8"/>
      <c r="Q52" s="9"/>
      <c r="R52" s="9"/>
      <c r="S52" s="9"/>
      <c r="T52" s="9"/>
      <c r="U52" s="9"/>
      <c r="V52" s="12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1"/>
      <c r="AL52" s="1"/>
      <c r="AM52" s="1"/>
      <c r="AN52" s="1"/>
      <c r="AO52" s="1"/>
      <c r="AP52" s="1"/>
    </row>
    <row r="53" spans="1:42" x14ac:dyDescent="0.25">
      <c r="A53" s="67"/>
      <c r="B53" s="64"/>
      <c r="C53" s="61"/>
      <c r="D53" s="61"/>
      <c r="E53" s="23" t="s">
        <v>63</v>
      </c>
      <c r="F53" s="40">
        <f t="shared" si="0"/>
        <v>0</v>
      </c>
      <c r="G53" s="39"/>
      <c r="H53" s="8"/>
      <c r="I53" s="8"/>
      <c r="J53" s="8"/>
      <c r="K53" s="8"/>
      <c r="L53" s="8"/>
      <c r="M53" s="8"/>
      <c r="N53" s="8"/>
      <c r="O53" s="8"/>
      <c r="P53" s="8"/>
      <c r="Q53" s="9"/>
      <c r="R53" s="9"/>
      <c r="S53" s="9"/>
      <c r="T53" s="9"/>
      <c r="U53" s="9"/>
      <c r="V53" s="12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1"/>
      <c r="AL53" s="1"/>
      <c r="AM53" s="1"/>
      <c r="AN53" s="1"/>
      <c r="AO53" s="1"/>
      <c r="AP53" s="1"/>
    </row>
    <row r="54" spans="1:42" x14ac:dyDescent="0.25">
      <c r="A54" s="67"/>
      <c r="B54" s="64"/>
      <c r="C54" s="61"/>
      <c r="D54" s="61"/>
      <c r="E54" s="24" t="s">
        <v>14</v>
      </c>
      <c r="F54" s="40">
        <f t="shared" si="0"/>
        <v>0</v>
      </c>
      <c r="G54" s="39"/>
      <c r="H54" s="8"/>
      <c r="I54" s="8"/>
      <c r="J54" s="8"/>
      <c r="K54" s="8"/>
      <c r="L54" s="8"/>
      <c r="M54" s="8"/>
      <c r="N54" s="8"/>
      <c r="O54" s="8"/>
      <c r="P54" s="8"/>
      <c r="Q54" s="9"/>
      <c r="R54" s="9"/>
      <c r="S54" s="9"/>
      <c r="T54" s="9"/>
      <c r="U54" s="9"/>
      <c r="V54" s="12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"/>
      <c r="AL54" s="1"/>
      <c r="AM54" s="1"/>
      <c r="AN54" s="1"/>
      <c r="AO54" s="1"/>
      <c r="AP54" s="1"/>
    </row>
    <row r="55" spans="1:42" x14ac:dyDescent="0.25">
      <c r="A55" s="67"/>
      <c r="B55" s="64"/>
      <c r="C55" s="61"/>
      <c r="D55" s="61"/>
      <c r="E55" s="24" t="s">
        <v>59</v>
      </c>
      <c r="F55" s="40">
        <f t="shared" si="0"/>
        <v>0</v>
      </c>
      <c r="G55" s="39"/>
      <c r="H55" s="8"/>
      <c r="I55" s="8"/>
      <c r="J55" s="8"/>
      <c r="K55" s="8"/>
      <c r="L55" s="8"/>
      <c r="M55" s="8"/>
      <c r="N55" s="8"/>
      <c r="O55" s="8"/>
      <c r="P55" s="8"/>
      <c r="Q55" s="9"/>
      <c r="R55" s="9"/>
      <c r="S55" s="9"/>
      <c r="T55" s="9"/>
      <c r="U55" s="9"/>
      <c r="V55" s="12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1"/>
      <c r="AL55" s="1"/>
      <c r="AM55" s="1"/>
      <c r="AN55" s="1"/>
      <c r="AO55" s="1"/>
      <c r="AP55" s="1"/>
    </row>
    <row r="56" spans="1:42" ht="15.75" thickBot="1" x14ac:dyDescent="0.3">
      <c r="A56" s="68"/>
      <c r="B56" s="65"/>
      <c r="C56" s="62"/>
      <c r="D56" s="62"/>
      <c r="E56" s="43" t="s">
        <v>66</v>
      </c>
      <c r="F56" s="44">
        <f t="shared" si="0"/>
        <v>0</v>
      </c>
      <c r="G56" s="39"/>
      <c r="H56" s="8"/>
      <c r="I56" s="8"/>
      <c r="J56" s="8"/>
      <c r="K56" s="8"/>
      <c r="L56" s="8"/>
      <c r="M56" s="8"/>
      <c r="N56" s="8"/>
      <c r="O56" s="8"/>
      <c r="P56" s="8"/>
      <c r="Q56" s="9"/>
      <c r="R56" s="9"/>
      <c r="S56" s="9"/>
      <c r="T56" s="9"/>
      <c r="U56" s="9"/>
      <c r="V56" s="12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"/>
      <c r="AL56" s="1"/>
      <c r="AM56" s="1"/>
      <c r="AN56" s="1"/>
      <c r="AO56" s="1"/>
      <c r="AP56" s="1"/>
    </row>
    <row r="57" spans="1:42" ht="15.75" thickTop="1" x14ac:dyDescent="0.25">
      <c r="A57" s="66">
        <v>10</v>
      </c>
      <c r="B57" s="63" t="s">
        <v>71</v>
      </c>
      <c r="C57" s="60" t="str">
        <f>VLOOKUP(B57,Мат[],2,0)</f>
        <v>кг</v>
      </c>
      <c r="D57" s="60">
        <f t="shared" ref="D57" si="9">SUM(F57:F62)</f>
        <v>0</v>
      </c>
      <c r="E57" s="41" t="s">
        <v>13</v>
      </c>
      <c r="F57" s="42">
        <f t="shared" si="0"/>
        <v>0</v>
      </c>
      <c r="G57" s="39"/>
      <c r="H57" s="8"/>
      <c r="I57" s="8"/>
      <c r="J57" s="8"/>
      <c r="K57" s="8"/>
      <c r="L57" s="8"/>
      <c r="M57" s="8"/>
      <c r="N57" s="8"/>
      <c r="O57" s="8"/>
      <c r="P57" s="8"/>
      <c r="Q57" s="9"/>
      <c r="R57" s="9"/>
      <c r="S57" s="9"/>
      <c r="T57" s="9"/>
      <c r="U57" s="9"/>
      <c r="V57" s="12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1"/>
      <c r="AL57" s="1"/>
      <c r="AM57" s="1"/>
      <c r="AN57" s="1"/>
      <c r="AO57" s="1"/>
      <c r="AP57" s="1"/>
    </row>
    <row r="58" spans="1:42" x14ac:dyDescent="0.25">
      <c r="A58" s="67"/>
      <c r="B58" s="64"/>
      <c r="C58" s="61"/>
      <c r="D58" s="61"/>
      <c r="E58" s="23" t="s">
        <v>58</v>
      </c>
      <c r="F58" s="40">
        <f t="shared" si="0"/>
        <v>0</v>
      </c>
      <c r="G58" s="39"/>
      <c r="H58" s="8"/>
      <c r="I58" s="8"/>
      <c r="J58" s="8"/>
      <c r="K58" s="8"/>
      <c r="L58" s="8"/>
      <c r="M58" s="8"/>
      <c r="N58" s="8"/>
      <c r="O58" s="8"/>
      <c r="P58" s="8"/>
      <c r="Q58" s="9"/>
      <c r="R58" s="9"/>
      <c r="S58" s="9"/>
      <c r="T58" s="9"/>
      <c r="U58" s="9"/>
      <c r="V58" s="12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1"/>
      <c r="AL58" s="1"/>
      <c r="AM58" s="1"/>
      <c r="AN58" s="1"/>
      <c r="AO58" s="1"/>
      <c r="AP58" s="1"/>
    </row>
    <row r="59" spans="1:42" x14ac:dyDescent="0.25">
      <c r="A59" s="67"/>
      <c r="B59" s="64"/>
      <c r="C59" s="61"/>
      <c r="D59" s="61"/>
      <c r="E59" s="23" t="s">
        <v>63</v>
      </c>
      <c r="F59" s="40">
        <f t="shared" si="0"/>
        <v>0</v>
      </c>
      <c r="G59" s="39"/>
      <c r="H59" s="8"/>
      <c r="I59" s="8"/>
      <c r="J59" s="8"/>
      <c r="K59" s="8"/>
      <c r="L59" s="8"/>
      <c r="M59" s="8"/>
      <c r="N59" s="8"/>
      <c r="O59" s="8"/>
      <c r="P59" s="8"/>
      <c r="Q59" s="9"/>
      <c r="R59" s="9"/>
      <c r="S59" s="9"/>
      <c r="T59" s="9"/>
      <c r="U59" s="9"/>
      <c r="V59" s="12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1"/>
      <c r="AL59" s="1"/>
      <c r="AM59" s="1"/>
      <c r="AN59" s="1"/>
      <c r="AO59" s="1"/>
      <c r="AP59" s="1"/>
    </row>
    <row r="60" spans="1:42" x14ac:dyDescent="0.25">
      <c r="A60" s="67"/>
      <c r="B60" s="64"/>
      <c r="C60" s="61"/>
      <c r="D60" s="61"/>
      <c r="E60" s="24" t="s">
        <v>14</v>
      </c>
      <c r="F60" s="40">
        <f t="shared" si="0"/>
        <v>0</v>
      </c>
      <c r="G60" s="39"/>
      <c r="H60" s="8"/>
      <c r="I60" s="8"/>
      <c r="J60" s="8"/>
      <c r="K60" s="8"/>
      <c r="L60" s="8"/>
      <c r="M60" s="8"/>
      <c r="N60" s="8"/>
      <c r="O60" s="8"/>
      <c r="P60" s="8"/>
      <c r="Q60" s="9"/>
      <c r="R60" s="9"/>
      <c r="S60" s="9"/>
      <c r="T60" s="9"/>
      <c r="U60" s="9"/>
      <c r="V60" s="12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1"/>
      <c r="AL60" s="1"/>
      <c r="AM60" s="1"/>
      <c r="AN60" s="1"/>
      <c r="AO60" s="1"/>
      <c r="AP60" s="1"/>
    </row>
    <row r="61" spans="1:42" x14ac:dyDescent="0.25">
      <c r="A61" s="67"/>
      <c r="B61" s="64"/>
      <c r="C61" s="61"/>
      <c r="D61" s="61"/>
      <c r="E61" s="24" t="s">
        <v>59</v>
      </c>
      <c r="F61" s="40">
        <f t="shared" si="0"/>
        <v>0</v>
      </c>
      <c r="G61" s="39"/>
      <c r="H61" s="8"/>
      <c r="I61" s="8"/>
      <c r="J61" s="8"/>
      <c r="K61" s="8"/>
      <c r="L61" s="8"/>
      <c r="M61" s="8"/>
      <c r="N61" s="8"/>
      <c r="O61" s="8"/>
      <c r="P61" s="8"/>
      <c r="Q61" s="9"/>
      <c r="R61" s="9"/>
      <c r="S61" s="9"/>
      <c r="T61" s="9"/>
      <c r="U61" s="9"/>
      <c r="V61" s="12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1"/>
      <c r="AL61" s="1"/>
      <c r="AM61" s="1"/>
      <c r="AN61" s="1"/>
      <c r="AO61" s="1"/>
      <c r="AP61" s="1"/>
    </row>
    <row r="62" spans="1:42" ht="15.75" thickBot="1" x14ac:dyDescent="0.3">
      <c r="A62" s="68"/>
      <c r="B62" s="65"/>
      <c r="C62" s="62"/>
      <c r="D62" s="62"/>
      <c r="E62" s="43" t="s">
        <v>66</v>
      </c>
      <c r="F62" s="44">
        <f t="shared" si="0"/>
        <v>0</v>
      </c>
      <c r="G62" s="39"/>
      <c r="H62" s="8"/>
      <c r="I62" s="8"/>
      <c r="J62" s="8"/>
      <c r="K62" s="8"/>
      <c r="L62" s="8"/>
      <c r="M62" s="8"/>
      <c r="N62" s="8"/>
      <c r="O62" s="8"/>
      <c r="P62" s="8"/>
      <c r="Q62" s="9"/>
      <c r="R62" s="9"/>
      <c r="S62" s="9"/>
      <c r="T62" s="9"/>
      <c r="U62" s="9"/>
      <c r="V62" s="12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1"/>
      <c r="AL62" s="1"/>
      <c r="AM62" s="1"/>
      <c r="AN62" s="1"/>
      <c r="AO62" s="1"/>
      <c r="AP62" s="1"/>
    </row>
    <row r="63" spans="1:42" ht="15.75" thickTop="1" x14ac:dyDescent="0.25">
      <c r="A63" s="66">
        <v>11</v>
      </c>
      <c r="B63" s="63" t="s">
        <v>71</v>
      </c>
      <c r="C63" s="60" t="str">
        <f>VLOOKUP(B63,Мат[],2,0)</f>
        <v>кг</v>
      </c>
      <c r="D63" s="60">
        <f t="shared" ref="D63" si="10">SUM(F63:F68)</f>
        <v>0</v>
      </c>
      <c r="E63" s="41" t="s">
        <v>13</v>
      </c>
      <c r="F63" s="42">
        <f t="shared" ref="F63:F74" si="11">SUM(G63:AP63)</f>
        <v>0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42" x14ac:dyDescent="0.25">
      <c r="A64" s="67"/>
      <c r="B64" s="64"/>
      <c r="C64" s="61"/>
      <c r="D64" s="61"/>
      <c r="E64" s="23" t="s">
        <v>58</v>
      </c>
      <c r="F64" s="40">
        <f t="shared" si="11"/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6" x14ac:dyDescent="0.25">
      <c r="A65" s="67"/>
      <c r="B65" s="64"/>
      <c r="C65" s="61"/>
      <c r="D65" s="61"/>
      <c r="E65" s="23" t="s">
        <v>63</v>
      </c>
      <c r="F65" s="40">
        <f t="shared" si="11"/>
        <v>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6" x14ac:dyDescent="0.25">
      <c r="A66" s="67"/>
      <c r="B66" s="64"/>
      <c r="C66" s="61"/>
      <c r="D66" s="61"/>
      <c r="E66" s="24" t="s">
        <v>14</v>
      </c>
      <c r="F66" s="40">
        <f t="shared" si="11"/>
        <v>0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6" x14ac:dyDescent="0.25">
      <c r="A67" s="67"/>
      <c r="B67" s="64"/>
      <c r="C67" s="61"/>
      <c r="D67" s="61"/>
      <c r="E67" s="24" t="s">
        <v>59</v>
      </c>
      <c r="F67" s="40">
        <f t="shared" si="11"/>
        <v>0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6" ht="15.75" thickBot="1" x14ac:dyDescent="0.3">
      <c r="A68" s="69"/>
      <c r="B68" s="65"/>
      <c r="C68" s="62"/>
      <c r="D68" s="62"/>
      <c r="E68" s="43" t="s">
        <v>66</v>
      </c>
      <c r="F68" s="44">
        <f t="shared" si="11"/>
        <v>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6" ht="15.75" thickTop="1" x14ac:dyDescent="0.25">
      <c r="A69" s="70">
        <v>12</v>
      </c>
      <c r="B69" s="63" t="s">
        <v>71</v>
      </c>
      <c r="C69" s="60" t="str">
        <f>VLOOKUP(B69,Мат[],2,0)</f>
        <v>кг</v>
      </c>
      <c r="D69" s="60">
        <f t="shared" ref="D69" si="12">SUM(F69:F74)</f>
        <v>0</v>
      </c>
      <c r="E69" s="41" t="s">
        <v>13</v>
      </c>
      <c r="F69" s="42">
        <f t="shared" si="11"/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spans="1:36" x14ac:dyDescent="0.25">
      <c r="A70" s="67"/>
      <c r="B70" s="64"/>
      <c r="C70" s="61"/>
      <c r="D70" s="61"/>
      <c r="E70" s="23" t="s">
        <v>58</v>
      </c>
      <c r="F70" s="40">
        <f t="shared" si="11"/>
        <v>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spans="1:36" x14ac:dyDescent="0.25">
      <c r="A71" s="67"/>
      <c r="B71" s="64"/>
      <c r="C71" s="61"/>
      <c r="D71" s="61"/>
      <c r="E71" s="23" t="s">
        <v>63</v>
      </c>
      <c r="F71" s="40">
        <f t="shared" si="11"/>
        <v>0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spans="1:36" x14ac:dyDescent="0.25">
      <c r="A72" s="67"/>
      <c r="B72" s="64"/>
      <c r="C72" s="61"/>
      <c r="D72" s="61"/>
      <c r="E72" s="24" t="s">
        <v>14</v>
      </c>
      <c r="F72" s="40">
        <f t="shared" si="11"/>
        <v>0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 x14ac:dyDescent="0.25">
      <c r="A73" s="67"/>
      <c r="B73" s="64"/>
      <c r="C73" s="61"/>
      <c r="D73" s="61"/>
      <c r="E73" s="24" t="s">
        <v>59</v>
      </c>
      <c r="F73" s="40">
        <f t="shared" si="11"/>
        <v>0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 ht="15.75" thickBot="1" x14ac:dyDescent="0.3">
      <c r="A74" s="68"/>
      <c r="B74" s="65"/>
      <c r="C74" s="62"/>
      <c r="D74" s="62"/>
      <c r="E74" s="43" t="s">
        <v>66</v>
      </c>
      <c r="F74" s="44">
        <f t="shared" si="11"/>
        <v>0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 ht="15.75" thickTop="1" x14ac:dyDescent="0.25">
      <c r="A75" s="32"/>
      <c r="B75" s="5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 x14ac:dyDescent="0.25">
      <c r="A76" s="32"/>
      <c r="B76" s="5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 spans="1:36" x14ac:dyDescent="0.25">
      <c r="A77" s="32"/>
      <c r="B77" s="5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spans="1:36" x14ac:dyDescent="0.25">
      <c r="A78" s="32"/>
      <c r="B78" s="5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 spans="1:36" x14ac:dyDescent="0.25">
      <c r="A79" s="32"/>
      <c r="B79" s="5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 spans="1:36" x14ac:dyDescent="0.25">
      <c r="A80" s="32"/>
      <c r="B80" s="5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</row>
    <row r="81" spans="1:36" x14ac:dyDescent="0.25">
      <c r="A81" s="32"/>
      <c r="B81" s="5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 spans="1:36" x14ac:dyDescent="0.25">
      <c r="A82" s="32"/>
      <c r="B82" s="5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spans="1:36" x14ac:dyDescent="0.25">
      <c r="A83" s="32"/>
      <c r="B83" s="5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spans="1:36" x14ac:dyDescent="0.25">
      <c r="A84" s="32"/>
      <c r="B84" s="5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 spans="1:36" x14ac:dyDescent="0.25">
      <c r="A85" s="32"/>
      <c r="B85" s="5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spans="1:36" x14ac:dyDescent="0.25">
      <c r="A86" s="32"/>
      <c r="B86" s="5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spans="1:36" x14ac:dyDescent="0.25">
      <c r="A87" s="32"/>
      <c r="B87" s="5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 spans="1:36" x14ac:dyDescent="0.25">
      <c r="A88" s="32"/>
      <c r="B88" s="5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spans="1:36" x14ac:dyDescent="0.25">
      <c r="A89" s="32"/>
      <c r="B89" s="5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</row>
    <row r="90" spans="1:36" x14ac:dyDescent="0.25">
      <c r="A90" s="32"/>
      <c r="B90" s="5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 spans="1:36" x14ac:dyDescent="0.25">
      <c r="A91" s="32"/>
      <c r="B91" s="5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 x14ac:dyDescent="0.25">
      <c r="A92" s="32"/>
      <c r="B92" s="5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 x14ac:dyDescent="0.25">
      <c r="A93" s="32"/>
      <c r="B93" s="5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x14ac:dyDescent="0.25">
      <c r="A94" s="32"/>
      <c r="B94" s="5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 x14ac:dyDescent="0.25">
      <c r="A95" s="32"/>
      <c r="B95" s="5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 x14ac:dyDescent="0.25">
      <c r="A96" s="32"/>
      <c r="B96" s="5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spans="1:36" x14ac:dyDescent="0.25">
      <c r="A97" s="32"/>
      <c r="B97" s="5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 spans="1:36" x14ac:dyDescent="0.25">
      <c r="A98" s="32"/>
      <c r="B98" s="5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spans="1:36" x14ac:dyDescent="0.25">
      <c r="A99" s="32"/>
      <c r="B99" s="5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spans="1:36" x14ac:dyDescent="0.25">
      <c r="A100" s="32"/>
      <c r="B100" s="5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spans="1:36" x14ac:dyDescent="0.25">
      <c r="A101" s="32"/>
      <c r="B101" s="5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spans="1:36" x14ac:dyDescent="0.25">
      <c r="A102" s="32"/>
      <c r="B102" s="5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 x14ac:dyDescent="0.25">
      <c r="A103" s="32"/>
      <c r="B103" s="5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 x14ac:dyDescent="0.25">
      <c r="A104" s="32"/>
      <c r="B104" s="5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 x14ac:dyDescent="0.25">
      <c r="A105" s="32"/>
      <c r="B105" s="5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1:36" x14ac:dyDescent="0.25">
      <c r="A106" s="32"/>
      <c r="B106" s="5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 spans="1:36" x14ac:dyDescent="0.25">
      <c r="A107" s="32"/>
      <c r="B107" s="5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spans="1:36" x14ac:dyDescent="0.25">
      <c r="A108" s="32"/>
      <c r="B108" s="5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1:36" x14ac:dyDescent="0.25">
      <c r="A109" s="32"/>
      <c r="B109" s="5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1:36" x14ac:dyDescent="0.25">
      <c r="A110" s="32"/>
      <c r="B110" s="5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x14ac:dyDescent="0.25">
      <c r="A111" s="32"/>
      <c r="B111" s="5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1:36" x14ac:dyDescent="0.25">
      <c r="A112" s="32"/>
      <c r="B112" s="5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1:36" x14ac:dyDescent="0.25">
      <c r="A113" s="32"/>
      <c r="B113" s="5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 x14ac:dyDescent="0.25">
      <c r="A114" s="32"/>
      <c r="B114" s="5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spans="1:36" x14ac:dyDescent="0.25">
      <c r="A115" s="32"/>
      <c r="B115" s="5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spans="1:36" x14ac:dyDescent="0.25">
      <c r="A116" s="32"/>
      <c r="B116" s="5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spans="1:36" x14ac:dyDescent="0.25">
      <c r="A117" s="32"/>
      <c r="B117" s="5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 spans="1:36" x14ac:dyDescent="0.25">
      <c r="A118" s="32"/>
      <c r="B118" s="5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36" x14ac:dyDescent="0.25">
      <c r="A119" s="32"/>
      <c r="B119" s="5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1:36" x14ac:dyDescent="0.25">
      <c r="A120" s="32"/>
      <c r="B120" s="5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36" x14ac:dyDescent="0.25">
      <c r="A121" s="32"/>
      <c r="B121" s="5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36" x14ac:dyDescent="0.25">
      <c r="A122" s="32"/>
      <c r="B122" s="5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1:36" x14ac:dyDescent="0.25">
      <c r="A123" s="32"/>
      <c r="B123" s="5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spans="1:36" x14ac:dyDescent="0.25">
      <c r="A124" s="32"/>
      <c r="B124" s="5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spans="1:36" x14ac:dyDescent="0.25">
      <c r="A125" s="32"/>
      <c r="B125" s="5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 spans="1:36" x14ac:dyDescent="0.25">
      <c r="A126" s="32"/>
      <c r="B126" s="5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</row>
    <row r="127" spans="1:36" x14ac:dyDescent="0.25">
      <c r="A127" s="32"/>
      <c r="B127" s="5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</row>
    <row r="128" spans="1:36" x14ac:dyDescent="0.25">
      <c r="A128" s="32"/>
      <c r="B128" s="5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</row>
    <row r="129" spans="1:36" x14ac:dyDescent="0.25">
      <c r="A129" s="32"/>
      <c r="B129" s="5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</row>
    <row r="130" spans="1:36" x14ac:dyDescent="0.25">
      <c r="A130" s="32"/>
      <c r="B130" s="5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</row>
    <row r="131" spans="1:36" x14ac:dyDescent="0.25">
      <c r="A131" s="32"/>
      <c r="B131" s="5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</row>
    <row r="132" spans="1:36" x14ac:dyDescent="0.25">
      <c r="A132" s="32"/>
      <c r="B132" s="5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</row>
    <row r="133" spans="1:36" x14ac:dyDescent="0.25">
      <c r="A133" s="32"/>
      <c r="B133" s="5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</row>
    <row r="134" spans="1:36" x14ac:dyDescent="0.25">
      <c r="A134" s="32"/>
      <c r="B134" s="5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</row>
    <row r="135" spans="1:36" x14ac:dyDescent="0.25">
      <c r="A135" s="32"/>
      <c r="B135" s="5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</row>
    <row r="136" spans="1:36" x14ac:dyDescent="0.25">
      <c r="A136" s="32"/>
      <c r="B136" s="5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</row>
    <row r="137" spans="1:36" x14ac:dyDescent="0.25">
      <c r="A137" s="32"/>
      <c r="B137" s="5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</row>
    <row r="138" spans="1:36" x14ac:dyDescent="0.25">
      <c r="A138" s="32"/>
      <c r="B138" s="5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</row>
    <row r="139" spans="1:36" x14ac:dyDescent="0.25">
      <c r="A139" s="32"/>
      <c r="B139" s="5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</row>
    <row r="140" spans="1:36" x14ac:dyDescent="0.25">
      <c r="A140" s="32"/>
      <c r="B140" s="5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</row>
    <row r="141" spans="1:36" x14ac:dyDescent="0.25">
      <c r="E141" s="10"/>
      <c r="F141" s="10"/>
    </row>
    <row r="142" spans="1:36" x14ac:dyDescent="0.25">
      <c r="E142" s="10"/>
      <c r="F142" s="10"/>
    </row>
    <row r="143" spans="1:36" x14ac:dyDescent="0.25">
      <c r="E143" s="10"/>
      <c r="F143" s="10"/>
    </row>
    <row r="144" spans="1:36" x14ac:dyDescent="0.25">
      <c r="E144" s="10"/>
      <c r="F144" s="10"/>
    </row>
    <row r="145" spans="5:6" x14ac:dyDescent="0.25">
      <c r="E145" s="10"/>
      <c r="F145" s="10"/>
    </row>
    <row r="146" spans="5:6" x14ac:dyDescent="0.25">
      <c r="E146" s="10"/>
      <c r="F146" s="10"/>
    </row>
  </sheetData>
  <dataConsolidate/>
  <customSheetViews>
    <customSheetView guid="{6FEAE674-917C-44EA-81EC-C6F3845E604A}">
      <selection activeCell="B2" sqref="B2:B7"/>
      <pageMargins left="0.7" right="0.7" top="0.75" bottom="0.75" header="0.3" footer="0.3"/>
      <pageSetup paperSize="9" orientation="portrait" horizontalDpi="0" verticalDpi="0" r:id="rId1"/>
    </customSheetView>
  </customSheetViews>
  <mergeCells count="53">
    <mergeCell ref="A63:A68"/>
    <mergeCell ref="A69:A74"/>
    <mergeCell ref="B63:B68"/>
    <mergeCell ref="C63:C68"/>
    <mergeCell ref="D63:D68"/>
    <mergeCell ref="B69:B74"/>
    <mergeCell ref="C69:C74"/>
    <mergeCell ref="D69:D74"/>
    <mergeCell ref="A33:A38"/>
    <mergeCell ref="A39:A44"/>
    <mergeCell ref="A45:A50"/>
    <mergeCell ref="A51:A56"/>
    <mergeCell ref="A57:A62"/>
    <mergeCell ref="A3:A8"/>
    <mergeCell ref="A9:A14"/>
    <mergeCell ref="A15:A20"/>
    <mergeCell ref="A21:A26"/>
    <mergeCell ref="A27:A32"/>
    <mergeCell ref="B57:B62"/>
    <mergeCell ref="B27:B32"/>
    <mergeCell ref="B33:B38"/>
    <mergeCell ref="B39:B44"/>
    <mergeCell ref="B45:B50"/>
    <mergeCell ref="B51:B56"/>
    <mergeCell ref="D57:D62"/>
    <mergeCell ref="C21:C26"/>
    <mergeCell ref="C27:C32"/>
    <mergeCell ref="C33:C38"/>
    <mergeCell ref="C39:C44"/>
    <mergeCell ref="C45:C50"/>
    <mergeCell ref="C51:C56"/>
    <mergeCell ref="C57:C62"/>
    <mergeCell ref="D27:D32"/>
    <mergeCell ref="D33:D38"/>
    <mergeCell ref="D39:D44"/>
    <mergeCell ref="D45:D50"/>
    <mergeCell ref="D51:D56"/>
    <mergeCell ref="D15:D20"/>
    <mergeCell ref="B15:B20"/>
    <mergeCell ref="C9:C14"/>
    <mergeCell ref="C15:C20"/>
    <mergeCell ref="D21:D26"/>
    <mergeCell ref="B21:B26"/>
    <mergeCell ref="D3:D8"/>
    <mergeCell ref="C3:C8"/>
    <mergeCell ref="B3:B8"/>
    <mergeCell ref="D9:D14"/>
    <mergeCell ref="B9:B14"/>
    <mergeCell ref="AK1:AP1"/>
    <mergeCell ref="G1:L1"/>
    <mergeCell ref="M1:V1"/>
    <mergeCell ref="W1:AE1"/>
    <mergeCell ref="AF1:AJ1"/>
  </mergeCell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Наименование_материала">
          <x14:formula1>
            <xm:f>Материал!$B$3:$B$120</xm:f>
          </x14:formula1>
          <xm:sqref>B3:B74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0"/>
  <sheetViews>
    <sheetView workbookViewId="0">
      <pane xSplit="3" topLeftCell="D1" activePane="topRight" state="frozen"/>
      <selection pane="topRight" activeCell="B5" sqref="B5"/>
    </sheetView>
  </sheetViews>
  <sheetFormatPr defaultRowHeight="15" x14ac:dyDescent="0.25"/>
  <cols>
    <col min="2" max="2" width="46.5703125" customWidth="1"/>
    <col min="3" max="3" width="10.7109375" style="7" customWidth="1"/>
    <col min="4" max="5" width="14.7109375" customWidth="1"/>
    <col min="6" max="6" width="13.42578125" bestFit="1" customWidth="1"/>
    <col min="7" max="7" width="13.42578125" customWidth="1"/>
    <col min="8" max="9" width="26.5703125" customWidth="1"/>
    <col min="10" max="10" width="18" customWidth="1"/>
    <col min="11" max="11" width="20" customWidth="1"/>
    <col min="12" max="12" width="16.85546875" customWidth="1"/>
    <col min="13" max="13" width="18.7109375" customWidth="1"/>
    <col min="14" max="14" width="15.7109375" customWidth="1"/>
    <col min="15" max="15" width="20.42578125" customWidth="1"/>
    <col min="16" max="16" width="12.85546875" customWidth="1"/>
    <col min="24" max="24" width="14.42578125" customWidth="1"/>
  </cols>
  <sheetData>
    <row r="1" spans="1:37" x14ac:dyDescent="0.25">
      <c r="A1" s="74" t="s">
        <v>0</v>
      </c>
      <c r="D1" s="75" t="s">
        <v>22</v>
      </c>
      <c r="E1" s="75" t="s">
        <v>24</v>
      </c>
      <c r="F1" s="75" t="s">
        <v>23</v>
      </c>
      <c r="G1" s="75" t="s">
        <v>25</v>
      </c>
      <c r="H1" s="72" t="s">
        <v>27</v>
      </c>
      <c r="I1" s="72" t="s">
        <v>51</v>
      </c>
      <c r="J1" s="72" t="s">
        <v>26</v>
      </c>
      <c r="K1" s="74" t="s">
        <v>28</v>
      </c>
      <c r="L1" s="74"/>
      <c r="M1" s="74"/>
      <c r="N1" s="74"/>
      <c r="O1" s="74"/>
      <c r="P1" s="71" t="s">
        <v>29</v>
      </c>
      <c r="Q1" s="71"/>
      <c r="R1" s="71"/>
      <c r="S1" s="71"/>
      <c r="T1" s="71"/>
      <c r="U1" s="71"/>
      <c r="V1" s="71"/>
      <c r="W1" s="71"/>
      <c r="X1" s="71" t="s">
        <v>30</v>
      </c>
      <c r="Y1" s="71"/>
      <c r="Z1" s="71"/>
      <c r="AA1" s="71"/>
      <c r="AB1" s="71"/>
      <c r="AC1" s="71"/>
      <c r="AD1" s="71"/>
      <c r="AE1" s="71" t="s">
        <v>31</v>
      </c>
      <c r="AF1" s="71"/>
      <c r="AG1" s="71"/>
      <c r="AH1" s="71"/>
      <c r="AI1" s="71"/>
      <c r="AJ1" s="71"/>
      <c r="AK1" s="71"/>
    </row>
    <row r="2" spans="1:37" x14ac:dyDescent="0.25">
      <c r="A2" s="74"/>
      <c r="B2" s="19" t="s">
        <v>57</v>
      </c>
      <c r="C2" s="20" t="s">
        <v>15</v>
      </c>
      <c r="D2" s="77"/>
      <c r="E2" s="76"/>
      <c r="F2" s="76"/>
      <c r="G2" s="76"/>
      <c r="H2" s="73"/>
      <c r="I2" s="73"/>
      <c r="J2" s="73"/>
      <c r="K2" s="4" t="s">
        <v>16</v>
      </c>
      <c r="L2" s="4" t="s">
        <v>17</v>
      </c>
      <c r="M2" s="4" t="s">
        <v>18</v>
      </c>
      <c r="N2" s="4"/>
      <c r="O2" s="4"/>
      <c r="P2" s="16"/>
      <c r="Q2" s="16"/>
      <c r="R2" s="16"/>
      <c r="S2" s="16"/>
      <c r="T2" s="16"/>
      <c r="U2" s="16"/>
      <c r="V2" s="16"/>
      <c r="W2" s="16"/>
      <c r="X2" s="16" t="s">
        <v>54</v>
      </c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x14ac:dyDescent="0.25">
      <c r="A3" s="6">
        <v>1</v>
      </c>
      <c r="B3" s="22" t="s">
        <v>68</v>
      </c>
      <c r="C3" s="21" t="s">
        <v>19</v>
      </c>
      <c r="D3" s="17"/>
      <c r="E3" s="1"/>
      <c r="F3" s="1"/>
      <c r="G3" s="1"/>
      <c r="H3" s="35">
        <f>'централный склад'!J3:J8</f>
        <v>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6">
        <v>2</v>
      </c>
      <c r="B4" s="22" t="s">
        <v>69</v>
      </c>
      <c r="C4" s="21" t="s">
        <v>19</v>
      </c>
      <c r="D4" s="17"/>
      <c r="E4" s="1"/>
      <c r="F4" s="1"/>
      <c r="G4" s="1"/>
      <c r="H4" s="35" t="e">
        <f>'централный склад'!J9:J14</f>
        <v>#VALUE!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A5" s="6">
        <v>3</v>
      </c>
      <c r="B5" s="22" t="s">
        <v>70</v>
      </c>
      <c r="C5" s="21" t="s">
        <v>19</v>
      </c>
      <c r="D5" s="17"/>
      <c r="E5" s="1"/>
      <c r="F5" s="1"/>
      <c r="G5" s="1"/>
      <c r="H5" s="3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6">
        <v>4</v>
      </c>
      <c r="B6" s="22" t="s">
        <v>71</v>
      </c>
      <c r="C6" s="21" t="s">
        <v>19</v>
      </c>
      <c r="D6" s="17"/>
      <c r="E6" s="1"/>
      <c r="F6" s="1"/>
      <c r="G6" s="1"/>
      <c r="H6" s="3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6">
        <v>5</v>
      </c>
      <c r="B7" s="22" t="s">
        <v>72</v>
      </c>
      <c r="C7" s="21" t="s">
        <v>19</v>
      </c>
      <c r="D7" s="17"/>
      <c r="E7" s="1"/>
      <c r="F7" s="1"/>
      <c r="G7" s="1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A8" s="6">
        <v>6</v>
      </c>
      <c r="B8" s="22" t="s">
        <v>73</v>
      </c>
      <c r="C8" s="21" t="s">
        <v>19</v>
      </c>
      <c r="D8" s="17"/>
      <c r="E8" s="1"/>
      <c r="F8" s="1"/>
      <c r="G8" s="1"/>
      <c r="H8" s="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A9" s="6">
        <v>7</v>
      </c>
      <c r="B9" s="22" t="s">
        <v>74</v>
      </c>
      <c r="C9" s="21" t="s">
        <v>19</v>
      </c>
      <c r="D9" s="17"/>
      <c r="E9" s="1"/>
      <c r="F9" s="1"/>
      <c r="G9" s="1"/>
      <c r="H9" s="3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A10" s="6">
        <v>8</v>
      </c>
      <c r="B10" s="22" t="s">
        <v>75</v>
      </c>
      <c r="C10" s="21" t="s">
        <v>19</v>
      </c>
      <c r="D10" s="1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5">
      <c r="A11" s="6">
        <v>9</v>
      </c>
      <c r="B11" s="22" t="s">
        <v>76</v>
      </c>
      <c r="C11" s="21" t="s">
        <v>19</v>
      </c>
      <c r="D11" s="1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6">
        <v>10</v>
      </c>
      <c r="B12" s="22" t="s">
        <v>77</v>
      </c>
      <c r="C12" s="21" t="s">
        <v>19</v>
      </c>
      <c r="D12" s="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5">
      <c r="A13" s="6">
        <v>11</v>
      </c>
      <c r="B13" s="22" t="s">
        <v>78</v>
      </c>
      <c r="C13" s="21" t="s">
        <v>19</v>
      </c>
      <c r="D13" s="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A14" s="6">
        <v>12</v>
      </c>
      <c r="B14" s="22" t="s">
        <v>79</v>
      </c>
      <c r="C14" s="21" t="s">
        <v>19</v>
      </c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6">
        <v>13</v>
      </c>
      <c r="B15" s="22" t="s">
        <v>80</v>
      </c>
      <c r="C15" s="21" t="s">
        <v>19</v>
      </c>
      <c r="D15" s="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6">
        <v>14</v>
      </c>
      <c r="B16" s="22" t="s">
        <v>81</v>
      </c>
      <c r="C16" s="21" t="s">
        <v>19</v>
      </c>
      <c r="D16" s="1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x14ac:dyDescent="0.25">
      <c r="A17" s="6">
        <v>15</v>
      </c>
      <c r="B17" s="22" t="s">
        <v>82</v>
      </c>
      <c r="C17" s="21" t="s">
        <v>19</v>
      </c>
      <c r="D17" s="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5">
      <c r="A18" s="6">
        <v>16</v>
      </c>
      <c r="B18" s="22" t="s">
        <v>83</v>
      </c>
      <c r="C18" s="21" t="s">
        <v>19</v>
      </c>
      <c r="D18" s="1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s="6">
        <v>17</v>
      </c>
      <c r="B19" s="22" t="s">
        <v>84</v>
      </c>
      <c r="C19" s="21" t="s">
        <v>19</v>
      </c>
      <c r="D19" s="1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5">
      <c r="A20" s="6">
        <v>18</v>
      </c>
      <c r="B20" s="22" t="s">
        <v>85</v>
      </c>
      <c r="C20" s="21" t="s">
        <v>19</v>
      </c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5">
      <c r="A21" s="6">
        <v>19</v>
      </c>
      <c r="B21" s="22" t="s">
        <v>86</v>
      </c>
      <c r="C21" s="21" t="s">
        <v>19</v>
      </c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5">
      <c r="A22" s="6">
        <v>20</v>
      </c>
      <c r="B22" s="22" t="s">
        <v>32</v>
      </c>
      <c r="C22" s="21" t="s">
        <v>21</v>
      </c>
      <c r="D22" s="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30" x14ac:dyDescent="0.25">
      <c r="A23" s="6">
        <v>21</v>
      </c>
      <c r="B23" s="22" t="s">
        <v>33</v>
      </c>
      <c r="C23" s="21" t="s">
        <v>21</v>
      </c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6">
        <v>22</v>
      </c>
      <c r="B24" s="22" t="s">
        <v>35</v>
      </c>
      <c r="C24" s="21" t="s">
        <v>19</v>
      </c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5">
      <c r="A25" s="6">
        <v>23</v>
      </c>
      <c r="B25" s="22" t="s">
        <v>36</v>
      </c>
      <c r="C25" s="21" t="s">
        <v>19</v>
      </c>
      <c r="D25" s="1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5">
      <c r="A26" s="6">
        <v>24</v>
      </c>
      <c r="B26" s="22" t="s">
        <v>37</v>
      </c>
      <c r="C26" s="21" t="s">
        <v>19</v>
      </c>
      <c r="D26" s="1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x14ac:dyDescent="0.25">
      <c r="A27" s="6">
        <v>25</v>
      </c>
      <c r="B27" s="22" t="s">
        <v>34</v>
      </c>
      <c r="C27" s="21" t="s">
        <v>21</v>
      </c>
      <c r="D27" s="1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5">
      <c r="A28" s="6">
        <v>26</v>
      </c>
      <c r="B28" s="22" t="s">
        <v>38</v>
      </c>
      <c r="C28" s="21" t="s">
        <v>21</v>
      </c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5">
      <c r="A29" s="6">
        <v>27</v>
      </c>
      <c r="B29" s="22" t="s">
        <v>87</v>
      </c>
      <c r="C29" s="21" t="s">
        <v>19</v>
      </c>
      <c r="D29" s="1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5">
      <c r="A30" s="6">
        <v>28</v>
      </c>
      <c r="B30" s="22" t="s">
        <v>88</v>
      </c>
      <c r="C30" s="21" t="s">
        <v>19</v>
      </c>
      <c r="D30" s="1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5">
      <c r="A31" s="6">
        <v>29</v>
      </c>
      <c r="B31" s="22" t="s">
        <v>89</v>
      </c>
      <c r="C31" s="21" t="s">
        <v>19</v>
      </c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5">
      <c r="A32" s="6">
        <v>30</v>
      </c>
      <c r="B32" s="22" t="s">
        <v>90</v>
      </c>
      <c r="C32" s="21" t="s">
        <v>19</v>
      </c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6">
        <v>31</v>
      </c>
      <c r="B33" s="22" t="s">
        <v>91</v>
      </c>
      <c r="C33" s="21" t="s">
        <v>19</v>
      </c>
      <c r="D33" s="1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6">
        <v>32</v>
      </c>
      <c r="B34" s="22" t="s">
        <v>92</v>
      </c>
      <c r="C34" s="21" t="s">
        <v>19</v>
      </c>
      <c r="D34" s="1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6">
        <v>33</v>
      </c>
      <c r="B35" s="22" t="s">
        <v>93</v>
      </c>
      <c r="C35" s="21" t="s">
        <v>19</v>
      </c>
      <c r="D35" s="1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6">
        <v>34</v>
      </c>
      <c r="B36" s="22" t="s">
        <v>94</v>
      </c>
      <c r="C36" s="21" t="s">
        <v>19</v>
      </c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6">
        <v>35</v>
      </c>
      <c r="B37" s="22" t="s">
        <v>95</v>
      </c>
      <c r="C37" s="21" t="s">
        <v>19</v>
      </c>
      <c r="D37" s="1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6">
        <v>36</v>
      </c>
      <c r="B38" s="22" t="s">
        <v>96</v>
      </c>
      <c r="C38" s="21" t="s">
        <v>19</v>
      </c>
      <c r="D38" s="1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6">
        <v>37</v>
      </c>
      <c r="B39" s="22" t="s">
        <v>97</v>
      </c>
      <c r="C39" s="21" t="s">
        <v>21</v>
      </c>
      <c r="D39" s="1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6">
        <v>38</v>
      </c>
      <c r="B40" s="22" t="s">
        <v>98</v>
      </c>
      <c r="C40" s="21" t="s">
        <v>21</v>
      </c>
      <c r="D40" s="1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6">
        <v>39</v>
      </c>
      <c r="B41" s="22" t="s">
        <v>99</v>
      </c>
      <c r="C41" s="21" t="s">
        <v>21</v>
      </c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5">
      <c r="A42" s="6">
        <v>40</v>
      </c>
      <c r="B42" s="22"/>
      <c r="C42" s="21"/>
      <c r="D42" s="1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5">
      <c r="A43" s="6">
        <v>41</v>
      </c>
      <c r="B43" s="22"/>
      <c r="C43" s="21"/>
      <c r="D43" s="1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5">
      <c r="A44" s="6">
        <v>42</v>
      </c>
      <c r="B44" s="22"/>
      <c r="C44" s="21"/>
      <c r="D44" s="1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5">
      <c r="A45" s="6">
        <v>43</v>
      </c>
      <c r="B45" s="22"/>
      <c r="C45" s="21"/>
      <c r="D45" s="1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5">
      <c r="A46" s="6">
        <v>44</v>
      </c>
      <c r="B46" s="22"/>
      <c r="C46" s="21"/>
      <c r="D46" s="1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5">
      <c r="A47" s="6">
        <v>45</v>
      </c>
      <c r="B47" s="22"/>
      <c r="C47" s="21"/>
      <c r="D47" s="17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5">
      <c r="A48" s="6">
        <v>46</v>
      </c>
      <c r="B48" s="22"/>
      <c r="C48" s="21"/>
      <c r="D48" s="1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5">
      <c r="A49" s="6">
        <v>47</v>
      </c>
      <c r="B49" s="22"/>
      <c r="C49" s="21"/>
      <c r="D49" s="1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5">
      <c r="A50" s="6">
        <v>48</v>
      </c>
      <c r="B50" s="22"/>
      <c r="C50" s="21"/>
      <c r="D50" s="1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5">
      <c r="A51" s="6">
        <v>49</v>
      </c>
      <c r="B51" s="22"/>
      <c r="C51" s="21"/>
      <c r="D51" s="1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5">
      <c r="A52" s="6">
        <v>50</v>
      </c>
      <c r="B52" s="22"/>
      <c r="C52" s="21"/>
      <c r="D52" s="1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5">
      <c r="A53" s="6">
        <v>51</v>
      </c>
      <c r="B53" s="22"/>
      <c r="C53" s="21"/>
      <c r="D53" s="1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5">
      <c r="A54" s="6">
        <v>52</v>
      </c>
      <c r="B54" s="22"/>
      <c r="C54" s="21"/>
      <c r="D54" s="1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5">
      <c r="A55" s="6">
        <v>53</v>
      </c>
      <c r="B55" s="22"/>
      <c r="C55" s="21"/>
      <c r="D55" s="1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5">
      <c r="A56" s="6">
        <v>54</v>
      </c>
      <c r="B56" s="22"/>
      <c r="C56" s="21"/>
      <c r="D56" s="1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5">
      <c r="A57" s="6">
        <v>55</v>
      </c>
      <c r="B57" s="22"/>
      <c r="C57" s="21"/>
      <c r="D57" s="1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5">
      <c r="A58" s="6">
        <v>56</v>
      </c>
      <c r="B58" s="22"/>
      <c r="C58" s="21"/>
      <c r="D58" s="1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5">
      <c r="A59" s="6">
        <v>57</v>
      </c>
      <c r="B59" s="22"/>
      <c r="C59" s="21"/>
      <c r="D59" s="1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5">
      <c r="A60" s="6">
        <v>58</v>
      </c>
      <c r="B60" s="22"/>
      <c r="C60" s="21"/>
      <c r="D60" s="1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5">
      <c r="A61" s="6">
        <v>59</v>
      </c>
      <c r="B61" s="22"/>
      <c r="C61" s="21"/>
      <c r="D61" s="1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5">
      <c r="A62" s="6">
        <v>60</v>
      </c>
      <c r="B62" s="22"/>
      <c r="C62" s="21"/>
      <c r="D62" s="1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5">
      <c r="A63" s="6">
        <v>61</v>
      </c>
      <c r="B63" s="22"/>
      <c r="C63" s="21"/>
      <c r="D63" s="1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5">
      <c r="A64" s="6">
        <v>62</v>
      </c>
      <c r="B64" s="22"/>
      <c r="C64" s="21"/>
      <c r="D64" s="17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5">
      <c r="A65" s="6">
        <v>63</v>
      </c>
      <c r="B65" s="22"/>
      <c r="C65" s="21"/>
      <c r="D65" s="17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5">
      <c r="A66" s="6">
        <v>64</v>
      </c>
      <c r="B66" s="22"/>
      <c r="C66" s="21"/>
      <c r="D66" s="1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5">
      <c r="A67" s="6">
        <v>65</v>
      </c>
      <c r="B67" s="22"/>
      <c r="C67" s="21"/>
      <c r="D67" s="1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5">
      <c r="A68" s="6">
        <v>66</v>
      </c>
      <c r="B68" s="22"/>
      <c r="C68" s="21"/>
      <c r="D68" s="1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5">
      <c r="A69" s="6">
        <v>67</v>
      </c>
      <c r="B69" s="22"/>
      <c r="C69" s="21"/>
      <c r="D69" s="1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25">
      <c r="A70" s="6">
        <v>68</v>
      </c>
      <c r="B70" s="22"/>
      <c r="C70" s="21"/>
      <c r="D70" s="1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25">
      <c r="A71" s="6">
        <v>69</v>
      </c>
      <c r="B71" s="22"/>
      <c r="C71" s="21"/>
      <c r="D71" s="1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25">
      <c r="A72" s="6">
        <v>70</v>
      </c>
      <c r="B72" s="22"/>
      <c r="C72" s="21"/>
      <c r="D72" s="1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25">
      <c r="A73" s="6">
        <v>71</v>
      </c>
      <c r="B73" s="22"/>
      <c r="C73" s="21"/>
      <c r="D73" s="1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25">
      <c r="A74" s="6">
        <v>72</v>
      </c>
      <c r="B74" s="22"/>
      <c r="C74" s="21"/>
      <c r="D74" s="17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x14ac:dyDescent="0.25">
      <c r="A75" s="6">
        <v>73</v>
      </c>
      <c r="B75" s="22"/>
      <c r="C75" s="21"/>
      <c r="D75" s="17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25">
      <c r="A76" s="6">
        <v>74</v>
      </c>
      <c r="B76" s="22"/>
      <c r="C76" s="21"/>
      <c r="D76" s="17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25">
      <c r="A77" s="6">
        <v>75</v>
      </c>
      <c r="B77" s="22"/>
      <c r="C77" s="21"/>
      <c r="D77" s="17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5">
      <c r="A78" s="6">
        <v>76</v>
      </c>
      <c r="B78" s="22"/>
      <c r="C78" s="21"/>
      <c r="D78" s="17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5">
      <c r="A79" s="6">
        <v>77</v>
      </c>
      <c r="B79" s="22"/>
      <c r="C79" s="21"/>
      <c r="D79" s="17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5">
      <c r="A80" s="6">
        <v>78</v>
      </c>
      <c r="B80" s="22"/>
      <c r="C80" s="21"/>
      <c r="D80" s="17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x14ac:dyDescent="0.25">
      <c r="A81" s="6">
        <v>79</v>
      </c>
      <c r="B81" s="22"/>
      <c r="C81" s="21"/>
      <c r="D81" s="1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25">
      <c r="A82" s="6">
        <v>80</v>
      </c>
      <c r="B82" s="22"/>
      <c r="C82" s="21"/>
      <c r="D82" s="1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25">
      <c r="A83" s="6">
        <v>81</v>
      </c>
      <c r="B83" s="22"/>
      <c r="C83" s="21"/>
      <c r="D83" s="1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5">
      <c r="A84" s="6">
        <v>82</v>
      </c>
      <c r="B84" s="22"/>
      <c r="C84" s="21"/>
      <c r="D84" s="1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25">
      <c r="A85" s="6">
        <v>83</v>
      </c>
      <c r="B85" s="22"/>
      <c r="C85" s="21"/>
      <c r="D85" s="1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x14ac:dyDescent="0.25">
      <c r="A86" s="6">
        <v>84</v>
      </c>
      <c r="B86" s="22"/>
      <c r="C86" s="21"/>
      <c r="D86" s="1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25">
      <c r="A87" s="6">
        <v>85</v>
      </c>
      <c r="B87" s="22"/>
      <c r="C87" s="21"/>
      <c r="D87" s="1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25">
      <c r="A88" s="6">
        <v>86</v>
      </c>
      <c r="B88" s="22"/>
      <c r="C88" s="21"/>
      <c r="D88" s="1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25">
      <c r="A89" s="6">
        <v>87</v>
      </c>
      <c r="B89" s="22"/>
      <c r="C89" s="21"/>
      <c r="D89" s="1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25">
      <c r="A90" s="6">
        <v>88</v>
      </c>
      <c r="B90" s="22"/>
      <c r="C90" s="21"/>
      <c r="D90" s="1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25">
      <c r="A91" s="6">
        <v>89</v>
      </c>
      <c r="B91" s="22"/>
      <c r="C91" s="21"/>
      <c r="D91" s="1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25">
      <c r="A92" s="6">
        <v>90</v>
      </c>
      <c r="B92" s="22"/>
      <c r="C92" s="21"/>
      <c r="D92" s="1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25">
      <c r="A93" s="6">
        <v>91</v>
      </c>
      <c r="B93" s="22"/>
      <c r="C93" s="21"/>
      <c r="D93" s="1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25">
      <c r="A94" s="6">
        <v>92</v>
      </c>
      <c r="B94" s="22"/>
      <c r="C94" s="21"/>
      <c r="D94" s="1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x14ac:dyDescent="0.25">
      <c r="A95" s="6">
        <v>93</v>
      </c>
      <c r="B95" s="22"/>
      <c r="C95" s="21"/>
      <c r="D95" s="1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x14ac:dyDescent="0.25">
      <c r="A96" s="6">
        <v>94</v>
      </c>
      <c r="B96" s="22"/>
      <c r="C96" s="21"/>
      <c r="D96" s="1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x14ac:dyDescent="0.25">
      <c r="A97" s="6">
        <v>95</v>
      </c>
      <c r="B97" s="22"/>
      <c r="C97" s="21"/>
      <c r="D97" s="1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x14ac:dyDescent="0.25">
      <c r="A98" s="6">
        <v>96</v>
      </c>
      <c r="B98" s="22"/>
      <c r="C98" s="21"/>
      <c r="D98" s="1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25">
      <c r="A99" s="6">
        <v>97</v>
      </c>
      <c r="B99" s="22"/>
      <c r="C99" s="21"/>
      <c r="D99" s="1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x14ac:dyDescent="0.25">
      <c r="A100" s="6">
        <v>98</v>
      </c>
      <c r="B100" s="22"/>
      <c r="C100" s="21"/>
      <c r="D100" s="1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x14ac:dyDescent="0.25">
      <c r="A101" s="6">
        <v>99</v>
      </c>
      <c r="B101" s="22"/>
      <c r="C101" s="21"/>
      <c r="D101" s="1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x14ac:dyDescent="0.25">
      <c r="A102" s="6">
        <v>100</v>
      </c>
      <c r="B102" s="22"/>
      <c r="C102" s="21"/>
      <c r="D102" s="1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x14ac:dyDescent="0.25">
      <c r="A103" s="6">
        <v>101</v>
      </c>
      <c r="B103" s="22"/>
      <c r="C103" s="21"/>
      <c r="D103" s="1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x14ac:dyDescent="0.25">
      <c r="A104" s="6">
        <v>102</v>
      </c>
      <c r="B104" s="22"/>
      <c r="C104" s="21"/>
      <c r="D104" s="1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x14ac:dyDescent="0.25">
      <c r="A105" s="6">
        <v>103</v>
      </c>
      <c r="B105" s="22"/>
      <c r="C105" s="21"/>
      <c r="D105" s="1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x14ac:dyDescent="0.25">
      <c r="A106" s="6">
        <v>104</v>
      </c>
      <c r="B106" s="22"/>
      <c r="C106" s="21"/>
      <c r="D106" s="1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x14ac:dyDescent="0.25">
      <c r="A107" s="6">
        <v>105</v>
      </c>
      <c r="B107" s="22"/>
      <c r="C107" s="21"/>
      <c r="D107" s="1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25">
      <c r="A108" s="6">
        <v>106</v>
      </c>
      <c r="B108" s="22"/>
      <c r="C108" s="21"/>
      <c r="D108" s="1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5">
      <c r="A109" s="6">
        <v>107</v>
      </c>
      <c r="B109" s="22"/>
      <c r="C109" s="21"/>
      <c r="D109" s="1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6">
        <v>108</v>
      </c>
      <c r="B110" s="22"/>
      <c r="C110" s="21"/>
      <c r="D110" s="1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6">
        <v>109</v>
      </c>
      <c r="B111" s="22"/>
      <c r="C111" s="21"/>
      <c r="D111" s="1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6">
        <v>110</v>
      </c>
      <c r="B112" s="22"/>
      <c r="C112" s="21"/>
      <c r="D112" s="1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6">
        <v>111</v>
      </c>
      <c r="B113" s="22"/>
      <c r="C113" s="21"/>
      <c r="D113" s="1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6">
        <v>112</v>
      </c>
      <c r="B114" s="22"/>
      <c r="C114" s="21"/>
      <c r="D114" s="1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6">
        <v>113</v>
      </c>
      <c r="B115" s="22"/>
      <c r="C115" s="21"/>
      <c r="D115" s="1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x14ac:dyDescent="0.25">
      <c r="A116" s="6">
        <v>114</v>
      </c>
      <c r="B116" s="22"/>
      <c r="C116" s="21"/>
      <c r="D116" s="1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x14ac:dyDescent="0.25">
      <c r="A117" s="6">
        <v>115</v>
      </c>
      <c r="B117" s="22"/>
      <c r="C117" s="21"/>
      <c r="D117" s="1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x14ac:dyDescent="0.25">
      <c r="A118" s="6">
        <v>116</v>
      </c>
      <c r="B118" s="22"/>
      <c r="C118" s="21"/>
      <c r="D118" s="1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x14ac:dyDescent="0.25">
      <c r="A119" s="6">
        <v>117</v>
      </c>
      <c r="B119" s="22"/>
      <c r="C119" s="21"/>
      <c r="D119" s="1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x14ac:dyDescent="0.25">
      <c r="A120" s="6">
        <v>118</v>
      </c>
      <c r="B120" s="22"/>
      <c r="C120" s="21"/>
      <c r="D120" s="1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</sheetData>
  <customSheetViews>
    <customSheetView guid="{6FEAE674-917C-44EA-81EC-C6F3845E604A}">
      <selection activeCell="D19" sqref="D19"/>
      <pageMargins left="0.7" right="0.7" top="0.75" bottom="0.75" header="0.3" footer="0.3"/>
      <pageSetup paperSize="9" orientation="portrait" horizontalDpi="0" verticalDpi="0" r:id="rId1"/>
    </customSheetView>
  </customSheetViews>
  <mergeCells count="12">
    <mergeCell ref="G1:G2"/>
    <mergeCell ref="H1:H2"/>
    <mergeCell ref="D1:D2"/>
    <mergeCell ref="A1:A2"/>
    <mergeCell ref="F1:F2"/>
    <mergeCell ref="E1:E2"/>
    <mergeCell ref="P1:W1"/>
    <mergeCell ref="X1:AD1"/>
    <mergeCell ref="AE1:AK1"/>
    <mergeCell ref="I1:I2"/>
    <mergeCell ref="J1:J2"/>
    <mergeCell ref="K1:O1"/>
  </mergeCells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I3" sqref="I1:I1048576"/>
    </sheetView>
  </sheetViews>
  <sheetFormatPr defaultRowHeight="15" outlineLevelCol="1" x14ac:dyDescent="0.25"/>
  <cols>
    <col min="2" max="2" width="50.5703125" style="51" customWidth="1"/>
    <col min="3" max="3" width="15.42578125" customWidth="1"/>
    <col min="5" max="5" width="13" customWidth="1"/>
    <col min="6" max="7" width="11.5703125" customWidth="1"/>
    <col min="8" max="8" width="12.28515625" customWidth="1" outlineLevel="1"/>
    <col min="9" max="9" width="13.140625" style="58" customWidth="1" outlineLevel="1"/>
    <col min="10" max="10" width="10.28515625" customWidth="1" outlineLevel="1"/>
    <col min="11" max="11" width="16.42578125" customWidth="1" outlineLevel="1"/>
  </cols>
  <sheetData>
    <row r="1" spans="1:11" x14ac:dyDescent="0.25">
      <c r="A1" s="83" t="s">
        <v>55</v>
      </c>
      <c r="B1" s="83"/>
      <c r="C1" s="83"/>
      <c r="D1" s="83"/>
      <c r="E1" s="83"/>
      <c r="F1" s="83"/>
      <c r="G1" s="83"/>
      <c r="H1" s="83"/>
      <c r="I1" s="83"/>
      <c r="J1" s="83"/>
    </row>
    <row r="2" spans="1:11" ht="50.25" customHeight="1" x14ac:dyDescent="0.25">
      <c r="A2" s="2" t="s">
        <v>0</v>
      </c>
      <c r="B2" s="55" t="s">
        <v>61</v>
      </c>
      <c r="C2" s="56" t="s">
        <v>52</v>
      </c>
      <c r="D2" s="6" t="s">
        <v>53</v>
      </c>
      <c r="E2" s="92" t="s">
        <v>60</v>
      </c>
      <c r="F2" s="92"/>
      <c r="G2" s="3" t="s">
        <v>67</v>
      </c>
      <c r="H2" s="92" t="s">
        <v>64</v>
      </c>
      <c r="I2" s="92"/>
      <c r="J2" s="3" t="s">
        <v>62</v>
      </c>
      <c r="K2" s="27" t="s">
        <v>65</v>
      </c>
    </row>
    <row r="3" spans="1:11" s="14" customFormat="1" x14ac:dyDescent="0.25">
      <c r="A3" s="82">
        <v>1</v>
      </c>
      <c r="B3" s="93" t="str">
        <f>INDEX(Материал!$1:$65536,ROW(),COLUMN())</f>
        <v>Асбест шнуровой Ф 16 мм</v>
      </c>
      <c r="C3" s="78" t="str">
        <f>VLOOKUP(B3,Мат[],2,0)</f>
        <v>кг</v>
      </c>
      <c r="D3" s="81">
        <v>6</v>
      </c>
      <c r="E3" s="26" t="s">
        <v>13</v>
      </c>
      <c r="F3" s="26"/>
      <c r="G3" s="28"/>
      <c r="H3" s="26" t="s">
        <v>13</v>
      </c>
      <c r="I3" s="57">
        <f>IF(B3='годовая заявка'!B3:B8,'годовая заявка'!F3:F8,0)</f>
        <v>16</v>
      </c>
      <c r="J3" s="84">
        <f>D3-(SUM(F3:F7))</f>
        <v>5</v>
      </c>
      <c r="K3" s="87">
        <f>D3-(SUM(I3:I7)+SUM(F3:F7))</f>
        <v>-11</v>
      </c>
    </row>
    <row r="4" spans="1:11" x14ac:dyDescent="0.25">
      <c r="A4" s="82"/>
      <c r="B4" s="94"/>
      <c r="C4" s="79"/>
      <c r="D4" s="81"/>
      <c r="E4" s="23" t="s">
        <v>58</v>
      </c>
      <c r="F4" s="25"/>
      <c r="G4" s="29"/>
      <c r="H4" s="23" t="s">
        <v>58</v>
      </c>
      <c r="I4" s="57">
        <f>SUMIF('годовая заявка'!AP3,'централный склад'!B3:B8='годовая заявка'!B3:B8)</f>
        <v>0</v>
      </c>
      <c r="J4" s="85"/>
      <c r="K4" s="61"/>
    </row>
    <row r="5" spans="1:11" x14ac:dyDescent="0.25">
      <c r="A5" s="82"/>
      <c r="B5" s="94"/>
      <c r="C5" s="79"/>
      <c r="D5" s="81"/>
      <c r="E5" s="23" t="s">
        <v>63</v>
      </c>
      <c r="F5" s="25"/>
      <c r="G5" s="29"/>
      <c r="H5" s="23" t="s">
        <v>63</v>
      </c>
      <c r="I5" s="57"/>
      <c r="J5" s="85"/>
      <c r="K5" s="61"/>
    </row>
    <row r="6" spans="1:11" x14ac:dyDescent="0.25">
      <c r="A6" s="82"/>
      <c r="B6" s="94"/>
      <c r="C6" s="79"/>
      <c r="D6" s="81"/>
      <c r="E6" s="24" t="s">
        <v>14</v>
      </c>
      <c r="F6" s="25">
        <v>1</v>
      </c>
      <c r="G6" s="29">
        <v>44593</v>
      </c>
      <c r="H6" s="24" t="s">
        <v>14</v>
      </c>
      <c r="I6" s="57"/>
      <c r="J6" s="85"/>
      <c r="K6" s="61"/>
    </row>
    <row r="7" spans="1:11" x14ac:dyDescent="0.25">
      <c r="A7" s="82"/>
      <c r="B7" s="94"/>
      <c r="C7" s="79"/>
      <c r="D7" s="81"/>
      <c r="E7" s="24" t="s">
        <v>59</v>
      </c>
      <c r="F7" s="25"/>
      <c r="G7" s="29"/>
      <c r="H7" s="24" t="s">
        <v>59</v>
      </c>
      <c r="I7" s="57"/>
      <c r="J7" s="85"/>
      <c r="K7" s="61"/>
    </row>
    <row r="8" spans="1:11" x14ac:dyDescent="0.25">
      <c r="A8" s="82"/>
      <c r="B8" s="95"/>
      <c r="C8" s="80"/>
      <c r="D8" s="81"/>
      <c r="E8" s="24" t="s">
        <v>66</v>
      </c>
      <c r="F8" s="25"/>
      <c r="G8" s="29"/>
      <c r="H8" s="24" t="s">
        <v>66</v>
      </c>
      <c r="I8" s="57"/>
      <c r="J8" s="86"/>
      <c r="K8" s="88"/>
    </row>
    <row r="9" spans="1:11" x14ac:dyDescent="0.25">
      <c r="A9" s="89">
        <v>2</v>
      </c>
      <c r="B9" s="93" t="str">
        <f>INDEX(Материал!$1:$65536,ROW(),COLUMN())</f>
        <v>Болт  М 10 L= 60 (полная резьба)</v>
      </c>
      <c r="C9" s="78" t="str">
        <f>VLOOKUP(B9,Мат[],2,0)</f>
        <v>кг</v>
      </c>
      <c r="D9" s="78">
        <v>20</v>
      </c>
      <c r="E9" s="26" t="s">
        <v>13</v>
      </c>
      <c r="F9" s="26"/>
      <c r="G9" s="28"/>
      <c r="H9" s="26" t="s">
        <v>13</v>
      </c>
      <c r="I9" s="57"/>
      <c r="J9" s="84">
        <f>D9-(SUM(F9:F14))</f>
        <v>20</v>
      </c>
      <c r="K9" s="87">
        <f>D9-(SUM(I9:I14)+SUM(F9:F14))</f>
        <v>20</v>
      </c>
    </row>
    <row r="10" spans="1:11" x14ac:dyDescent="0.25">
      <c r="A10" s="90"/>
      <c r="B10" s="94"/>
      <c r="C10" s="79"/>
      <c r="D10" s="79"/>
      <c r="E10" s="23" t="s">
        <v>58</v>
      </c>
      <c r="F10" s="25"/>
      <c r="G10" s="29"/>
      <c r="H10" s="23" t="s">
        <v>58</v>
      </c>
      <c r="I10" s="57"/>
      <c r="J10" s="85"/>
      <c r="K10" s="61"/>
    </row>
    <row r="11" spans="1:11" x14ac:dyDescent="0.25">
      <c r="A11" s="90"/>
      <c r="B11" s="94"/>
      <c r="C11" s="79"/>
      <c r="D11" s="79"/>
      <c r="E11" s="23" t="s">
        <v>63</v>
      </c>
      <c r="F11" s="25"/>
      <c r="G11" s="29"/>
      <c r="H11" s="23" t="s">
        <v>63</v>
      </c>
      <c r="I11" s="57"/>
      <c r="J11" s="85"/>
      <c r="K11" s="61"/>
    </row>
    <row r="12" spans="1:11" x14ac:dyDescent="0.25">
      <c r="A12" s="90"/>
      <c r="B12" s="94"/>
      <c r="C12" s="79"/>
      <c r="D12" s="79"/>
      <c r="E12" s="24" t="s">
        <v>14</v>
      </c>
      <c r="F12" s="25"/>
      <c r="G12" s="29"/>
      <c r="H12" s="24" t="s">
        <v>14</v>
      </c>
      <c r="I12" s="57"/>
      <c r="J12" s="85"/>
      <c r="K12" s="61"/>
    </row>
    <row r="13" spans="1:11" x14ac:dyDescent="0.25">
      <c r="A13" s="90"/>
      <c r="B13" s="94"/>
      <c r="C13" s="79"/>
      <c r="D13" s="79"/>
      <c r="E13" s="24" t="s">
        <v>59</v>
      </c>
      <c r="F13" s="25"/>
      <c r="G13" s="29"/>
      <c r="H13" s="24" t="s">
        <v>59</v>
      </c>
      <c r="I13" s="57"/>
      <c r="J13" s="85"/>
      <c r="K13" s="61"/>
    </row>
    <row r="14" spans="1:11" x14ac:dyDescent="0.25">
      <c r="A14" s="91"/>
      <c r="B14" s="95"/>
      <c r="C14" s="80"/>
      <c r="D14" s="80"/>
      <c r="E14" s="24" t="s">
        <v>66</v>
      </c>
      <c r="F14" s="25"/>
      <c r="G14" s="29"/>
      <c r="H14" s="24" t="s">
        <v>66</v>
      </c>
      <c r="I14" s="57"/>
      <c r="J14" s="86"/>
      <c r="K14" s="88"/>
    </row>
    <row r="15" spans="1:11" x14ac:dyDescent="0.25">
      <c r="A15" s="89">
        <v>3</v>
      </c>
      <c r="B15" s="93" t="str">
        <f>INDEX(Материал!$1:$65536,ROW(),COLUMN())</f>
        <v>Болт  М 20 L= 120 (полная резьба)</v>
      </c>
      <c r="C15" s="78" t="str">
        <f>VLOOKUP(B15,Мат[],2,0)</f>
        <v>кг</v>
      </c>
      <c r="D15" s="96"/>
      <c r="E15" s="23" t="s">
        <v>58</v>
      </c>
      <c r="F15" s="25"/>
      <c r="G15" s="30"/>
      <c r="H15" s="26" t="s">
        <v>13</v>
      </c>
      <c r="I15" s="57"/>
      <c r="J15" s="84">
        <f>D16-(SUM(F15:F19))</f>
        <v>0</v>
      </c>
      <c r="K15" s="87">
        <f>D16-(SUM(I15:I19)+SUM(F15:F19))</f>
        <v>0</v>
      </c>
    </row>
    <row r="16" spans="1:11" x14ac:dyDescent="0.25">
      <c r="A16" s="90"/>
      <c r="B16" s="94"/>
      <c r="C16" s="79"/>
      <c r="D16" s="97"/>
      <c r="E16" s="23" t="s">
        <v>63</v>
      </c>
      <c r="F16" s="25"/>
      <c r="G16" s="30"/>
      <c r="H16" s="23" t="s">
        <v>58</v>
      </c>
      <c r="I16" s="57"/>
      <c r="J16" s="85"/>
      <c r="K16" s="61"/>
    </row>
    <row r="17" spans="1:11" x14ac:dyDescent="0.25">
      <c r="A17" s="90"/>
      <c r="B17" s="94"/>
      <c r="C17" s="79"/>
      <c r="D17" s="97"/>
      <c r="E17" s="24" t="s">
        <v>14</v>
      </c>
      <c r="F17" s="25"/>
      <c r="G17" s="30"/>
      <c r="H17" s="23" t="s">
        <v>63</v>
      </c>
      <c r="I17" s="57"/>
      <c r="J17" s="85"/>
      <c r="K17" s="61"/>
    </row>
    <row r="18" spans="1:11" x14ac:dyDescent="0.25">
      <c r="A18" s="90"/>
      <c r="B18" s="94"/>
      <c r="C18" s="79"/>
      <c r="D18" s="97"/>
      <c r="E18" s="24" t="s">
        <v>59</v>
      </c>
      <c r="F18" s="25"/>
      <c r="G18" s="30"/>
      <c r="H18" s="24" t="s">
        <v>14</v>
      </c>
      <c r="I18" s="57"/>
      <c r="J18" s="85"/>
      <c r="K18" s="61"/>
    </row>
    <row r="19" spans="1:11" x14ac:dyDescent="0.25">
      <c r="A19" s="90"/>
      <c r="B19" s="94"/>
      <c r="C19" s="79"/>
      <c r="D19" s="97"/>
      <c r="E19" s="24" t="s">
        <v>66</v>
      </c>
      <c r="F19" s="25"/>
      <c r="G19" s="30"/>
      <c r="H19" s="24" t="s">
        <v>59</v>
      </c>
      <c r="I19" s="57"/>
      <c r="J19" s="85"/>
      <c r="K19" s="61"/>
    </row>
    <row r="20" spans="1:11" x14ac:dyDescent="0.25">
      <c r="A20" s="91"/>
      <c r="B20" s="95"/>
      <c r="C20" s="80"/>
      <c r="D20" s="98"/>
      <c r="E20" s="26" t="s">
        <v>13</v>
      </c>
      <c r="F20" s="25"/>
      <c r="G20" s="30"/>
      <c r="H20" s="24" t="s">
        <v>66</v>
      </c>
      <c r="I20" s="57"/>
      <c r="J20" s="86"/>
      <c r="K20" s="88"/>
    </row>
    <row r="21" spans="1:11" x14ac:dyDescent="0.25">
      <c r="A21" s="89">
        <v>4</v>
      </c>
      <c r="B21" s="93" t="str">
        <f>INDEX(Материал!$1:$65536,ROW(),COLUMN())</f>
        <v xml:space="preserve">Болт  М 36 L= 125  </v>
      </c>
      <c r="C21" s="78" t="str">
        <f>VLOOKUP(B21,Мат[],2,0)</f>
        <v>кг</v>
      </c>
      <c r="D21" s="96"/>
      <c r="E21" s="23" t="s">
        <v>58</v>
      </c>
      <c r="F21" s="25"/>
      <c r="G21" s="30"/>
      <c r="H21" s="26" t="s">
        <v>13</v>
      </c>
      <c r="I21" s="57"/>
      <c r="J21" s="84">
        <f>D21-(SUM(F21:F26))</f>
        <v>0</v>
      </c>
      <c r="K21" s="87">
        <f>D21-(SUM(I21:I26)+SUM(F21:F26))</f>
        <v>0</v>
      </c>
    </row>
    <row r="22" spans="1:11" x14ac:dyDescent="0.25">
      <c r="A22" s="90"/>
      <c r="B22" s="94"/>
      <c r="C22" s="79"/>
      <c r="D22" s="97"/>
      <c r="E22" s="23" t="s">
        <v>63</v>
      </c>
      <c r="F22" s="25"/>
      <c r="G22" s="30"/>
      <c r="H22" s="23" t="s">
        <v>58</v>
      </c>
      <c r="I22" s="57"/>
      <c r="J22" s="85"/>
      <c r="K22" s="61"/>
    </row>
    <row r="23" spans="1:11" x14ac:dyDescent="0.25">
      <c r="A23" s="90"/>
      <c r="B23" s="94"/>
      <c r="C23" s="79"/>
      <c r="D23" s="97"/>
      <c r="E23" s="24" t="s">
        <v>14</v>
      </c>
      <c r="F23" s="25"/>
      <c r="G23" s="30"/>
      <c r="H23" s="23" t="s">
        <v>63</v>
      </c>
      <c r="I23" s="57"/>
      <c r="J23" s="85"/>
      <c r="K23" s="61"/>
    </row>
    <row r="24" spans="1:11" x14ac:dyDescent="0.25">
      <c r="A24" s="90"/>
      <c r="B24" s="94"/>
      <c r="C24" s="79"/>
      <c r="D24" s="97"/>
      <c r="E24" s="24" t="s">
        <v>59</v>
      </c>
      <c r="F24" s="25"/>
      <c r="G24" s="30"/>
      <c r="H24" s="24" t="s">
        <v>14</v>
      </c>
      <c r="I24" s="57"/>
      <c r="J24" s="85"/>
      <c r="K24" s="61"/>
    </row>
    <row r="25" spans="1:11" x14ac:dyDescent="0.25">
      <c r="A25" s="90"/>
      <c r="B25" s="94"/>
      <c r="C25" s="79"/>
      <c r="D25" s="97"/>
      <c r="E25" s="24" t="s">
        <v>66</v>
      </c>
      <c r="F25" s="25"/>
      <c r="G25" s="30"/>
      <c r="H25" s="24" t="s">
        <v>59</v>
      </c>
      <c r="I25" s="57"/>
      <c r="J25" s="85"/>
      <c r="K25" s="61"/>
    </row>
    <row r="26" spans="1:11" x14ac:dyDescent="0.25">
      <c r="A26" s="91"/>
      <c r="B26" s="95"/>
      <c r="C26" s="80"/>
      <c r="D26" s="98"/>
      <c r="E26" s="23" t="s">
        <v>58</v>
      </c>
      <c r="F26" s="25"/>
      <c r="G26" s="30"/>
      <c r="H26" s="24" t="s">
        <v>66</v>
      </c>
      <c r="I26" s="57"/>
      <c r="J26" s="86"/>
      <c r="K26" s="88"/>
    </row>
    <row r="27" spans="1:11" x14ac:dyDescent="0.25">
      <c r="A27" s="89">
        <v>5</v>
      </c>
      <c r="B27" s="93" t="str">
        <f>INDEX(Материал!$1:$65536,ROW(),COLUMN())</f>
        <v>гильза защитная ГЗ-015/-/02/М20x1,5/М20x1,5/H10/(10/12 vv)/60мм/6,3Мпа/ТУ</v>
      </c>
      <c r="C27" s="78" t="str">
        <f>VLOOKUP(B27,Мат[],2,0)</f>
        <v>шт</v>
      </c>
      <c r="D27" s="96"/>
      <c r="E27" s="23" t="s">
        <v>63</v>
      </c>
      <c r="F27" s="25"/>
      <c r="G27" s="30"/>
      <c r="H27" s="26" t="s">
        <v>13</v>
      </c>
      <c r="I27" s="57"/>
      <c r="J27" s="84">
        <f>D28-(SUM(F27:F31))</f>
        <v>0</v>
      </c>
      <c r="K27" s="87">
        <f>D28-(SUM(I27:I31)+SUM(F27:F31))</f>
        <v>0</v>
      </c>
    </row>
    <row r="28" spans="1:11" x14ac:dyDescent="0.25">
      <c r="A28" s="90"/>
      <c r="B28" s="94"/>
      <c r="C28" s="79"/>
      <c r="D28" s="97"/>
      <c r="E28" s="24" t="s">
        <v>14</v>
      </c>
      <c r="F28" s="25"/>
      <c r="G28" s="30"/>
      <c r="H28" s="23" t="s">
        <v>58</v>
      </c>
      <c r="I28" s="57"/>
      <c r="J28" s="85"/>
      <c r="K28" s="61"/>
    </row>
    <row r="29" spans="1:11" x14ac:dyDescent="0.25">
      <c r="A29" s="90"/>
      <c r="B29" s="94"/>
      <c r="C29" s="79"/>
      <c r="D29" s="97"/>
      <c r="E29" s="24" t="s">
        <v>59</v>
      </c>
      <c r="F29" s="25"/>
      <c r="G29" s="30"/>
      <c r="H29" s="23" t="s">
        <v>63</v>
      </c>
      <c r="I29" s="57"/>
      <c r="J29" s="85"/>
      <c r="K29" s="61"/>
    </row>
    <row r="30" spans="1:11" x14ac:dyDescent="0.25">
      <c r="A30" s="90"/>
      <c r="B30" s="94"/>
      <c r="C30" s="79"/>
      <c r="D30" s="97"/>
      <c r="E30" s="24" t="s">
        <v>66</v>
      </c>
      <c r="F30" s="25"/>
      <c r="G30" s="30"/>
      <c r="H30" s="24" t="s">
        <v>14</v>
      </c>
      <c r="I30" s="57"/>
      <c r="J30" s="85"/>
      <c r="K30" s="61"/>
    </row>
    <row r="31" spans="1:11" x14ac:dyDescent="0.25">
      <c r="A31" s="90"/>
      <c r="B31" s="94"/>
      <c r="C31" s="79"/>
      <c r="D31" s="97"/>
      <c r="E31" s="26" t="s">
        <v>13</v>
      </c>
      <c r="F31" s="25"/>
      <c r="G31" s="30"/>
      <c r="H31" s="24" t="s">
        <v>59</v>
      </c>
      <c r="I31" s="57"/>
      <c r="J31" s="85"/>
      <c r="K31" s="61"/>
    </row>
    <row r="32" spans="1:11" x14ac:dyDescent="0.25">
      <c r="A32" s="91"/>
      <c r="B32" s="95"/>
      <c r="C32" s="80"/>
      <c r="D32" s="98"/>
      <c r="E32" s="23" t="s">
        <v>58</v>
      </c>
      <c r="F32" s="25"/>
      <c r="G32" s="30"/>
      <c r="H32" s="24" t="s">
        <v>66</v>
      </c>
      <c r="I32" s="57"/>
      <c r="J32" s="86"/>
      <c r="K32" s="88"/>
    </row>
    <row r="33" spans="1:11" x14ac:dyDescent="0.25">
      <c r="A33" s="89">
        <v>6</v>
      </c>
      <c r="B33" s="93" t="str">
        <f>INDEX(Материал!$1:$65536,ROW(),COLUMN())</f>
        <v>Резина лист 20 мм</v>
      </c>
      <c r="C33" s="78" t="str">
        <f>VLOOKUP(B33,Мат[],2,0)</f>
        <v>кг</v>
      </c>
      <c r="D33" s="96"/>
      <c r="E33" s="23" t="s">
        <v>58</v>
      </c>
      <c r="F33" s="25"/>
      <c r="G33" s="30"/>
      <c r="H33" s="26" t="s">
        <v>13</v>
      </c>
      <c r="I33" s="57"/>
      <c r="J33" s="84">
        <f>D33-(SUM(F33:F38))</f>
        <v>0</v>
      </c>
      <c r="K33" s="87">
        <f>D33-(SUM(I33:I38)+SUM(F33:F38))</f>
        <v>0</v>
      </c>
    </row>
    <row r="34" spans="1:11" x14ac:dyDescent="0.25">
      <c r="A34" s="90"/>
      <c r="B34" s="94"/>
      <c r="C34" s="79"/>
      <c r="D34" s="97"/>
      <c r="E34" s="23" t="s">
        <v>63</v>
      </c>
      <c r="F34" s="25"/>
      <c r="G34" s="30"/>
      <c r="H34" s="23" t="s">
        <v>58</v>
      </c>
      <c r="I34" s="57"/>
      <c r="J34" s="85"/>
      <c r="K34" s="61"/>
    </row>
    <row r="35" spans="1:11" x14ac:dyDescent="0.25">
      <c r="A35" s="90"/>
      <c r="B35" s="94"/>
      <c r="C35" s="79"/>
      <c r="D35" s="97"/>
      <c r="E35" s="24" t="s">
        <v>14</v>
      </c>
      <c r="F35" s="25"/>
      <c r="G35" s="30"/>
      <c r="H35" s="23" t="s">
        <v>63</v>
      </c>
      <c r="I35" s="57"/>
      <c r="J35" s="85"/>
      <c r="K35" s="61"/>
    </row>
    <row r="36" spans="1:11" x14ac:dyDescent="0.25">
      <c r="A36" s="90"/>
      <c r="B36" s="94"/>
      <c r="C36" s="79"/>
      <c r="D36" s="97"/>
      <c r="E36" s="24" t="s">
        <v>59</v>
      </c>
      <c r="F36" s="25"/>
      <c r="G36" s="30"/>
      <c r="H36" s="24" t="s">
        <v>14</v>
      </c>
      <c r="I36" s="57"/>
      <c r="J36" s="85"/>
      <c r="K36" s="61"/>
    </row>
    <row r="37" spans="1:11" x14ac:dyDescent="0.25">
      <c r="A37" s="90"/>
      <c r="B37" s="94"/>
      <c r="C37" s="79"/>
      <c r="D37" s="97"/>
      <c r="E37" s="24" t="s">
        <v>66</v>
      </c>
      <c r="F37" s="25"/>
      <c r="G37" s="30"/>
      <c r="H37" s="24" t="s">
        <v>59</v>
      </c>
      <c r="I37" s="57"/>
      <c r="J37" s="85"/>
      <c r="K37" s="61"/>
    </row>
    <row r="38" spans="1:11" x14ac:dyDescent="0.25">
      <c r="A38" s="91"/>
      <c r="B38" s="95"/>
      <c r="C38" s="80"/>
      <c r="D38" s="98"/>
      <c r="E38" s="26" t="s">
        <v>13</v>
      </c>
      <c r="F38" s="25"/>
      <c r="G38" s="30"/>
      <c r="H38" s="24" t="s">
        <v>66</v>
      </c>
      <c r="I38" s="57"/>
      <c r="J38" s="86"/>
      <c r="K38" s="88"/>
    </row>
    <row r="39" spans="1:11" x14ac:dyDescent="0.25">
      <c r="A39" s="89">
        <v>7</v>
      </c>
      <c r="B39" s="93" t="str">
        <f>INDEX(Материал!$1:$65536,ROW(),COLUMN())</f>
        <v>Редуктор кислородный БКО-50МГ</v>
      </c>
      <c r="C39" s="78" t="str">
        <f>VLOOKUP(B39,Мат[],2,0)</f>
        <v>шт</v>
      </c>
      <c r="D39" s="96"/>
      <c r="E39" s="23" t="s">
        <v>58</v>
      </c>
      <c r="F39" s="25"/>
      <c r="G39" s="30"/>
      <c r="H39" s="26" t="s">
        <v>13</v>
      </c>
      <c r="I39" s="57"/>
      <c r="J39" s="87">
        <f>D40-(SUM(F39:F43))</f>
        <v>0</v>
      </c>
      <c r="K39" s="87">
        <f>D40-(SUM(I39:I43)+SUM(F39:F43))</f>
        <v>0</v>
      </c>
    </row>
    <row r="40" spans="1:11" x14ac:dyDescent="0.25">
      <c r="A40" s="90"/>
      <c r="B40" s="94"/>
      <c r="C40" s="79"/>
      <c r="D40" s="97"/>
      <c r="E40" s="23" t="s">
        <v>63</v>
      </c>
      <c r="F40" s="25"/>
      <c r="G40" s="30"/>
      <c r="H40" s="23" t="s">
        <v>58</v>
      </c>
      <c r="I40" s="57"/>
      <c r="J40" s="61"/>
      <c r="K40" s="61"/>
    </row>
    <row r="41" spans="1:11" x14ac:dyDescent="0.25">
      <c r="A41" s="90"/>
      <c r="B41" s="94"/>
      <c r="C41" s="79"/>
      <c r="D41" s="97"/>
      <c r="E41" s="24" t="s">
        <v>14</v>
      </c>
      <c r="F41" s="25"/>
      <c r="G41" s="30"/>
      <c r="H41" s="23" t="s">
        <v>63</v>
      </c>
      <c r="I41" s="57"/>
      <c r="J41" s="61"/>
      <c r="K41" s="61"/>
    </row>
    <row r="42" spans="1:11" x14ac:dyDescent="0.25">
      <c r="A42" s="90"/>
      <c r="B42" s="94"/>
      <c r="C42" s="79"/>
      <c r="D42" s="97"/>
      <c r="E42" s="24" t="s">
        <v>59</v>
      </c>
      <c r="F42" s="25"/>
      <c r="G42" s="30"/>
      <c r="H42" s="24" t="s">
        <v>14</v>
      </c>
      <c r="I42" s="57"/>
      <c r="J42" s="61"/>
      <c r="K42" s="61"/>
    </row>
    <row r="43" spans="1:11" x14ac:dyDescent="0.25">
      <c r="A43" s="90"/>
      <c r="B43" s="94"/>
      <c r="C43" s="79"/>
      <c r="D43" s="97"/>
      <c r="E43" s="24" t="s">
        <v>66</v>
      </c>
      <c r="F43" s="25"/>
      <c r="G43" s="30"/>
      <c r="H43" s="24" t="s">
        <v>59</v>
      </c>
      <c r="I43" s="57"/>
      <c r="J43" s="61"/>
      <c r="K43" s="61"/>
    </row>
    <row r="44" spans="1:11" x14ac:dyDescent="0.25">
      <c r="A44" s="91"/>
      <c r="B44" s="95"/>
      <c r="C44" s="80"/>
      <c r="D44" s="98"/>
      <c r="E44" s="23" t="s">
        <v>58</v>
      </c>
      <c r="F44" s="25"/>
      <c r="G44" s="30"/>
      <c r="H44" s="24" t="s">
        <v>66</v>
      </c>
      <c r="I44" s="57"/>
      <c r="J44" s="88"/>
      <c r="K44" s="88"/>
    </row>
    <row r="45" spans="1:11" x14ac:dyDescent="0.25">
      <c r="A45" s="89">
        <v>8</v>
      </c>
    </row>
    <row r="46" spans="1:11" x14ac:dyDescent="0.25">
      <c r="A46" s="90"/>
    </row>
    <row r="47" spans="1:11" x14ac:dyDescent="0.25">
      <c r="A47" s="90"/>
    </row>
    <row r="48" spans="1:11" x14ac:dyDescent="0.25">
      <c r="A48" s="90"/>
    </row>
    <row r="49" spans="1:1" x14ac:dyDescent="0.25">
      <c r="A49" s="90"/>
    </row>
    <row r="50" spans="1:1" x14ac:dyDescent="0.25">
      <c r="A50" s="91"/>
    </row>
    <row r="51" spans="1:1" x14ac:dyDescent="0.25">
      <c r="A51" s="89">
        <v>9</v>
      </c>
    </row>
    <row r="52" spans="1:1" x14ac:dyDescent="0.25">
      <c r="A52" s="90"/>
    </row>
    <row r="53" spans="1:1" x14ac:dyDescent="0.25">
      <c r="A53" s="90"/>
    </row>
    <row r="54" spans="1:1" x14ac:dyDescent="0.25">
      <c r="A54" s="90"/>
    </row>
    <row r="55" spans="1:1" x14ac:dyDescent="0.25">
      <c r="A55" s="90"/>
    </row>
    <row r="56" spans="1:1" x14ac:dyDescent="0.25">
      <c r="A56" s="91"/>
    </row>
    <row r="57" spans="1:1" x14ac:dyDescent="0.25">
      <c r="A57" s="89">
        <v>10</v>
      </c>
    </row>
    <row r="58" spans="1:1" x14ac:dyDescent="0.25">
      <c r="A58" s="90"/>
    </row>
    <row r="59" spans="1:1" x14ac:dyDescent="0.25">
      <c r="A59" s="90"/>
    </row>
    <row r="60" spans="1:1" x14ac:dyDescent="0.25">
      <c r="A60" s="90"/>
    </row>
    <row r="61" spans="1:1" x14ac:dyDescent="0.25">
      <c r="A61" s="90"/>
    </row>
    <row r="62" spans="1:1" x14ac:dyDescent="0.25">
      <c r="A62" s="91"/>
    </row>
  </sheetData>
  <dataConsolidate/>
  <customSheetViews>
    <customSheetView guid="{6FEAE674-917C-44EA-81EC-C6F3845E604A}">
      <selection sqref="A1:C1"/>
      <pageMargins left="0.7" right="0.7" top="0.75" bottom="0.75" header="0.3" footer="0.3"/>
    </customSheetView>
  </customSheetViews>
  <mergeCells count="48">
    <mergeCell ref="A45:A50"/>
    <mergeCell ref="A51:A56"/>
    <mergeCell ref="A57:A62"/>
    <mergeCell ref="D15:D20"/>
    <mergeCell ref="D21:D26"/>
    <mergeCell ref="D27:D32"/>
    <mergeCell ref="D33:D38"/>
    <mergeCell ref="D39:D44"/>
    <mergeCell ref="A15:A20"/>
    <mergeCell ref="A21:A26"/>
    <mergeCell ref="A27:A32"/>
    <mergeCell ref="A33:A38"/>
    <mergeCell ref="A39:A44"/>
    <mergeCell ref="C15:C20"/>
    <mergeCell ref="C21:C26"/>
    <mergeCell ref="C27:C32"/>
    <mergeCell ref="J33:J38"/>
    <mergeCell ref="K33:K38"/>
    <mergeCell ref="J39:J44"/>
    <mergeCell ref="K39:K44"/>
    <mergeCell ref="J15:J20"/>
    <mergeCell ref="K15:K20"/>
    <mergeCell ref="J21:J26"/>
    <mergeCell ref="K21:K26"/>
    <mergeCell ref="J27:J32"/>
    <mergeCell ref="K27:K32"/>
    <mergeCell ref="C33:C38"/>
    <mergeCell ref="C39:C44"/>
    <mergeCell ref="B15:B20"/>
    <mergeCell ref="B21:B26"/>
    <mergeCell ref="B27:B32"/>
    <mergeCell ref="B33:B38"/>
    <mergeCell ref="B39:B44"/>
    <mergeCell ref="K3:K8"/>
    <mergeCell ref="A9:A14"/>
    <mergeCell ref="J9:J14"/>
    <mergeCell ref="K9:K14"/>
    <mergeCell ref="E2:F2"/>
    <mergeCell ref="H2:I2"/>
    <mergeCell ref="D9:D14"/>
    <mergeCell ref="C9:C14"/>
    <mergeCell ref="B9:B14"/>
    <mergeCell ref="B3:B8"/>
    <mergeCell ref="C3:C8"/>
    <mergeCell ref="D3:D8"/>
    <mergeCell ref="A3:A8"/>
    <mergeCell ref="A1:J1"/>
    <mergeCell ref="J3:J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годовая заявка</vt:lpstr>
      <vt:lpstr>Материал</vt:lpstr>
      <vt:lpstr>централный 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</dc:creator>
  <cp:lastModifiedBy>Prog</cp:lastModifiedBy>
  <dcterms:created xsi:type="dcterms:W3CDTF">2022-01-28T01:48:08Z</dcterms:created>
  <dcterms:modified xsi:type="dcterms:W3CDTF">2022-02-08T09:35:44Z</dcterms:modified>
</cp:coreProperties>
</file>