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Users\buichikgv\Desktop\"/>
    </mc:Choice>
  </mc:AlternateContent>
  <bookViews>
    <workbookView xWindow="0" yWindow="0" windowWidth="21600" windowHeight="9600"/>
  </bookViews>
  <sheets>
    <sheet name="Лист1" sheetId="1" r:id="rId1"/>
    <sheet name="завод Стр.Фарфор" sheetId="10" state="hidden" r:id="rId2"/>
  </sheets>
  <definedNames>
    <definedName name="_xlnm._FilterDatabase" localSheetId="0" hidden="1">Лист1!$A$2:$U$17</definedName>
    <definedName name="F17d1">Лист1!$Q$13</definedName>
    <definedName name="Z_BCD2E795_5D38_46DD_9EA5_5B0255E17FEC_.wvu.Cols" localSheetId="0" hidden="1">Лист1!$V:$AO</definedName>
    <definedName name="Z_BCD2E795_5D38_46DD_9EA5_5B0255E17FEC_.wvu.FilterData" localSheetId="0" hidden="1">Лист1!$A$2:$U$17</definedName>
    <definedName name="Z_BCD2E795_5D38_46DD_9EA5_5B0255E17FEC_.wvu.PrintArea" localSheetId="0" hidden="1">Лист1!$A$1:$U$49</definedName>
    <definedName name="Z_BCD2E795_5D38_46DD_9EA5_5B0255E17FEC_.wvu.Rows" localSheetId="0" hidden="1">Лист1!#REF!,Лист1!$38:$38</definedName>
    <definedName name="_xlnm.Print_Area" localSheetId="0">Лист1!$A$1:$U$49</definedName>
  </definedNames>
  <calcPr calcId="162913"/>
  <customWorkbookViews>
    <customWorkbookView name="dispo - Личное представление" guid="{BCD2E795-5D38-46DD-9EA5-5B0255E17FEC}" mergeInterval="0" personalView="1" maximized="1" xWindow="-8" yWindow="-8" windowWidth="1456" windowHeight="876" activeSheetId="2"/>
  </customWorkbookViews>
</workbook>
</file>

<file path=xl/calcChain.xml><?xml version="1.0" encoding="utf-8"?>
<calcChain xmlns="http://schemas.openxmlformats.org/spreadsheetml/2006/main">
  <c r="H14" i="1" l="1"/>
  <c r="U49" i="1" l="1"/>
  <c r="H10" i="1" l="1"/>
  <c r="O34" i="1" l="1"/>
  <c r="T37" i="1"/>
  <c r="T36" i="1"/>
  <c r="D24" i="1" l="1"/>
  <c r="T22" i="1" l="1"/>
  <c r="D34" i="1" l="1"/>
  <c r="H34" i="1"/>
  <c r="K34" i="1"/>
  <c r="L34" i="1"/>
  <c r="M34" i="1"/>
  <c r="N34" i="1"/>
  <c r="P34" i="1"/>
  <c r="Q34" i="1"/>
  <c r="J34" i="1"/>
  <c r="E24" i="1"/>
  <c r="J24" i="1"/>
  <c r="E23" i="1"/>
  <c r="J14" i="1"/>
  <c r="R34" i="1" l="1"/>
  <c r="I34" i="1"/>
  <c r="O30" i="1"/>
  <c r="T34" i="1" l="1"/>
  <c r="O44" i="1"/>
  <c r="P19" i="1" l="1"/>
  <c r="Q18" i="1" l="1"/>
  <c r="P18" i="1"/>
  <c r="O18" i="1"/>
  <c r="N18" i="1"/>
  <c r="M18" i="1"/>
  <c r="L18" i="1"/>
  <c r="K18" i="1"/>
  <c r="H18" i="1"/>
  <c r="G18" i="1"/>
  <c r="D18" i="1" l="1"/>
  <c r="T42" i="1" l="1"/>
  <c r="T41" i="1"/>
  <c r="T47" i="1"/>
  <c r="T46" i="1"/>
  <c r="H46" i="1" l="1"/>
  <c r="D46" i="1"/>
  <c r="H44" i="1"/>
  <c r="D44" i="1"/>
  <c r="H39" i="1"/>
  <c r="D39" i="1"/>
  <c r="P10" i="1" l="1"/>
  <c r="D23" i="1" l="1"/>
  <c r="O23" i="1"/>
  <c r="T27" i="1" l="1"/>
  <c r="L14" i="1" l="1"/>
  <c r="J23" i="1" l="1"/>
  <c r="T13" i="1" l="1"/>
  <c r="K14" i="1" l="1"/>
  <c r="G10" i="1" l="1"/>
  <c r="L24" i="1"/>
  <c r="E10" i="1" l="1"/>
  <c r="J10" i="1"/>
  <c r="D19" i="1" l="1"/>
  <c r="N19" i="1" l="1"/>
  <c r="K30" i="1"/>
  <c r="P14" i="1" l="1"/>
  <c r="D14" i="1" l="1"/>
  <c r="K10" i="1" l="1"/>
  <c r="M10" i="1" l="1"/>
  <c r="M9" i="1"/>
  <c r="N39" i="1" l="1"/>
  <c r="L39" i="1"/>
  <c r="E19" i="1" l="1"/>
  <c r="L23" i="1"/>
  <c r="H9" i="1" l="1"/>
  <c r="E18" i="1" l="1"/>
  <c r="T25" i="1"/>
  <c r="T26" i="1"/>
  <c r="G23" i="1"/>
  <c r="O24" i="1"/>
  <c r="K19" i="1" l="1"/>
  <c r="T20" i="1"/>
  <c r="O19" i="1"/>
  <c r="P9" i="1"/>
  <c r="C49" i="1"/>
  <c r="R18" i="1" l="1"/>
  <c r="Q24" i="1"/>
  <c r="P24" i="1"/>
  <c r="Q19" i="1"/>
  <c r="Q10" i="1"/>
  <c r="N24" i="1"/>
  <c r="M24" i="1"/>
  <c r="K24" i="1"/>
  <c r="H24" i="1"/>
  <c r="G24" i="1"/>
  <c r="O10" i="1"/>
  <c r="M19" i="1"/>
  <c r="L19" i="1"/>
  <c r="H19" i="1"/>
  <c r="G19" i="1"/>
  <c r="N10" i="1"/>
  <c r="L10" i="1"/>
  <c r="J9" i="1"/>
  <c r="E9" i="1"/>
  <c r="J18" i="1"/>
  <c r="J30" i="1"/>
  <c r="J44" i="1"/>
  <c r="I10" i="1"/>
  <c r="D10" i="1"/>
  <c r="D9" i="1"/>
  <c r="O39" i="1"/>
  <c r="Q30" i="1"/>
  <c r="P30" i="1"/>
  <c r="N30" i="1"/>
  <c r="M30" i="1"/>
  <c r="H30" i="1"/>
  <c r="D30" i="1"/>
  <c r="J19" i="1" l="1"/>
  <c r="I19" i="1" s="1"/>
  <c r="I18" i="1"/>
  <c r="I24" i="1"/>
  <c r="R24" i="1"/>
  <c r="R10" i="1"/>
  <c r="R19" i="1"/>
  <c r="T24" i="1" l="1"/>
  <c r="L30" i="1"/>
  <c r="O14" i="1" l="1"/>
  <c r="J39" i="1" l="1"/>
  <c r="M39" i="1" l="1"/>
  <c r="G28" i="1"/>
  <c r="F24" i="1" l="1"/>
  <c r="T21" i="1" l="1"/>
  <c r="K23" i="1" l="1"/>
  <c r="T12" i="1" l="1"/>
  <c r="M23" i="1" l="1"/>
  <c r="L9" i="1" l="1"/>
  <c r="K9" i="1" l="1"/>
  <c r="H23" i="1" l="1"/>
  <c r="I23" i="1" l="1"/>
  <c r="F23" i="1"/>
  <c r="T11" i="1" l="1"/>
  <c r="Q23" i="1" l="1"/>
  <c r="P23" i="1"/>
  <c r="N23" i="1"/>
  <c r="R23" i="1" l="1"/>
  <c r="T23" i="1" s="1"/>
  <c r="Q14" i="1" l="1"/>
  <c r="G9" i="1"/>
  <c r="I9" i="1"/>
  <c r="N9" i="1"/>
  <c r="O9" i="1"/>
  <c r="O49" i="1" s="1"/>
  <c r="Q9" i="1"/>
  <c r="M14" i="1"/>
  <c r="N14" i="1"/>
  <c r="T16" i="1"/>
  <c r="T17" i="1"/>
  <c r="F18" i="1"/>
  <c r="I30" i="1"/>
  <c r="T32" i="1"/>
  <c r="T33" i="1"/>
  <c r="K39" i="1"/>
  <c r="P39" i="1"/>
  <c r="Q39" i="1"/>
  <c r="D41" i="1"/>
  <c r="H41" i="1"/>
  <c r="K44" i="1"/>
  <c r="L44" i="1"/>
  <c r="M44" i="1"/>
  <c r="N44" i="1"/>
  <c r="P44" i="1"/>
  <c r="Q44" i="1"/>
  <c r="R39" i="1" l="1"/>
  <c r="T39" i="1" s="1"/>
  <c r="R44" i="1"/>
  <c r="T44" i="1" s="1"/>
  <c r="L49" i="1"/>
  <c r="K49" i="1"/>
  <c r="M49" i="1"/>
  <c r="D49" i="1"/>
  <c r="N49" i="1"/>
  <c r="P49" i="1"/>
  <c r="H49" i="1"/>
  <c r="Q49" i="1"/>
  <c r="F19" i="1"/>
  <c r="T19" i="1"/>
  <c r="F9" i="1"/>
  <c r="E49" i="1"/>
  <c r="I14" i="1"/>
  <c r="G49" i="1"/>
  <c r="I41" i="1"/>
  <c r="I39" i="1"/>
  <c r="R14" i="1"/>
  <c r="R9" i="1"/>
  <c r="T9" i="1" s="1"/>
  <c r="I44" i="1"/>
  <c r="R30" i="1"/>
  <c r="T30" i="1" s="1"/>
  <c r="I46" i="1"/>
  <c r="T14" i="1" l="1"/>
  <c r="T10" i="1"/>
  <c r="I49" i="1"/>
  <c r="R49" i="1"/>
  <c r="T49" i="1" l="1"/>
  <c r="J49" i="1"/>
  <c r="T18" i="1"/>
  <c r="F49" i="1"/>
</calcChain>
</file>

<file path=xl/sharedStrings.xml><?xml version="1.0" encoding="utf-8"?>
<sst xmlns="http://schemas.openxmlformats.org/spreadsheetml/2006/main" count="251" uniqueCount="138">
  <si>
    <t>н/к</t>
  </si>
  <si>
    <t>план</t>
  </si>
  <si>
    <t>факт</t>
  </si>
  <si>
    <t>п/ф</t>
  </si>
  <si>
    <t>рассортировано</t>
  </si>
  <si>
    <t>не рассортировано</t>
  </si>
  <si>
    <t>годная</t>
  </si>
  <si>
    <t>бой</t>
  </si>
  <si>
    <t>снято</t>
  </si>
  <si>
    <t>возврат</t>
  </si>
  <si>
    <t>остаток</t>
  </si>
  <si>
    <t>для пола м2</t>
  </si>
  <si>
    <t>цех №2</t>
  </si>
  <si>
    <t>цех №3</t>
  </si>
  <si>
    <t>цех №1</t>
  </si>
  <si>
    <t>АТМ-110</t>
  </si>
  <si>
    <t>АТМ-140</t>
  </si>
  <si>
    <t>FMS 2850</t>
  </si>
  <si>
    <t>FMS 2550</t>
  </si>
  <si>
    <t>всего</t>
  </si>
  <si>
    <t>+/-</t>
  </si>
  <si>
    <t>склад утеля</t>
  </si>
  <si>
    <t>…</t>
  </si>
  <si>
    <t>ММС-180</t>
  </si>
  <si>
    <t>загр. в п. печи</t>
  </si>
  <si>
    <t>FМS 2500</t>
  </si>
  <si>
    <t xml:space="preserve"> </t>
  </si>
  <si>
    <t xml:space="preserve"> ---</t>
  </si>
  <si>
    <t>потери</t>
  </si>
  <si>
    <r>
      <t>потери</t>
    </r>
    <r>
      <rPr>
        <b/>
        <sz val="16"/>
        <color indexed="8"/>
        <rFont val="Arial Cyr"/>
        <charset val="204"/>
      </rPr>
      <t xml:space="preserve"> прес.</t>
    </r>
    <r>
      <rPr>
        <b/>
        <sz val="18"/>
        <color indexed="8"/>
        <rFont val="Arial Cyr"/>
        <charset val="204"/>
      </rPr>
      <t>%</t>
    </r>
  </si>
  <si>
    <t>конвейер №1</t>
  </si>
  <si>
    <t>отпрeс-но</t>
  </si>
  <si>
    <t xml:space="preserve">  </t>
  </si>
  <si>
    <r>
      <t>потер. обж.</t>
    </r>
    <r>
      <rPr>
        <b/>
        <sz val="16"/>
        <color indexed="8"/>
        <rFont val="Arial Cyr"/>
        <charset val="204"/>
      </rPr>
      <t>%</t>
    </r>
  </si>
  <si>
    <t>шт.</t>
  </si>
  <si>
    <r>
      <rPr>
        <b/>
        <sz val="16"/>
        <rFont val="Arial Cyr"/>
        <charset val="204"/>
      </rPr>
      <t>сдано</t>
    </r>
    <r>
      <rPr>
        <b/>
        <sz val="13"/>
        <rFont val="Arial Cyr"/>
        <charset val="204"/>
      </rPr>
      <t xml:space="preserve"> </t>
    </r>
    <r>
      <rPr>
        <b/>
        <sz val="16"/>
        <rFont val="Arial Cyr"/>
        <charset val="204"/>
      </rPr>
      <t>на</t>
    </r>
    <r>
      <rPr>
        <b/>
        <sz val="13"/>
        <rFont val="Arial Cyr"/>
        <charset val="204"/>
      </rPr>
      <t xml:space="preserve"> </t>
    </r>
    <r>
      <rPr>
        <b/>
        <sz val="16"/>
        <rFont val="Arial Cyr"/>
        <charset val="204"/>
      </rPr>
      <t>склад</t>
    </r>
    <r>
      <rPr>
        <b/>
        <sz val="13"/>
        <rFont val="Arial Cyr"/>
        <charset val="204"/>
      </rPr>
      <t xml:space="preserve"> за предыду-щие сутки</t>
    </r>
  </si>
  <si>
    <t>Обжиг</t>
  </si>
  <si>
    <t>Сдано на склад</t>
  </si>
  <si>
    <r>
      <t>снят</t>
    </r>
    <r>
      <rPr>
        <b/>
        <sz val="16"/>
        <color indexed="8"/>
        <rFont val="Arial Cyr"/>
        <charset val="204"/>
      </rPr>
      <t>о</t>
    </r>
  </si>
  <si>
    <r>
      <rPr>
        <b/>
        <sz val="16"/>
        <color indexed="8"/>
        <rFont val="Arial Cyr"/>
        <charset val="204"/>
      </rPr>
      <t>сдано на склад</t>
    </r>
    <r>
      <rPr>
        <b/>
        <sz val="13"/>
        <color indexed="8"/>
        <rFont val="Arial Cyr"/>
        <charset val="204"/>
      </rPr>
      <t xml:space="preserve"> за предыду-щие сутки</t>
    </r>
  </si>
  <si>
    <t>FМS 2950</t>
  </si>
  <si>
    <r>
      <t>потери</t>
    </r>
    <r>
      <rPr>
        <b/>
        <sz val="16"/>
        <color indexed="8"/>
        <rFont val="Arial Cyr"/>
        <charset val="204"/>
      </rPr>
      <t>декор.</t>
    </r>
  </si>
  <si>
    <r>
      <t>потер.</t>
    </r>
    <r>
      <rPr>
        <b/>
        <sz val="16"/>
        <color indexed="8"/>
        <rFont val="Arial Cyr"/>
        <charset val="204"/>
      </rPr>
      <t xml:space="preserve"> обж.%</t>
    </r>
  </si>
  <si>
    <t>запас в р/б =&gt;&gt;</t>
  </si>
  <si>
    <t>Итого   ==&gt;&gt;&gt;</t>
  </si>
  <si>
    <t>конвейер №4</t>
  </si>
  <si>
    <t>FMS 2850/111</t>
  </si>
  <si>
    <t>FMS 2500/113</t>
  </si>
  <si>
    <t>уккуу</t>
  </si>
  <si>
    <t>400 х 275</t>
  </si>
  <si>
    <t>формат</t>
  </si>
  <si>
    <t>Литьё</t>
  </si>
  <si>
    <t>Рассортировано</t>
  </si>
  <si>
    <t xml:space="preserve">
Основные виды дефектов за сутки</t>
  </si>
  <si>
    <t xml:space="preserve">
Залито
форм</t>
  </si>
  <si>
    <t xml:space="preserve">
Годных
отливок</t>
  </si>
  <si>
    <t xml:space="preserve">
Выставлено</t>
  </si>
  <si>
    <t xml:space="preserve">
Поступило для глазуровки</t>
  </si>
  <si>
    <t xml:space="preserve">
Заглазурова
но</t>
  </si>
  <si>
    <t xml:space="preserve">
Установлено на вагонетки
</t>
  </si>
  <si>
    <t xml:space="preserve">
Вышло из печей</t>
  </si>
  <si>
    <t xml:space="preserve">
План
1 сортом за сутки</t>
  </si>
  <si>
    <t xml:space="preserve">
Факт
1 сортом
за сутки</t>
  </si>
  <si>
    <t xml:space="preserve">
Потери
план
</t>
  </si>
  <si>
    <t xml:space="preserve">
Потери с нарастающим</t>
  </si>
  <si>
    <t>За сутки</t>
  </si>
  <si>
    <t>С накоплением</t>
  </si>
  <si>
    <t>За месяц</t>
  </si>
  <si>
    <t xml:space="preserve">План (с учётом графика упаковки)
</t>
  </si>
  <si>
    <t xml:space="preserve">
Факт упаковано</t>
  </si>
  <si>
    <t xml:space="preserve">
План на
дату </t>
  </si>
  <si>
    <t xml:space="preserve">
Факт</t>
  </si>
  <si>
    <t xml:space="preserve">
План
на месяц</t>
  </si>
  <si>
    <t xml:space="preserve">
До выполнения </t>
  </si>
  <si>
    <t xml:space="preserve">
Выполнение </t>
  </si>
  <si>
    <t>%</t>
  </si>
  <si>
    <t>Бачки</t>
  </si>
  <si>
    <t>Писсуары</t>
  </si>
  <si>
    <t>Пьедесталы</t>
  </si>
  <si>
    <t>Умывальники</t>
  </si>
  <si>
    <t>Унитазы</t>
  </si>
  <si>
    <t>Итого:</t>
  </si>
  <si>
    <t>FМР 2950</t>
  </si>
  <si>
    <t>загр. в ут. печи</t>
  </si>
  <si>
    <t xml:space="preserve">
Виды изделий</t>
  </si>
  <si>
    <t xml:space="preserve">                                                                      </t>
  </si>
  <si>
    <t xml:space="preserve">                                                                                  </t>
  </si>
  <si>
    <t>\</t>
  </si>
  <si>
    <t>НЕОПРЕДЕЛЕННАЯ  МЦ</t>
  </si>
  <si>
    <r>
      <t>конвейер</t>
    </r>
    <r>
      <rPr>
        <b/>
        <sz val="16"/>
        <color indexed="8"/>
        <rFont val="Arial Cyr"/>
        <charset val="204"/>
      </rPr>
      <t xml:space="preserve"> </t>
    </r>
    <r>
      <rPr>
        <b/>
        <sz val="14"/>
        <color indexed="8"/>
        <rFont val="Arial Cyr"/>
        <charset val="204"/>
      </rPr>
      <t>№2</t>
    </r>
  </si>
  <si>
    <t>конвейер№3</t>
  </si>
  <si>
    <t>FМS 2500/105</t>
  </si>
  <si>
    <t>200 х 200</t>
  </si>
  <si>
    <t xml:space="preserve">
Потери факт за сутки</t>
  </si>
  <si>
    <t>FМS 2850/111</t>
  </si>
  <si>
    <r>
      <t>АТМ</t>
    </r>
    <r>
      <rPr>
        <b/>
        <sz val="8"/>
        <color rgb="FF000000"/>
        <rFont val="Arial Cyr"/>
        <charset val="204"/>
      </rPr>
      <t xml:space="preserve"> </t>
    </r>
    <r>
      <rPr>
        <b/>
        <sz val="17"/>
        <color rgb="FF000000"/>
        <rFont val="Arial Cyr"/>
        <charset val="204"/>
      </rPr>
      <t>-</t>
    </r>
    <r>
      <rPr>
        <b/>
        <sz val="8"/>
        <color rgb="FF000000"/>
        <rFont val="Arial Cyr"/>
        <charset val="204"/>
      </rPr>
      <t xml:space="preserve"> </t>
    </r>
    <r>
      <rPr>
        <b/>
        <sz val="17"/>
        <color rgb="FF000000"/>
        <rFont val="Arial Cyr"/>
        <charset val="204"/>
      </rPr>
      <t xml:space="preserve">65                                                                                                                                      </t>
    </r>
  </si>
  <si>
    <t xml:space="preserve">  Линия остановлена на ремонт.</t>
  </si>
  <si>
    <t>потеридекор.</t>
  </si>
  <si>
    <t xml:space="preserve">Биде </t>
  </si>
  <si>
    <t>900 х 300</t>
  </si>
  <si>
    <t>600 х 300</t>
  </si>
  <si>
    <t>500 х 200</t>
  </si>
  <si>
    <r>
      <t>Рапорт по работе завода "Стройфарфор" за сутки</t>
    </r>
    <r>
      <rPr>
        <b/>
        <sz val="19"/>
        <rFont val="Arial"/>
        <family val="2"/>
        <charset val="204"/>
      </rPr>
      <t xml:space="preserve"> 29.01.2022</t>
    </r>
    <r>
      <rPr>
        <sz val="19"/>
        <rFont val="Arial"/>
        <family val="2"/>
        <charset val="204"/>
      </rPr>
      <t xml:space="preserve"> г.</t>
    </r>
  </si>
  <si>
    <t xml:space="preserve"> пузыри</t>
  </si>
  <si>
    <t xml:space="preserve">                    -</t>
  </si>
  <si>
    <t xml:space="preserve"> треск чаши</t>
  </si>
  <si>
    <t xml:space="preserve"> треск сифона</t>
  </si>
  <si>
    <t xml:space="preserve"> отколы</t>
  </si>
  <si>
    <t xml:space="preserve"> втяжки, вмятины</t>
  </si>
  <si>
    <r>
      <rPr>
        <b/>
        <i/>
        <sz val="17.5"/>
        <rFont val="Arial Cyr"/>
        <charset val="204"/>
      </rPr>
      <t>сорт.:</t>
    </r>
    <r>
      <rPr>
        <i/>
        <sz val="17.5"/>
        <rFont val="Arial Cyr"/>
        <charset val="204"/>
      </rPr>
      <t xml:space="preserve"> грес 0645 N.</t>
    </r>
  </si>
  <si>
    <t xml:space="preserve"> В работе 14 ч. 20 мин. - полные ёмкости.</t>
  </si>
  <si>
    <t xml:space="preserve"> В работе 15 ч. - нехватка шликера.</t>
  </si>
  <si>
    <t xml:space="preserve"> В работе 23 ч. 45 мин. - масса Е-922, Р=30 тн/час. </t>
  </si>
  <si>
    <t xml:space="preserve"> В работе 17 ч. 30 мин. - запуск в 02-30.</t>
  </si>
  <si>
    <r>
      <rPr>
        <b/>
        <i/>
        <sz val="18"/>
        <color indexed="8"/>
        <rFont val="Arial Cyr"/>
        <charset val="204"/>
      </rPr>
      <t xml:space="preserve"> сорт.:</t>
    </r>
    <r>
      <rPr>
        <i/>
        <sz val="18"/>
        <color indexed="8"/>
        <rFont val="Arial Cyr"/>
        <charset val="204"/>
      </rPr>
      <t xml:space="preserve"> рис. "Бунгало Р-3". </t>
    </r>
  </si>
  <si>
    <r>
      <rPr>
        <b/>
        <i/>
        <sz val="18"/>
        <rFont val="Arial Cyr"/>
        <charset val="204"/>
      </rPr>
      <t xml:space="preserve">  Политая печь: </t>
    </r>
    <r>
      <rPr>
        <i/>
        <sz val="18"/>
        <rFont val="Arial Cyr"/>
        <charset val="204"/>
      </rPr>
      <t xml:space="preserve">простой 3 мин.: переходы (см.20-8-20). Рис. "Тренд 7С"=&gt;"Табу черный рельеф"=&gt;"Табу белый рельеф".                                                                              Основные виды брака: отбитости, сдиры, засорка, капли со свода.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8"/>
        <rFont val="Arial Cyr"/>
        <charset val="204"/>
      </rPr>
      <t>Утельная печь:</t>
    </r>
    <r>
      <rPr>
        <i/>
        <sz val="18"/>
        <rFont val="Arial Cyr"/>
        <charset val="204"/>
      </rPr>
      <t xml:space="preserve"> простой 18 мин.: сход ремня на загрузке в печь-6мин.(см.20-8); чистка решётки каретки, уборка пресса-12мин. Формат 600х300 мм. "Тренд".</t>
    </r>
  </si>
  <si>
    <t xml:space="preserve">  Простой 18 мин.: переходы-6мин.(см.20-8-20); мойка установок-12мин. Рис. "Эллада 3П"=&gt;"Винтаж 2П"=&gt;"Ванкувер 7"=&gt;"Шварцвальд 3".                                                        Масса ЕК-134, время обжига 47 мин. Основные виды брака: пузыри, прыщи, отбитости, плешины. </t>
  </si>
  <si>
    <r>
      <t xml:space="preserve">  Политая печь: </t>
    </r>
    <r>
      <rPr>
        <i/>
        <sz val="18"/>
        <color indexed="8"/>
        <rFont val="Arial Cyr"/>
        <charset val="204"/>
      </rPr>
      <t xml:space="preserve">простой 10 мин.: переход (см.8-20). Рис. "Монте Р-7"=&gt;"Илиада 3".  Основные виды брака: углубления глазури, прыщи, засорка, отбитости.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8"/>
        <color indexed="8"/>
        <rFont val="Arial Cyr"/>
        <charset val="204"/>
      </rPr>
      <t xml:space="preserve">Утельная печь: </t>
    </r>
    <r>
      <rPr>
        <i/>
        <sz val="18"/>
        <color indexed="8"/>
        <rFont val="Arial Cyr"/>
        <charset val="204"/>
      </rPr>
      <t xml:space="preserve">простой 99 мин.: сбой на загрузке в сушилку-9мин.(см.20-8); ремонтные работы на участке выгрузке из печи-90мин.(см.8-20). Формат 900х300 мм. </t>
    </r>
  </si>
  <si>
    <t xml:space="preserve">  Простой 21 мин.: замена комплекта изостатических пуансонов-10мин.(см.20-8); сбой на накопителе загрузке в печь-11мин.(см.20-8). Рис."Осло".                                Масса ЕК-134, время обжига 47 мин. Основные виды брака: отбитости.</t>
  </si>
  <si>
    <t xml:space="preserve">  Простой 117 мин.: переходы-101мин.(см.20-8-20); сбои на загрузке печи-16мин.(см.20-8-20).                                                                                                                                              Рис. Грес 0645 N (1200 х 600мм.)=&gt;"Шторм"(1200 х 600мм.)=&gt;"Бунгало 3"(600 х 600мм.)=&gt;"Шторм"(1200 х 600мм.)=&gt;"Лава"(1200 х 600мм.)=&gt;"Намиб 3"(600 х 600мм.).  Масса Е-922. Основные виды брака: затеки глазури, треск, отбитости.</t>
  </si>
  <si>
    <t xml:space="preserve">  Простой 23 мин.: пробы рис."Табу черный"-8мин.(см.8-20); сбои на загрузке печи-9мин.(см.8-20); уборка загрузки в печь-6мин.(см.20-8). Грес 0645 N.                           Масса Е-922.  Основные виды брака: отбитости.</t>
  </si>
  <si>
    <r>
      <rPr>
        <b/>
        <sz val="27"/>
        <color rgb="FF000000"/>
        <rFont val="Arial Cyr"/>
        <charset val="204"/>
      </rPr>
      <t xml:space="preserve">  Р А П О Р Т                                  </t>
    </r>
    <r>
      <rPr>
        <b/>
        <sz val="8"/>
        <color rgb="FF000000"/>
        <rFont val="Arial Cyr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</si>
  <si>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FMS 2950</t>
  </si>
  <si>
    <t>FMP 2950</t>
  </si>
  <si>
    <t>FMS 2500</t>
  </si>
  <si>
    <t>ЦЕХ №3</t>
  </si>
  <si>
    <t>FMS 2500/105</t>
  </si>
  <si>
    <t>ЦЕХ №2</t>
  </si>
  <si>
    <t>загрузка печи</t>
  </si>
  <si>
    <t>выгрузка печи</t>
  </si>
  <si>
    <t>загрузка сушилки</t>
  </si>
  <si>
    <t>выгрузка сушилки</t>
  </si>
  <si>
    <t>6 мин.</t>
  </si>
  <si>
    <t>9 мин.</t>
  </si>
  <si>
    <t>90 мин</t>
  </si>
  <si>
    <t>11 мин.</t>
  </si>
  <si>
    <t>16 мин.</t>
  </si>
  <si>
    <t>9 мин., 6 мин.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</si>
</sst>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&quot;р.&quot;_-;\-* #,##0.00&quot;р.&quot;_-;_-* &quot;-&quot;??&quot;р.&quot;_-;_-@_-"/>
    <numFmt numFmtId="166" formatCode="0.0"/>
    <numFmt numFmtId="167" formatCode="0.00;[Red]0.00"/>
    <numFmt numFmtId="168" formatCode="#,##0.0"/>
    <numFmt numFmtId="169" formatCode="0;\-0;\0"/>
    <numFmt numFmtId="170" formatCode="0.00;\-0.00;\0"/>
    <numFmt numFmtId="171" formatCode="0.0;\-0.0;\0"/>
  </numFmts>
  <fonts count="14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i/>
      <sz val="12"/>
      <name val="Arial Cyr"/>
      <charset val="204"/>
    </font>
    <font>
      <i/>
      <sz val="10"/>
      <color indexed="8"/>
      <name val="Arial Cyr"/>
      <charset val="204"/>
    </font>
    <font>
      <b/>
      <sz val="14"/>
      <color indexed="8"/>
      <name val="Arial Cyr"/>
      <charset val="204"/>
    </font>
    <font>
      <sz val="22"/>
      <name val="Arial Cyr"/>
      <charset val="204"/>
    </font>
    <font>
      <b/>
      <sz val="20"/>
      <color indexed="8"/>
      <name val="Arial Cyr"/>
      <charset val="204"/>
    </font>
    <font>
      <b/>
      <sz val="20"/>
      <color indexed="10"/>
      <name val="Arial Cyr"/>
      <charset val="204"/>
    </font>
    <font>
      <b/>
      <sz val="16"/>
      <color indexed="8"/>
      <name val="Arial Cyr"/>
      <charset val="204"/>
    </font>
    <font>
      <b/>
      <sz val="20"/>
      <color indexed="60"/>
      <name val="Arial Cyr"/>
      <charset val="204"/>
    </font>
    <font>
      <b/>
      <sz val="36"/>
      <color indexed="60"/>
      <name val="Arial Cyr"/>
      <charset val="204"/>
    </font>
    <font>
      <sz val="10"/>
      <color indexed="60"/>
      <name val="Arial Cyr"/>
      <charset val="204"/>
    </font>
    <font>
      <i/>
      <sz val="18"/>
      <color indexed="8"/>
      <name val="Arial Cyr"/>
      <charset val="204"/>
    </font>
    <font>
      <sz val="20"/>
      <color indexed="8"/>
      <name val="Arial Cyr"/>
      <charset val="204"/>
    </font>
    <font>
      <b/>
      <sz val="36"/>
      <color indexed="8"/>
      <name val="Arial Cyr"/>
      <charset val="204"/>
    </font>
    <font>
      <sz val="10"/>
      <color indexed="8"/>
      <name val="Arial Cyr"/>
      <charset val="204"/>
    </font>
    <font>
      <b/>
      <sz val="20"/>
      <name val="Arial Cyr"/>
      <charset val="204"/>
    </font>
    <font>
      <b/>
      <sz val="22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i/>
      <sz val="18"/>
      <name val="Arial Cyr"/>
      <charset val="204"/>
    </font>
    <font>
      <b/>
      <sz val="16"/>
      <name val="Arial Cyr"/>
      <charset val="204"/>
    </font>
    <font>
      <sz val="20"/>
      <name val="Arial Cyr"/>
      <charset val="204"/>
    </font>
    <font>
      <b/>
      <sz val="36"/>
      <name val="Arial Cyr"/>
      <charset val="204"/>
    </font>
    <font>
      <b/>
      <sz val="20"/>
      <color indexed="12"/>
      <name val="Arial Cyr"/>
      <charset val="204"/>
    </font>
    <font>
      <b/>
      <sz val="36"/>
      <color indexed="12"/>
      <name val="Arial Cyr"/>
      <charset val="204"/>
    </font>
    <font>
      <sz val="10"/>
      <color indexed="12"/>
      <name val="Arial Cyr"/>
      <charset val="204"/>
    </font>
    <font>
      <sz val="10"/>
      <color indexed="10"/>
      <name val="Arial Cyr"/>
      <charset val="204"/>
    </font>
    <font>
      <sz val="10"/>
      <color indexed="11"/>
      <name val="Arial Cyr"/>
      <charset val="204"/>
    </font>
    <font>
      <sz val="20"/>
      <color indexed="10"/>
      <name val="Arial Cyr"/>
      <charset val="204"/>
    </font>
    <font>
      <i/>
      <sz val="11"/>
      <color indexed="8"/>
      <name val="Arial"/>
      <family val="2"/>
      <charset val="204"/>
    </font>
    <font>
      <sz val="36"/>
      <name val="Arial Cyr"/>
      <charset val="204"/>
    </font>
    <font>
      <b/>
      <sz val="18"/>
      <color indexed="8"/>
      <name val="Arial Cyr"/>
      <charset val="204"/>
    </font>
    <font>
      <b/>
      <sz val="12"/>
      <color indexed="8"/>
      <name val="Arial Cyr"/>
      <charset val="204"/>
    </font>
    <font>
      <b/>
      <sz val="18"/>
      <color indexed="8"/>
      <name val="Arial Cyr"/>
      <charset val="204"/>
    </font>
    <font>
      <b/>
      <sz val="20"/>
      <color indexed="8"/>
      <name val="Arial Cyr"/>
      <charset val="204"/>
    </font>
    <font>
      <b/>
      <sz val="16"/>
      <color indexed="8"/>
      <name val="Arial Cyr"/>
      <charset val="204"/>
    </font>
    <font>
      <b/>
      <sz val="28"/>
      <color indexed="8"/>
      <name val="Arial Cyr"/>
      <charset val="204"/>
    </font>
    <font>
      <b/>
      <sz val="20"/>
      <color indexed="63"/>
      <name val="Arial Cyr"/>
      <charset val="204"/>
    </font>
    <font>
      <b/>
      <sz val="13"/>
      <name val="Arial Cyr"/>
      <charset val="204"/>
    </font>
    <font>
      <sz val="10"/>
      <color indexed="8"/>
      <name val="Arial"/>
      <family val="2"/>
    </font>
    <font>
      <b/>
      <sz val="13"/>
      <color indexed="8"/>
      <name val="Arial Cyr"/>
      <charset val="204"/>
    </font>
    <font>
      <b/>
      <sz val="19"/>
      <name val="Arial Cyr"/>
      <charset val="204"/>
    </font>
    <font>
      <sz val="11"/>
      <color theme="1"/>
      <name val="Calibri"/>
      <family val="2"/>
      <charset val="204"/>
      <scheme val="minor"/>
    </font>
    <font>
      <sz val="18"/>
      <color theme="1"/>
      <name val="Arial Cyr"/>
      <charset val="204"/>
    </font>
    <font>
      <b/>
      <sz val="36"/>
      <color theme="3"/>
      <name val="Arial Cyr"/>
      <charset val="204"/>
    </font>
    <font>
      <sz val="10"/>
      <color rgb="FF000000"/>
      <name val="Arial Cyr"/>
      <charset val="204"/>
    </font>
    <font>
      <b/>
      <sz val="20"/>
      <color rgb="FF000000"/>
      <name val="Arial Cyr"/>
      <charset val="204"/>
    </font>
    <font>
      <b/>
      <sz val="18"/>
      <color rgb="FF000000"/>
      <name val="Arial"/>
      <family val="2"/>
      <charset val="204"/>
    </font>
    <font>
      <b/>
      <sz val="18"/>
      <color rgb="FF000000"/>
      <name val="Arial Cyr"/>
      <charset val="204"/>
    </font>
    <font>
      <b/>
      <sz val="14"/>
      <color rgb="FF000000"/>
      <name val="Arial Cyr"/>
      <charset val="204"/>
    </font>
    <font>
      <b/>
      <sz val="24"/>
      <color rgb="FF000000"/>
      <name val="Arial Cyr"/>
      <charset val="204"/>
    </font>
    <font>
      <b/>
      <sz val="28"/>
      <color rgb="FF000000"/>
      <name val="Arial Cyr"/>
      <charset val="204"/>
    </font>
    <font>
      <b/>
      <sz val="13"/>
      <color rgb="FF000000"/>
      <name val="Arial Cyr"/>
      <charset val="204"/>
    </font>
    <font>
      <sz val="18"/>
      <color rgb="FF000000"/>
      <name val="Arial Cyr"/>
      <charset val="204"/>
    </font>
    <font>
      <b/>
      <sz val="20"/>
      <color rgb="FF0000FF"/>
      <name val="Arial Cyr"/>
      <charset val="204"/>
    </font>
    <font>
      <b/>
      <sz val="20"/>
      <color rgb="FFC00000"/>
      <name val="Arial Cyr"/>
      <charset val="204"/>
    </font>
    <font>
      <sz val="20"/>
      <color rgb="FFC00000"/>
      <name val="Arial Cyr"/>
      <charset val="204"/>
    </font>
    <font>
      <b/>
      <sz val="22"/>
      <color rgb="FF000000"/>
      <name val="Arial Cyr"/>
      <charset val="204"/>
    </font>
    <font>
      <b/>
      <sz val="36"/>
      <color rgb="FF000000"/>
      <name val="Arial Cyr"/>
      <charset val="204"/>
    </font>
    <font>
      <sz val="36"/>
      <color rgb="FF000000"/>
      <name val="Arial Cyr"/>
      <charset val="204"/>
    </font>
    <font>
      <b/>
      <sz val="22"/>
      <color theme="5" tint="-0.249977111117893"/>
      <name val="Arial Cyr"/>
      <charset val="204"/>
    </font>
    <font>
      <sz val="28"/>
      <color rgb="FF000000"/>
      <name val="Arial Cyr"/>
      <charset val="204"/>
    </font>
    <font>
      <b/>
      <sz val="16"/>
      <color rgb="FF000000"/>
      <name val="Arial Cyr"/>
      <charset val="204"/>
    </font>
    <font>
      <b/>
      <sz val="18"/>
      <color theme="5" tint="-0.249977111117893"/>
      <name val="Arial Cyr"/>
      <charset val="204"/>
    </font>
    <font>
      <sz val="10"/>
      <color rgb="FFC00000"/>
      <name val="Arial Cyr"/>
      <charset val="204"/>
    </font>
    <font>
      <sz val="36"/>
      <color theme="3"/>
      <name val="Arial Cyr"/>
      <charset val="204"/>
    </font>
    <font>
      <b/>
      <sz val="8"/>
      <color rgb="FF000000"/>
      <name val="Arial Cyr"/>
      <charset val="204"/>
    </font>
    <font>
      <i/>
      <sz val="18"/>
      <name val="Arial Cyr"/>
      <charset val="204"/>
    </font>
    <font>
      <sz val="18"/>
      <name val="Arial Cyr"/>
      <charset val="204"/>
    </font>
    <font>
      <b/>
      <sz val="20"/>
      <color rgb="FFCC00CC"/>
      <name val="Arial Cyr"/>
      <charset val="204"/>
    </font>
    <font>
      <b/>
      <sz val="13"/>
      <color indexed="8"/>
      <name val="Arial"/>
      <family val="2"/>
      <charset val="204"/>
    </font>
    <font>
      <i/>
      <sz val="17"/>
      <name val="Arial Cyr"/>
      <charset val="204"/>
    </font>
    <font>
      <b/>
      <sz val="17"/>
      <color rgb="FF000000"/>
      <name val="Arial Cyr"/>
      <charset val="204"/>
    </font>
    <font>
      <b/>
      <sz val="20"/>
      <color rgb="FFFF0000"/>
      <name val="Arial Cyr"/>
      <charset val="204"/>
    </font>
    <font>
      <sz val="20"/>
      <color rgb="FFFF0000"/>
      <name val="Arial Cyr"/>
      <charset val="204"/>
    </font>
    <font>
      <b/>
      <sz val="2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8.5"/>
      <name val="Arial Cyr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6"/>
      <name val="Arial Cyr"/>
      <charset val="204"/>
    </font>
    <font>
      <b/>
      <sz val="16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5"/>
      <color indexed="8"/>
      <name val="Arial"/>
      <family val="2"/>
      <charset val="204"/>
    </font>
    <font>
      <b/>
      <sz val="16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21"/>
      <name val="Arial Cyr"/>
      <charset val="204"/>
    </font>
    <font>
      <b/>
      <sz val="21"/>
      <color rgb="FF000000"/>
      <name val="Arial Cyr"/>
      <charset val="204"/>
    </font>
    <font>
      <sz val="21"/>
      <color rgb="FF000000"/>
      <name val="Arial Cyr"/>
      <charset val="204"/>
    </font>
    <font>
      <sz val="10"/>
      <color indexed="8"/>
      <name val="Arial"/>
      <family val="2"/>
      <charset val="204"/>
    </font>
    <font>
      <sz val="19"/>
      <name val="Arial"/>
      <family val="2"/>
      <charset val="204"/>
    </font>
    <font>
      <b/>
      <sz val="19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20"/>
      <color rgb="FF9E0000"/>
      <name val="Arial Cyr"/>
      <charset val="204"/>
    </font>
    <font>
      <sz val="10"/>
      <color indexed="8"/>
      <name val="Arial"/>
      <family val="2"/>
      <charset val="204"/>
    </font>
    <font>
      <b/>
      <sz val="27"/>
      <color rgb="FF000000"/>
      <name val="Arial Cyr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20"/>
      <color theme="1"/>
      <name val="Arial Cyr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i/>
      <sz val="18"/>
      <color indexed="8"/>
      <name val="Arial Cyr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i/>
      <sz val="17.5"/>
      <name val="Arial Cyr"/>
      <charset val="204"/>
    </font>
    <font>
      <i/>
      <sz val="18"/>
      <color rgb="FF000000"/>
      <name val="Arial Cyr"/>
      <charset val="204"/>
    </font>
    <font>
      <sz val="12"/>
      <name val="Arial"/>
      <family val="2"/>
      <charset val="204"/>
    </font>
    <font>
      <sz val="10"/>
      <color indexed="8"/>
      <name val="Arial"/>
      <family val="2"/>
      <charset val="204"/>
    </font>
    <font>
      <sz val="17.5"/>
      <name val="Arial Cyr"/>
      <charset val="204"/>
    </font>
    <font>
      <sz val="10"/>
      <color indexed="8"/>
      <name val="Arial"/>
      <family val="2"/>
      <charset val="204"/>
    </font>
    <font>
      <b/>
      <i/>
      <sz val="17.5"/>
      <name val="Arial Cyr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A9E9D4"/>
        <bgColor indexed="64"/>
      </patternFill>
    </fill>
    <fill>
      <patternFill patternType="solid">
        <fgColor rgb="FFE7FFE7"/>
        <bgColor indexed="64"/>
      </patternFill>
    </fill>
    <fill>
      <patternFill patternType="solid">
        <fgColor rgb="FFD9FFD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BFFFAB"/>
        <bgColor indexed="64"/>
      </patternFill>
    </fill>
    <fill>
      <patternFill patternType="solid">
        <fgColor rgb="FFFFFDAB"/>
        <bgColor indexed="64"/>
      </patternFill>
    </fill>
    <fill>
      <patternFill patternType="solid">
        <fgColor rgb="FFFFFDB9"/>
        <bgColor indexed="64"/>
      </patternFill>
    </fill>
    <fill>
      <patternFill patternType="gray125">
        <bgColor rgb="FFFFFDB9"/>
      </patternFill>
    </fill>
    <fill>
      <patternFill patternType="solid">
        <fgColor rgb="FFDDFFDD"/>
        <bgColor indexed="64"/>
      </patternFill>
    </fill>
    <fill>
      <patternFill patternType="solid">
        <fgColor rgb="FFFF99FF"/>
        <bgColor indexed="64"/>
      </patternFill>
    </fill>
  </fills>
  <borders count="203">
    <border>
      <left/>
      <right/>
      <top/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indexed="8"/>
      </left>
      <right style="thick">
        <color auto="1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 style="medium">
        <color indexed="8"/>
      </top>
      <bottom/>
      <diagonal/>
    </border>
    <border>
      <left style="thick">
        <color auto="1"/>
      </left>
      <right/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thin">
        <color indexed="8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indexed="8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8"/>
      </left>
      <right/>
      <top style="medium">
        <color auto="1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medium">
        <color auto="1"/>
      </top>
      <bottom/>
      <diagonal/>
    </border>
    <border>
      <left style="thick">
        <color auto="1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medium">
        <color auto="1"/>
      </left>
      <right style="thin">
        <color indexed="8"/>
      </right>
      <top style="medium">
        <color auto="1"/>
      </top>
      <bottom/>
      <diagonal/>
    </border>
    <border>
      <left style="medium">
        <color auto="1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ck">
        <color auto="1"/>
      </left>
      <right style="medium">
        <color auto="1"/>
      </right>
      <top style="medium">
        <color indexed="8"/>
      </top>
      <bottom style="thin">
        <color indexed="8"/>
      </bottom>
      <diagonal/>
    </border>
    <border>
      <left style="thick">
        <color auto="1"/>
      </left>
      <right style="medium">
        <color auto="1"/>
      </right>
      <top/>
      <bottom style="thin">
        <color indexed="8"/>
      </bottom>
      <diagonal/>
    </border>
    <border>
      <left style="thick">
        <color auto="1"/>
      </left>
      <right style="medium">
        <color auto="1"/>
      </right>
      <top style="medium">
        <color indexed="8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n">
        <color indexed="8"/>
      </bottom>
      <diagonal/>
    </border>
    <border>
      <left style="thick">
        <color auto="1"/>
      </left>
      <right/>
      <top style="medium">
        <color indexed="8"/>
      </top>
      <bottom/>
      <diagonal/>
    </border>
    <border>
      <left style="medium">
        <color auto="1"/>
      </left>
      <right/>
      <top style="medium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indexed="8"/>
      </top>
      <bottom/>
      <diagonal/>
    </border>
    <border>
      <left style="thin">
        <color indexed="8"/>
      </left>
      <right style="thick">
        <color auto="1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indexed="8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thick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thick">
        <color auto="1"/>
      </left>
      <right/>
      <top style="thick">
        <color auto="1"/>
      </top>
      <bottom style="thin">
        <color indexed="8"/>
      </bottom>
      <diagonal/>
    </border>
    <border>
      <left/>
      <right/>
      <top style="thick">
        <color auto="1"/>
      </top>
      <bottom style="thin">
        <color indexed="8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indexed="64"/>
      </top>
      <bottom style="thick">
        <color indexed="8"/>
      </bottom>
      <diagonal/>
    </border>
    <border>
      <left/>
      <right/>
      <top style="thick">
        <color indexed="64"/>
      </top>
      <bottom style="thick">
        <color indexed="8"/>
      </bottom>
      <diagonal/>
    </border>
    <border>
      <left/>
      <right style="thick">
        <color auto="1"/>
      </right>
      <top style="thick">
        <color indexed="64"/>
      </top>
      <bottom style="thick">
        <color indexed="8"/>
      </bottom>
      <diagonal/>
    </border>
    <border>
      <left style="thick">
        <color auto="1"/>
      </left>
      <right/>
      <top style="medium">
        <color auto="1"/>
      </top>
      <bottom style="thick">
        <color indexed="8"/>
      </bottom>
      <diagonal/>
    </border>
    <border>
      <left style="medium">
        <color auto="1"/>
      </left>
      <right/>
      <top style="medium">
        <color auto="1"/>
      </top>
      <bottom style="thick">
        <color indexed="8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indexed="8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n">
        <color indexed="8"/>
      </bottom>
      <diagonal/>
    </border>
    <border>
      <left style="thick">
        <color auto="1"/>
      </left>
      <right/>
      <top style="medium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indexed="8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indexed="64"/>
      </bottom>
      <diagonal/>
    </border>
    <border>
      <left/>
      <right/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auto="1"/>
      </left>
      <right/>
      <top style="medium">
        <color indexed="8"/>
      </top>
      <bottom style="thin">
        <color auto="1"/>
      </bottom>
      <diagonal/>
    </border>
    <border>
      <left/>
      <right/>
      <top style="medium">
        <color indexed="8"/>
      </top>
      <bottom style="thin">
        <color auto="1"/>
      </bottom>
      <diagonal/>
    </border>
    <border>
      <left/>
      <right style="thick">
        <color auto="1"/>
      </right>
      <top style="medium">
        <color indexed="8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59">
    <xf numFmtId="0" fontId="0" fillId="0" borderId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/>
    <xf numFmtId="0" fontId="62" fillId="0" borderId="0"/>
    <xf numFmtId="0" fontId="59" fillId="0" borderId="0"/>
    <xf numFmtId="0" fontId="20" fillId="0" borderId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96" fillId="0" borderId="0">
      <alignment vertical="top"/>
    </xf>
    <xf numFmtId="0" fontId="97" fillId="0" borderId="0">
      <alignment vertical="top"/>
    </xf>
    <xf numFmtId="0" fontId="98" fillId="0" borderId="0">
      <alignment vertical="top"/>
    </xf>
    <xf numFmtId="0" fontId="99" fillId="0" borderId="0">
      <alignment vertical="top"/>
    </xf>
    <xf numFmtId="0" fontId="100" fillId="0" borderId="0">
      <alignment vertical="top"/>
    </xf>
    <xf numFmtId="0" fontId="102" fillId="0" borderId="0">
      <alignment vertical="top"/>
    </xf>
    <xf numFmtId="0" fontId="103" fillId="0" borderId="0">
      <alignment vertical="top"/>
    </xf>
    <xf numFmtId="0" fontId="104" fillId="0" borderId="0">
      <alignment vertical="top"/>
    </xf>
    <xf numFmtId="0" fontId="105" fillId="0" borderId="0">
      <alignment vertical="top"/>
    </xf>
    <xf numFmtId="0" fontId="105" fillId="0" borderId="0">
      <alignment vertical="top"/>
    </xf>
    <xf numFmtId="0" fontId="111" fillId="0" borderId="0">
      <alignment vertical="top"/>
    </xf>
    <xf numFmtId="0" fontId="113" fillId="0" borderId="0">
      <alignment vertical="top"/>
    </xf>
    <xf numFmtId="0" fontId="114" fillId="0" borderId="0">
      <alignment vertical="top"/>
    </xf>
    <xf numFmtId="0" fontId="115" fillId="0" borderId="0">
      <alignment vertical="top"/>
    </xf>
    <xf numFmtId="0" fontId="116" fillId="0" borderId="0">
      <alignment vertical="top"/>
    </xf>
    <xf numFmtId="0" fontId="120" fillId="0" borderId="0">
      <alignment vertical="top"/>
    </xf>
    <xf numFmtId="0" fontId="17" fillId="0" borderId="0"/>
    <xf numFmtId="0" fontId="18" fillId="0" borderId="0"/>
    <xf numFmtId="0" fontId="16" fillId="0" borderId="0"/>
    <xf numFmtId="0" fontId="15" fillId="0" borderId="0"/>
    <xf numFmtId="0" fontId="14" fillId="0" borderId="0"/>
    <xf numFmtId="0" fontId="123" fillId="0" borderId="0">
      <alignment vertical="top"/>
    </xf>
    <xf numFmtId="0" fontId="13" fillId="0" borderId="0"/>
    <xf numFmtId="0" fontId="12" fillId="0" borderId="0"/>
    <xf numFmtId="0" fontId="124" fillId="0" borderId="0">
      <alignment vertical="top"/>
    </xf>
    <xf numFmtId="0" fontId="11" fillId="0" borderId="0"/>
    <xf numFmtId="0" fontId="10" fillId="0" borderId="0"/>
    <xf numFmtId="0" fontId="9" fillId="0" borderId="0"/>
    <xf numFmtId="0" fontId="126" fillId="0" borderId="0">
      <alignment vertical="top"/>
    </xf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28" fillId="0" borderId="0">
      <alignment vertical="top"/>
    </xf>
    <xf numFmtId="0" fontId="129" fillId="0" borderId="0">
      <alignment vertical="top"/>
    </xf>
    <xf numFmtId="0" fontId="130" fillId="0" borderId="0">
      <alignment vertical="top"/>
    </xf>
    <xf numFmtId="0" fontId="132" fillId="0" borderId="0">
      <alignment vertical="top"/>
    </xf>
    <xf numFmtId="0" fontId="133" fillId="0" borderId="0">
      <alignment vertical="top"/>
    </xf>
    <xf numFmtId="0" fontId="135" fillId="0" borderId="0">
      <alignment vertical="top"/>
    </xf>
    <xf numFmtId="0" fontId="136" fillId="0" borderId="0">
      <alignment vertical="top"/>
    </xf>
    <xf numFmtId="0" fontId="140" fillId="0" borderId="0">
      <alignment vertical="top"/>
    </xf>
    <xf numFmtId="0" fontId="142" fillId="0" borderId="0">
      <alignment vertical="top"/>
    </xf>
    <xf numFmtId="0" fontId="144" fillId="0" borderId="0">
      <alignment vertical="top"/>
    </xf>
    <xf numFmtId="0" fontId="145" fillId="0" borderId="0">
      <alignment vertical="top"/>
    </xf>
    <xf numFmtId="0" fontId="146" fillId="0" borderId="0">
      <alignment vertical="top"/>
    </xf>
  </cellStyleXfs>
  <cellXfs count="552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31" fillId="0" borderId="0" xfId="0" applyFont="1" applyFill="1" applyBorder="1" applyAlignment="1">
      <alignment vertical="top" wrapText="1"/>
    </xf>
    <xf numFmtId="0" fontId="0" fillId="0" borderId="0" xfId="0" applyBorder="1" applyAlignment="1"/>
    <xf numFmtId="0" fontId="0" fillId="0" borderId="0" xfId="0" applyFill="1" applyAlignment="1"/>
    <xf numFmtId="0" fontId="0" fillId="0" borderId="0" xfId="0" applyFill="1" applyAlignment="1">
      <alignment wrapText="1"/>
    </xf>
    <xf numFmtId="0" fontId="0" fillId="0" borderId="0" xfId="0" applyFill="1" applyBorder="1" applyAlignment="1"/>
    <xf numFmtId="0" fontId="38" fillId="0" borderId="0" xfId="0" applyFont="1" applyFill="1" applyAlignment="1"/>
    <xf numFmtId="0" fontId="38" fillId="0" borderId="0" xfId="0" applyFont="1" applyAlignment="1"/>
    <xf numFmtId="0" fontId="0" fillId="0" borderId="0" xfId="0"/>
    <xf numFmtId="0" fontId="66" fillId="3" borderId="16" xfId="0" applyFont="1" applyFill="1" applyBorder="1" applyAlignment="1">
      <alignment horizontal="center" vertical="center"/>
    </xf>
    <xf numFmtId="0" fontId="67" fillId="3" borderId="16" xfId="0" applyFont="1" applyFill="1" applyBorder="1" applyAlignment="1">
      <alignment horizontal="center"/>
    </xf>
    <xf numFmtId="0" fontId="68" fillId="3" borderId="16" xfId="0" applyFont="1" applyFill="1" applyBorder="1" applyAlignment="1">
      <alignment horizontal="center" vertical="center"/>
    </xf>
    <xf numFmtId="0" fontId="68" fillId="3" borderId="71" xfId="0" applyFont="1" applyFill="1" applyBorder="1" applyAlignment="1">
      <alignment horizontal="center" vertical="center"/>
    </xf>
    <xf numFmtId="0" fontId="75" fillId="3" borderId="58" xfId="0" applyFont="1" applyFill="1" applyBorder="1" applyAlignment="1">
      <alignment horizontal="center" vertical="center"/>
    </xf>
    <xf numFmtId="0" fontId="35" fillId="3" borderId="58" xfId="0" applyFont="1" applyFill="1" applyBorder="1" applyAlignment="1">
      <alignment horizontal="center" vertical="center"/>
    </xf>
    <xf numFmtId="0" fontId="43" fillId="3" borderId="58" xfId="0" applyFont="1" applyFill="1" applyBorder="1" applyAlignment="1">
      <alignment horizontal="center" vertical="center"/>
    </xf>
    <xf numFmtId="3" fontId="35" fillId="3" borderId="58" xfId="0" applyNumberFormat="1" applyFont="1" applyFill="1" applyBorder="1" applyAlignment="1">
      <alignment horizontal="center" vertical="center"/>
    </xf>
    <xf numFmtId="2" fontId="35" fillId="3" borderId="58" xfId="0" applyNumberFormat="1" applyFont="1" applyFill="1" applyBorder="1" applyAlignment="1">
      <alignment horizontal="center" vertical="center"/>
    </xf>
    <xf numFmtId="0" fontId="74" fillId="3" borderId="58" xfId="0" applyFont="1" applyFill="1" applyBorder="1" applyAlignment="1">
      <alignment horizontal="center" vertical="center"/>
    </xf>
    <xf numFmtId="0" fontId="35" fillId="3" borderId="58" xfId="0" applyFont="1" applyFill="1" applyBorder="1" applyAlignment="1">
      <alignment horizontal="center" vertical="center" wrapText="1"/>
    </xf>
    <xf numFmtId="0" fontId="26" fillId="3" borderId="58" xfId="0" applyFont="1" applyFill="1" applyBorder="1" applyAlignment="1">
      <alignment horizontal="center" vertical="center"/>
    </xf>
    <xf numFmtId="1" fontId="26" fillId="3" borderId="58" xfId="0" applyNumberFormat="1" applyFont="1" applyFill="1" applyBorder="1" applyAlignment="1">
      <alignment horizontal="center" vertical="center"/>
    </xf>
    <xf numFmtId="0" fontId="43" fillId="3" borderId="25" xfId="0" applyFont="1" applyFill="1" applyBorder="1" applyAlignment="1">
      <alignment horizontal="center" vertical="center"/>
    </xf>
    <xf numFmtId="3" fontId="35" fillId="3" borderId="25" xfId="0" applyNumberFormat="1" applyFont="1" applyFill="1" applyBorder="1" applyAlignment="1">
      <alignment horizontal="center" vertical="center"/>
    </xf>
    <xf numFmtId="0" fontId="74" fillId="3" borderId="25" xfId="0" applyFont="1" applyFill="1" applyBorder="1" applyAlignment="1">
      <alignment horizontal="center" vertical="center"/>
    </xf>
    <xf numFmtId="0" fontId="95" fillId="3" borderId="0" xfId="0" applyFont="1" applyFill="1" applyAlignment="1">
      <alignment horizontal="center" vertical="center"/>
    </xf>
    <xf numFmtId="1" fontId="26" fillId="3" borderId="25" xfId="0" applyNumberFormat="1" applyFont="1" applyFill="1" applyBorder="1" applyAlignment="1">
      <alignment horizontal="center" vertical="center"/>
    </xf>
    <xf numFmtId="2" fontId="57" fillId="3" borderId="25" xfId="0" applyNumberFormat="1" applyFont="1" applyFill="1" applyBorder="1" applyAlignment="1">
      <alignment horizontal="center" vertical="center"/>
    </xf>
    <xf numFmtId="2" fontId="89" fillId="3" borderId="25" xfId="0" applyNumberFormat="1" applyFont="1" applyFill="1" applyBorder="1" applyAlignment="1">
      <alignment horizontal="center" vertical="center"/>
    </xf>
    <xf numFmtId="0" fontId="40" fillId="3" borderId="24" xfId="0" applyFont="1" applyFill="1" applyBorder="1" applyAlignment="1">
      <alignment horizontal="center" vertical="center" wrapText="1"/>
    </xf>
    <xf numFmtId="0" fontId="40" fillId="3" borderId="25" xfId="0" applyFont="1" applyFill="1" applyBorder="1" applyAlignment="1">
      <alignment horizontal="center" vertical="center" wrapText="1"/>
    </xf>
    <xf numFmtId="2" fontId="63" fillId="3" borderId="4" xfId="0" applyNumberFormat="1" applyFont="1" applyFill="1" applyBorder="1" applyAlignment="1">
      <alignment horizontal="center" vertical="center"/>
    </xf>
    <xf numFmtId="2" fontId="63" fillId="3" borderId="5" xfId="0" applyNumberFormat="1" applyFont="1" applyFill="1" applyBorder="1" applyAlignment="1">
      <alignment horizontal="center" vertical="center"/>
    </xf>
    <xf numFmtId="0" fontId="40" fillId="3" borderId="36" xfId="0" applyFont="1" applyFill="1" applyBorder="1" applyAlignment="1">
      <alignment horizontal="center" vertical="center" wrapText="1"/>
    </xf>
    <xf numFmtId="1" fontId="75" fillId="3" borderId="36" xfId="0" applyNumberFormat="1" applyFont="1" applyFill="1" applyBorder="1" applyAlignment="1">
      <alignment horizontal="center" vertical="center"/>
    </xf>
    <xf numFmtId="0" fontId="43" fillId="3" borderId="36" xfId="0" applyFont="1" applyFill="1" applyBorder="1" applyAlignment="1">
      <alignment horizontal="center" vertical="center"/>
    </xf>
    <xf numFmtId="1" fontId="35" fillId="3" borderId="36" xfId="0" applyNumberFormat="1" applyFont="1" applyFill="1" applyBorder="1" applyAlignment="1">
      <alignment horizontal="center" vertical="center"/>
    </xf>
    <xf numFmtId="1" fontId="43" fillId="3" borderId="36" xfId="0" applyNumberFormat="1" applyFont="1" applyFill="1" applyBorder="1" applyAlignment="1">
      <alignment horizontal="center" vertical="center"/>
    </xf>
    <xf numFmtId="0" fontId="35" fillId="3" borderId="36" xfId="0" applyFont="1" applyFill="1" applyBorder="1" applyAlignment="1">
      <alignment horizontal="center" vertical="center" wrapText="1"/>
    </xf>
    <xf numFmtId="0" fontId="26" fillId="3" borderId="36" xfId="0" applyFont="1" applyFill="1" applyBorder="1" applyAlignment="1">
      <alignment horizontal="center" vertical="center"/>
    </xf>
    <xf numFmtId="2" fontId="57" fillId="3" borderId="36" xfId="0" applyNumberFormat="1" applyFont="1" applyFill="1" applyBorder="1" applyAlignment="1">
      <alignment horizontal="center" vertical="center"/>
    </xf>
    <xf numFmtId="0" fontId="40" fillId="3" borderId="26" xfId="0" applyFont="1" applyFill="1" applyBorder="1" applyAlignment="1">
      <alignment horizontal="center" vertical="center" wrapText="1"/>
    </xf>
    <xf numFmtId="1" fontId="75" fillId="3" borderId="25" xfId="0" applyNumberFormat="1" applyFont="1" applyFill="1" applyBorder="1" applyAlignment="1">
      <alignment horizontal="center" vertical="center"/>
    </xf>
    <xf numFmtId="0" fontId="26" fillId="3" borderId="25" xfId="0" applyFont="1" applyFill="1" applyBorder="1" applyAlignment="1">
      <alignment horizontal="center" vertical="center"/>
    </xf>
    <xf numFmtId="0" fontId="35" fillId="3" borderId="36" xfId="0" applyNumberFormat="1" applyFont="1" applyFill="1" applyBorder="1" applyAlignment="1">
      <alignment horizontal="center" vertical="center"/>
    </xf>
    <xf numFmtId="0" fontId="26" fillId="3" borderId="36" xfId="0" applyNumberFormat="1" applyFont="1" applyFill="1" applyBorder="1" applyAlignment="1">
      <alignment horizontal="center" vertical="center"/>
    </xf>
    <xf numFmtId="1" fontId="75" fillId="3" borderId="25" xfId="7" applyNumberFormat="1" applyFont="1" applyFill="1" applyBorder="1" applyAlignment="1">
      <alignment horizontal="center" vertical="center"/>
    </xf>
    <xf numFmtId="0" fontId="35" fillId="3" borderId="25" xfId="0" applyNumberFormat="1" applyFont="1" applyFill="1" applyBorder="1" applyAlignment="1">
      <alignment horizontal="center" vertical="center"/>
    </xf>
    <xf numFmtId="1" fontId="35" fillId="3" borderId="25" xfId="0" applyNumberFormat="1" applyFont="1" applyFill="1" applyBorder="1" applyAlignment="1">
      <alignment horizontal="center" vertical="center"/>
    </xf>
    <xf numFmtId="0" fontId="35" fillId="3" borderId="25" xfId="0" applyFont="1" applyFill="1" applyBorder="1" applyAlignment="1">
      <alignment horizontal="center" vertical="center" wrapText="1"/>
    </xf>
    <xf numFmtId="0" fontId="26" fillId="3" borderId="25" xfId="0" applyNumberFormat="1" applyFont="1" applyFill="1" applyBorder="1" applyAlignment="1">
      <alignment horizontal="center" vertical="center"/>
    </xf>
    <xf numFmtId="2" fontId="63" fillId="3" borderId="36" xfId="0" applyNumberFormat="1" applyFont="1" applyFill="1" applyBorder="1" applyAlignment="1">
      <alignment horizontal="center" vertical="center"/>
    </xf>
    <xf numFmtId="2" fontId="63" fillId="3" borderId="24" xfId="0" applyNumberFormat="1" applyFont="1" applyFill="1" applyBorder="1" applyAlignment="1">
      <alignment horizontal="center" vertical="center"/>
    </xf>
    <xf numFmtId="2" fontId="63" fillId="3" borderId="27" xfId="0" applyNumberFormat="1" applyFont="1" applyFill="1" applyBorder="1" applyAlignment="1">
      <alignment horizontal="center" vertical="center"/>
    </xf>
    <xf numFmtId="0" fontId="27" fillId="3" borderId="3" xfId="0" applyFont="1" applyFill="1" applyBorder="1" applyAlignment="1">
      <alignment horizontal="center" vertical="center" wrapText="1"/>
    </xf>
    <xf numFmtId="0" fontId="51" fillId="3" borderId="3" xfId="0" applyFont="1" applyFill="1" applyBorder="1" applyAlignment="1">
      <alignment horizontal="center" vertical="center"/>
    </xf>
    <xf numFmtId="0" fontId="51" fillId="3" borderId="3" xfId="0" applyFont="1" applyFill="1" applyBorder="1" applyAlignment="1">
      <alignment horizontal="center" vertical="center" wrapText="1"/>
    </xf>
    <xf numFmtId="0" fontId="51" fillId="3" borderId="28" xfId="0" applyFont="1" applyFill="1" applyBorder="1" applyAlignment="1">
      <alignment horizontal="center" vertical="center" wrapText="1"/>
    </xf>
    <xf numFmtId="0" fontId="69" fillId="3" borderId="3" xfId="0" applyFont="1" applyFill="1" applyBorder="1" applyAlignment="1">
      <alignment horizontal="center" vertical="center" wrapText="1"/>
    </xf>
    <xf numFmtId="0" fontId="66" fillId="3" borderId="3" xfId="0" applyFont="1" applyFill="1" applyBorder="1" applyAlignment="1">
      <alignment horizontal="center" vertical="center" wrapText="1"/>
    </xf>
    <xf numFmtId="2" fontId="66" fillId="3" borderId="3" xfId="0" applyNumberFormat="1" applyFont="1" applyFill="1" applyBorder="1" applyAlignment="1">
      <alignment horizontal="center" vertical="center" wrapText="1"/>
    </xf>
    <xf numFmtId="2" fontId="63" fillId="3" borderId="19" xfId="0" applyNumberFormat="1" applyFont="1" applyFill="1" applyBorder="1" applyAlignment="1">
      <alignment horizontal="center" vertical="center"/>
    </xf>
    <xf numFmtId="2" fontId="63" fillId="3" borderId="3" xfId="0" applyNumberFormat="1" applyFont="1" applyFill="1" applyBorder="1" applyAlignment="1">
      <alignment horizontal="center" vertical="center"/>
    </xf>
    <xf numFmtId="2" fontId="63" fillId="3" borderId="54" xfId="0" applyNumberFormat="1" applyFont="1" applyFill="1" applyBorder="1" applyAlignment="1">
      <alignment horizontal="center" vertical="center"/>
    </xf>
    <xf numFmtId="2" fontId="63" fillId="3" borderId="12" xfId="0" applyNumberFormat="1" applyFont="1" applyFill="1" applyBorder="1" applyAlignment="1">
      <alignment horizontal="center" vertical="center"/>
    </xf>
    <xf numFmtId="2" fontId="35" fillId="3" borderId="3" xfId="0" applyNumberFormat="1" applyFont="1" applyFill="1" applyBorder="1" applyAlignment="1">
      <alignment horizontal="center" vertical="center" wrapText="1"/>
    </xf>
    <xf numFmtId="2" fontId="63" fillId="3" borderId="6" xfId="0" applyNumberFormat="1" applyFont="1" applyFill="1" applyBorder="1" applyAlignment="1">
      <alignment horizontal="center" vertical="center"/>
    </xf>
    <xf numFmtId="2" fontId="63" fillId="3" borderId="7" xfId="0" applyNumberFormat="1" applyFont="1" applyFill="1" applyBorder="1" applyAlignment="1">
      <alignment horizontal="center" vertical="center"/>
    </xf>
    <xf numFmtId="0" fontId="53" fillId="3" borderId="3" xfId="0" applyFont="1" applyFill="1" applyBorder="1" applyAlignment="1">
      <alignment horizontal="center" vertical="center" wrapText="1"/>
    </xf>
    <xf numFmtId="0" fontId="68" fillId="3" borderId="16" xfId="0" applyFont="1" applyFill="1" applyBorder="1" applyAlignment="1">
      <alignment horizontal="center" vertical="center" wrapText="1"/>
    </xf>
    <xf numFmtId="0" fontId="35" fillId="3" borderId="36" xfId="0" applyFont="1" applyFill="1" applyBorder="1" applyAlignment="1">
      <alignment horizontal="center" vertical="center"/>
    </xf>
    <xf numFmtId="0" fontId="75" fillId="3" borderId="36" xfId="0" applyFont="1" applyFill="1" applyBorder="1" applyAlignment="1">
      <alignment horizontal="center" vertical="center"/>
    </xf>
    <xf numFmtId="0" fontId="75" fillId="3" borderId="25" xfId="0" applyFont="1" applyFill="1" applyBorder="1" applyAlignment="1">
      <alignment horizontal="center" vertical="center"/>
    </xf>
    <xf numFmtId="2" fontId="35" fillId="3" borderId="36" xfId="0" applyNumberFormat="1" applyFont="1" applyFill="1" applyBorder="1" applyAlignment="1">
      <alignment horizontal="center" vertical="center"/>
    </xf>
    <xf numFmtId="2" fontId="35" fillId="3" borderId="25" xfId="0" applyNumberFormat="1" applyFont="1" applyFill="1" applyBorder="1" applyAlignment="1">
      <alignment horizontal="center" vertical="center"/>
    </xf>
    <xf numFmtId="0" fontId="35" fillId="3" borderId="25" xfId="0" applyFont="1" applyFill="1" applyBorder="1" applyAlignment="1">
      <alignment horizontal="center" vertical="center"/>
    </xf>
    <xf numFmtId="0" fontId="35" fillId="3" borderId="3" xfId="0" applyFont="1" applyFill="1" applyBorder="1" applyAlignment="1">
      <alignment horizontal="center" vertical="center" wrapText="1"/>
    </xf>
    <xf numFmtId="0" fontId="64" fillId="3" borderId="3" xfId="0" applyFont="1" applyFill="1" applyBorder="1" applyAlignment="1">
      <alignment horizontal="center"/>
    </xf>
    <xf numFmtId="0" fontId="69" fillId="3" borderId="3" xfId="0" applyFont="1" applyFill="1" applyBorder="1" applyAlignment="1">
      <alignment horizontal="center" vertical="center"/>
    </xf>
    <xf numFmtId="0" fontId="0" fillId="3" borderId="139" xfId="0" applyFill="1" applyBorder="1"/>
    <xf numFmtId="0" fontId="0" fillId="3" borderId="139" xfId="0" applyFill="1" applyBorder="1" applyAlignment="1">
      <alignment horizontal="center" vertical="center"/>
    </xf>
    <xf numFmtId="0" fontId="0" fillId="3" borderId="141" xfId="0" applyFill="1" applyBorder="1"/>
    <xf numFmtId="0" fontId="0" fillId="3" borderId="73" xfId="0" applyFill="1" applyBorder="1"/>
    <xf numFmtId="0" fontId="0" fillId="3" borderId="142" xfId="0" applyFill="1" applyBorder="1"/>
    <xf numFmtId="0" fontId="0" fillId="3" borderId="143" xfId="0" applyFill="1" applyBorder="1"/>
    <xf numFmtId="0" fontId="0" fillId="3" borderId="139" xfId="0" applyFill="1" applyBorder="1" applyAlignment="1">
      <alignment horizontal="center"/>
    </xf>
    <xf numFmtId="0" fontId="101" fillId="3" borderId="139" xfId="0" applyFont="1" applyFill="1" applyBorder="1" applyAlignment="1">
      <alignment horizontal="left" vertical="center" wrapText="1"/>
    </xf>
    <xf numFmtId="0" fontId="0" fillId="3" borderId="144" xfId="0" applyFill="1" applyBorder="1"/>
    <xf numFmtId="0" fontId="0" fillId="3" borderId="145" xfId="0" applyFill="1" applyBorder="1"/>
    <xf numFmtId="0" fontId="0" fillId="3" borderId="146" xfId="0" applyFill="1" applyBorder="1"/>
    <xf numFmtId="0" fontId="0" fillId="3" borderId="147" xfId="0" applyFill="1" applyBorder="1"/>
    <xf numFmtId="0" fontId="41" fillId="3" borderId="139" xfId="0" applyFont="1" applyFill="1" applyBorder="1"/>
    <xf numFmtId="0" fontId="0" fillId="3" borderId="149" xfId="0" applyFill="1" applyBorder="1"/>
    <xf numFmtId="0" fontId="90" fillId="4" borderId="113" xfId="10" applyFont="1" applyFill="1" applyBorder="1" applyAlignment="1">
      <alignment horizontal="center" vertical="center" wrapText="1" readingOrder="1"/>
    </xf>
    <xf numFmtId="0" fontId="90" fillId="4" borderId="117" xfId="10" applyFont="1" applyFill="1" applyBorder="1" applyAlignment="1">
      <alignment horizontal="center" vertical="center" wrapText="1" readingOrder="1"/>
    </xf>
    <xf numFmtId="0" fontId="90" fillId="4" borderId="108" xfId="10" applyFont="1" applyFill="1" applyBorder="1" applyAlignment="1">
      <alignment horizontal="center" vertical="center" wrapText="1" readingOrder="1"/>
    </xf>
    <xf numFmtId="0" fontId="90" fillId="4" borderId="110" xfId="10" applyFont="1" applyFill="1" applyBorder="1" applyAlignment="1">
      <alignment horizontal="center" vertical="center" wrapText="1" readingOrder="1"/>
    </xf>
    <xf numFmtId="0" fontId="75" fillId="5" borderId="135" xfId="0" applyFont="1" applyFill="1" applyBorder="1" applyAlignment="1">
      <alignment horizontal="center" wrapText="1"/>
    </xf>
    <xf numFmtId="0" fontId="81" fillId="6" borderId="64" xfId="0" applyFont="1" applyFill="1" applyBorder="1" applyAlignment="1">
      <alignment vertical="center" wrapText="1"/>
    </xf>
    <xf numFmtId="0" fontId="92" fillId="8" borderId="8" xfId="0" applyFont="1" applyFill="1" applyBorder="1" applyAlignment="1">
      <alignment horizontal="center" vertical="center" wrapText="1"/>
    </xf>
    <xf numFmtId="0" fontId="92" fillId="8" borderId="54" xfId="0" applyFont="1" applyFill="1" applyBorder="1" applyAlignment="1">
      <alignment horizontal="center" vertical="center" wrapText="1"/>
    </xf>
    <xf numFmtId="0" fontId="92" fillId="8" borderId="3" xfId="0" applyFont="1" applyFill="1" applyBorder="1" applyAlignment="1">
      <alignment horizontal="center" vertical="center" wrapText="1"/>
    </xf>
    <xf numFmtId="0" fontId="92" fillId="8" borderId="26" xfId="0" applyFont="1" applyFill="1" applyBorder="1" applyAlignment="1">
      <alignment horizontal="center" vertical="center"/>
    </xf>
    <xf numFmtId="0" fontId="35" fillId="8" borderId="32" xfId="0" applyFont="1" applyFill="1" applyBorder="1" applyAlignment="1">
      <alignment horizontal="center" vertical="center"/>
    </xf>
    <xf numFmtId="0" fontId="125" fillId="8" borderId="18" xfId="0" applyFont="1" applyFill="1" applyBorder="1" applyAlignment="1">
      <alignment horizontal="center" vertical="center"/>
    </xf>
    <xf numFmtId="0" fontId="0" fillId="0" borderId="73" xfId="0" applyFill="1" applyBorder="1" applyAlignment="1"/>
    <xf numFmtId="0" fontId="0" fillId="0" borderId="139" xfId="0" applyFill="1" applyBorder="1" applyAlignment="1"/>
    <xf numFmtId="0" fontId="38" fillId="0" borderId="73" xfId="0" applyFont="1" applyFill="1" applyBorder="1" applyAlignment="1"/>
    <xf numFmtId="0" fontId="38" fillId="0" borderId="139" xfId="0" applyFont="1" applyFill="1" applyBorder="1" applyAlignment="1"/>
    <xf numFmtId="0" fontId="0" fillId="0" borderId="73" xfId="0" applyFill="1" applyBorder="1" applyAlignment="1">
      <alignment wrapText="1"/>
    </xf>
    <xf numFmtId="0" fontId="0" fillId="0" borderId="139" xfId="0" applyFill="1" applyBorder="1" applyAlignment="1">
      <alignment wrapText="1"/>
    </xf>
    <xf numFmtId="0" fontId="31" fillId="0" borderId="73" xfId="0" applyFont="1" applyFill="1" applyBorder="1" applyAlignment="1">
      <alignment vertical="top" wrapText="1"/>
    </xf>
    <xf numFmtId="0" fontId="31" fillId="0" borderId="139" xfId="0" applyFont="1" applyFill="1" applyBorder="1" applyAlignment="1">
      <alignment vertical="top" wrapText="1"/>
    </xf>
    <xf numFmtId="0" fontId="34" fillId="0" borderId="139" xfId="0" applyFont="1" applyFill="1" applyBorder="1" applyAlignment="1">
      <alignment vertical="top" wrapText="1"/>
    </xf>
    <xf numFmtId="0" fontId="24" fillId="0" borderId="140" xfId="0" applyFont="1" applyFill="1" applyBorder="1" applyAlignment="1">
      <alignment horizontal="center" vertical="center"/>
    </xf>
    <xf numFmtId="0" fontId="19" fillId="0" borderId="140" xfId="0" applyFont="1" applyFill="1" applyBorder="1" applyAlignment="1">
      <alignment horizontal="center" vertical="center"/>
    </xf>
    <xf numFmtId="0" fontId="20" fillId="0" borderId="140" xfId="0" applyFont="1" applyFill="1" applyBorder="1" applyAlignment="1">
      <alignment horizontal="center" vertical="center"/>
    </xf>
    <xf numFmtId="0" fontId="0" fillId="0" borderId="140" xfId="0" applyFont="1" applyFill="1" applyBorder="1" applyAlignment="1">
      <alignment horizontal="center" vertical="center"/>
    </xf>
    <xf numFmtId="0" fontId="20" fillId="0" borderId="140" xfId="0" applyFont="1" applyFill="1" applyBorder="1" applyAlignment="1"/>
    <xf numFmtId="0" fontId="0" fillId="0" borderId="140" xfId="0" applyFill="1" applyBorder="1" applyAlignment="1"/>
    <xf numFmtId="0" fontId="21" fillId="0" borderId="139" xfId="0" applyFont="1" applyFill="1" applyBorder="1" applyAlignment="1">
      <alignment horizontal="center" vertical="center"/>
    </xf>
    <xf numFmtId="0" fontId="37" fillId="0" borderId="139" xfId="0" applyFont="1" applyFill="1" applyBorder="1" applyAlignment="1">
      <alignment horizontal="center" vertical="center"/>
    </xf>
    <xf numFmtId="0" fontId="0" fillId="0" borderId="139" xfId="0" applyFont="1" applyFill="1" applyBorder="1" applyAlignment="1">
      <alignment horizontal="center" vertical="center"/>
    </xf>
    <xf numFmtId="0" fontId="0" fillId="0" borderId="139" xfId="0" applyFill="1" applyBorder="1" applyAlignment="1">
      <alignment horizontal="center" vertical="center"/>
    </xf>
    <xf numFmtId="0" fontId="37" fillId="0" borderId="139" xfId="0" applyFont="1" applyFill="1" applyBorder="1" applyAlignment="1"/>
    <xf numFmtId="0" fontId="36" fillId="0" borderId="139" xfId="0" applyFont="1" applyFill="1" applyBorder="1" applyAlignment="1">
      <alignment horizontal="center" vertical="center"/>
    </xf>
    <xf numFmtId="0" fontId="40" fillId="0" borderId="139" xfId="0" applyFont="1" applyFill="1" applyBorder="1" applyAlignment="1">
      <alignment horizontal="center" vertical="center"/>
    </xf>
    <xf numFmtId="0" fontId="35" fillId="0" borderId="139" xfId="0" applyFont="1" applyFill="1" applyBorder="1" applyAlignment="1">
      <alignment horizontal="center" vertical="center"/>
    </xf>
    <xf numFmtId="0" fontId="42" fillId="0" borderId="139" xfId="0" applyFont="1" applyFill="1" applyBorder="1" applyAlignment="1">
      <alignment horizontal="center" vertical="center"/>
    </xf>
    <xf numFmtId="166" fontId="35" fillId="0" borderId="139" xfId="0" applyNumberFormat="1" applyFont="1" applyFill="1" applyBorder="1" applyAlignment="1">
      <alignment horizontal="center" vertical="center"/>
    </xf>
    <xf numFmtId="0" fontId="41" fillId="0" borderId="139" xfId="0" applyFont="1" applyFill="1" applyBorder="1" applyAlignment="1">
      <alignment horizontal="center" vertical="center"/>
    </xf>
    <xf numFmtId="0" fontId="25" fillId="0" borderId="139" xfId="0" applyFont="1" applyFill="1" applyBorder="1" applyAlignment="1">
      <alignment horizontal="center" vertical="center"/>
    </xf>
    <xf numFmtId="0" fontId="106" fillId="0" borderId="139" xfId="0" applyFont="1" applyFill="1" applyBorder="1" applyAlignment="1">
      <alignment horizontal="center" vertical="center"/>
    </xf>
    <xf numFmtId="49" fontId="49" fillId="0" borderId="139" xfId="0" applyNumberFormat="1" applyFont="1" applyFill="1" applyBorder="1" applyAlignment="1">
      <alignment horizontal="left" vertical="top"/>
    </xf>
    <xf numFmtId="0" fontId="34" fillId="0" borderId="139" xfId="0" applyFont="1" applyFill="1" applyBorder="1" applyAlignment="1">
      <alignment horizontal="center" vertical="center"/>
    </xf>
    <xf numFmtId="0" fontId="29" fillId="0" borderId="139" xfId="0" applyFont="1" applyFill="1" applyBorder="1" applyAlignment="1">
      <alignment horizontal="center" vertical="center"/>
    </xf>
    <xf numFmtId="0" fontId="28" fillId="0" borderId="139" xfId="0" applyFont="1" applyFill="1" applyBorder="1" applyAlignment="1">
      <alignment horizontal="center" vertical="center"/>
    </xf>
    <xf numFmtId="0" fontId="30" fillId="0" borderId="139" xfId="0" applyFont="1" applyFill="1" applyBorder="1" applyAlignment="1">
      <alignment horizontal="center" vertical="center"/>
    </xf>
    <xf numFmtId="166" fontId="26" fillId="0" borderId="139" xfId="0" applyNumberFormat="1" applyFont="1" applyFill="1" applyBorder="1" applyAlignment="1">
      <alignment horizontal="center" vertical="center"/>
    </xf>
    <xf numFmtId="0" fontId="46" fillId="0" borderId="139" xfId="0" applyFont="1" applyFill="1" applyBorder="1" applyAlignment="1">
      <alignment horizontal="center" vertical="center"/>
    </xf>
    <xf numFmtId="0" fontId="31" fillId="0" borderId="139" xfId="0" applyFont="1" applyFill="1" applyBorder="1" applyAlignment="1">
      <alignment horizontal="center" vertical="center"/>
    </xf>
    <xf numFmtId="0" fontId="23" fillId="0" borderId="139" xfId="0" applyFont="1" applyFill="1" applyBorder="1" applyAlignment="1">
      <alignment horizontal="center" vertical="center"/>
    </xf>
    <xf numFmtId="0" fontId="77" fillId="0" borderId="139" xfId="0" applyFont="1" applyFill="1" applyBorder="1" applyAlignment="1">
      <alignment horizontal="center" vertical="center"/>
    </xf>
    <xf numFmtId="0" fontId="33" fillId="0" borderId="139" xfId="0" applyFont="1" applyFill="1" applyBorder="1" applyAlignment="1">
      <alignment horizontal="center" vertical="center"/>
    </xf>
    <xf numFmtId="0" fontId="65" fillId="0" borderId="139" xfId="0" applyFont="1" applyFill="1" applyBorder="1" applyAlignment="1"/>
    <xf numFmtId="0" fontId="32" fillId="0" borderId="139" xfId="0" applyFont="1" applyFill="1" applyBorder="1" applyAlignment="1">
      <alignment horizontal="center" vertical="center"/>
    </xf>
    <xf numFmtId="0" fontId="47" fillId="0" borderId="139" xfId="0" applyFont="1" applyFill="1" applyBorder="1" applyAlignment="1">
      <alignment horizontal="center" vertical="center"/>
    </xf>
    <xf numFmtId="0" fontId="51" fillId="3" borderId="8" xfId="0" applyFont="1" applyFill="1" applyBorder="1" applyAlignment="1">
      <alignment horizontal="center" vertical="center" wrapText="1"/>
    </xf>
    <xf numFmtId="2" fontId="63" fillId="3" borderId="150" xfId="0" applyNumberFormat="1" applyFont="1" applyFill="1" applyBorder="1" applyAlignment="1">
      <alignment horizontal="center" vertical="center"/>
    </xf>
    <xf numFmtId="3" fontId="90" fillId="2" borderId="164" xfId="10" applyNumberFormat="1" applyFont="1" applyFill="1" applyBorder="1" applyAlignment="1">
      <alignment horizontal="center" vertical="center" wrapText="1"/>
    </xf>
    <xf numFmtId="3" fontId="90" fillId="2" borderId="165" xfId="10" applyNumberFormat="1" applyFont="1" applyFill="1" applyBorder="1" applyAlignment="1">
      <alignment horizontal="center" vertical="center" wrapText="1"/>
    </xf>
    <xf numFmtId="169" fontId="90" fillId="2" borderId="165" xfId="10" applyNumberFormat="1" applyFont="1" applyFill="1" applyBorder="1" applyAlignment="1">
      <alignment horizontal="center" vertical="center" wrapText="1"/>
    </xf>
    <xf numFmtId="4" fontId="90" fillId="2" borderId="165" xfId="10" applyNumberFormat="1" applyFont="1" applyFill="1" applyBorder="1" applyAlignment="1">
      <alignment horizontal="center" vertical="center" wrapText="1"/>
    </xf>
    <xf numFmtId="171" fontId="90" fillId="2" borderId="166" xfId="10" applyNumberFormat="1" applyFont="1" applyFill="1" applyBorder="1" applyAlignment="1">
      <alignment horizontal="center" vertical="center" wrapText="1"/>
    </xf>
    <xf numFmtId="1" fontId="125" fillId="8" borderId="32" xfId="0" applyNumberFormat="1" applyFont="1" applyFill="1" applyBorder="1" applyAlignment="1">
      <alignment horizontal="center" vertical="center"/>
    </xf>
    <xf numFmtId="0" fontId="43" fillId="8" borderId="32" xfId="0" applyNumberFormat="1" applyFont="1" applyFill="1" applyBorder="1" applyAlignment="1">
      <alignment horizontal="center" vertical="center"/>
    </xf>
    <xf numFmtId="0" fontId="35" fillId="8" borderId="33" xfId="0" applyFont="1" applyFill="1" applyBorder="1" applyAlignment="1">
      <alignment horizontal="center" vertical="center"/>
    </xf>
    <xf numFmtId="1" fontId="35" fillId="8" borderId="17" xfId="0" applyNumberFormat="1" applyFont="1" applyFill="1" applyBorder="1" applyAlignment="1">
      <alignment horizontal="center" vertical="center"/>
    </xf>
    <xf numFmtId="0" fontId="35" fillId="8" borderId="17" xfId="0" applyFont="1" applyFill="1" applyBorder="1" applyAlignment="1">
      <alignment horizontal="center" vertical="center"/>
    </xf>
    <xf numFmtId="2" fontId="89" fillId="8" borderId="34" xfId="0" applyNumberFormat="1" applyFont="1" applyFill="1" applyBorder="1" applyAlignment="1">
      <alignment horizontal="center" vertical="center"/>
    </xf>
    <xf numFmtId="0" fontId="43" fillId="8" borderId="32" xfId="0" applyFont="1" applyFill="1" applyBorder="1" applyAlignment="1">
      <alignment horizontal="center" vertical="center"/>
    </xf>
    <xf numFmtId="0" fontId="125" fillId="8" borderId="32" xfId="0" applyFont="1" applyFill="1" applyBorder="1" applyAlignment="1">
      <alignment horizontal="center" vertical="center"/>
    </xf>
    <xf numFmtId="0" fontId="125" fillId="8" borderId="37" xfId="0" applyFont="1" applyFill="1" applyBorder="1" applyAlignment="1">
      <alignment horizontal="center" vertical="center"/>
    </xf>
    <xf numFmtId="0" fontId="131" fillId="8" borderId="17" xfId="0" applyFont="1" applyFill="1" applyBorder="1" applyAlignment="1">
      <alignment horizontal="center" vertical="center"/>
    </xf>
    <xf numFmtId="1" fontId="35" fillId="8" borderId="69" xfId="0" applyNumberFormat="1" applyFont="1" applyFill="1" applyBorder="1" applyAlignment="1">
      <alignment horizontal="center" vertical="center"/>
    </xf>
    <xf numFmtId="3" fontId="35" fillId="8" borderId="70" xfId="0" applyNumberFormat="1" applyFont="1" applyFill="1" applyBorder="1" applyAlignment="1">
      <alignment horizontal="center" vertical="center"/>
    </xf>
    <xf numFmtId="2" fontId="89" fillId="8" borderId="63" xfId="0" applyNumberFormat="1" applyFont="1" applyFill="1" applyBorder="1" applyAlignment="1">
      <alignment horizontal="center" vertical="center"/>
    </xf>
    <xf numFmtId="2" fontId="35" fillId="8" borderId="16" xfId="0" applyNumberFormat="1" applyFont="1" applyFill="1" applyBorder="1" applyAlignment="1">
      <alignment horizontal="center" vertical="center"/>
    </xf>
    <xf numFmtId="2" fontId="125" fillId="8" borderId="51" xfId="0" applyNumberFormat="1" applyFont="1" applyFill="1" applyBorder="1" applyAlignment="1">
      <alignment horizontal="center" vertical="center"/>
    </xf>
    <xf numFmtId="3" fontId="125" fillId="8" borderId="34" xfId="0" applyNumberFormat="1" applyFont="1" applyFill="1" applyBorder="1" applyAlignment="1">
      <alignment horizontal="center" vertical="center"/>
    </xf>
    <xf numFmtId="3" fontId="112" fillId="3" borderId="169" xfId="10" applyNumberFormat="1" applyFont="1" applyFill="1" applyBorder="1" applyAlignment="1">
      <alignment horizontal="center" vertical="center" wrapText="1"/>
    </xf>
    <xf numFmtId="3" fontId="112" fillId="3" borderId="170" xfId="10" applyNumberFormat="1" applyFont="1" applyFill="1" applyBorder="1" applyAlignment="1">
      <alignment horizontal="center" vertical="center" wrapText="1"/>
    </xf>
    <xf numFmtId="168" fontId="112" fillId="3" borderId="170" xfId="10" applyNumberFormat="1" applyFont="1" applyFill="1" applyBorder="1" applyAlignment="1">
      <alignment horizontal="center" vertical="center" wrapText="1"/>
    </xf>
    <xf numFmtId="3" fontId="112" fillId="3" borderId="168" xfId="10" applyNumberFormat="1" applyFont="1" applyFill="1" applyBorder="1" applyAlignment="1">
      <alignment horizontal="center" vertical="center" wrapText="1"/>
    </xf>
    <xf numFmtId="3" fontId="112" fillId="3" borderId="171" xfId="10" applyNumberFormat="1" applyFont="1" applyFill="1" applyBorder="1" applyAlignment="1">
      <alignment horizontal="center" vertical="center" wrapText="1"/>
    </xf>
    <xf numFmtId="168" fontId="112" fillId="3" borderId="171" xfId="10" applyNumberFormat="1" applyFont="1" applyFill="1" applyBorder="1" applyAlignment="1">
      <alignment horizontal="center" vertical="center" wrapText="1"/>
    </xf>
    <xf numFmtId="3" fontId="112" fillId="3" borderId="167" xfId="10" applyNumberFormat="1" applyFont="1" applyFill="1" applyBorder="1" applyAlignment="1">
      <alignment horizontal="center" vertical="center" wrapText="1"/>
    </xf>
    <xf numFmtId="3" fontId="112" fillId="3" borderId="172" xfId="10" applyNumberFormat="1" applyFont="1" applyFill="1" applyBorder="1" applyAlignment="1">
      <alignment horizontal="center" vertical="center" wrapText="1"/>
    </xf>
    <xf numFmtId="168" fontId="112" fillId="3" borderId="172" xfId="10" applyNumberFormat="1" applyFont="1" applyFill="1" applyBorder="1" applyAlignment="1">
      <alignment horizontal="center" vertical="center" wrapText="1"/>
    </xf>
    <xf numFmtId="2" fontId="89" fillId="3" borderId="36" xfId="0" applyNumberFormat="1" applyFont="1" applyFill="1" applyBorder="1" applyAlignment="1">
      <alignment horizontal="center" vertical="center"/>
    </xf>
    <xf numFmtId="3" fontId="139" fillId="3" borderId="171" xfId="10" applyNumberFormat="1" applyFont="1" applyFill="1" applyBorder="1" applyAlignment="1">
      <alignment horizontal="center" vertical="center" wrapText="1"/>
    </xf>
    <xf numFmtId="3" fontId="112" fillId="3" borderId="176" xfId="10" applyNumberFormat="1" applyFont="1" applyFill="1" applyBorder="1" applyAlignment="1">
      <alignment horizontal="center" vertical="center" wrapText="1"/>
    </xf>
    <xf numFmtId="169" fontId="112" fillId="3" borderId="176" xfId="10" applyNumberFormat="1" applyFont="1" applyFill="1" applyBorder="1" applyAlignment="1">
      <alignment horizontal="center" vertical="center" wrapText="1"/>
    </xf>
    <xf numFmtId="170" fontId="112" fillId="3" borderId="176" xfId="10" applyNumberFormat="1" applyFont="1" applyFill="1" applyBorder="1" applyAlignment="1">
      <alignment horizontal="center" vertical="center" wrapText="1"/>
    </xf>
    <xf numFmtId="3" fontId="112" fillId="3" borderId="177" xfId="10" applyNumberFormat="1" applyFont="1" applyFill="1" applyBorder="1" applyAlignment="1">
      <alignment horizontal="center" vertical="center" wrapText="1"/>
    </xf>
    <xf numFmtId="169" fontId="112" fillId="3" borderId="177" xfId="10" applyNumberFormat="1" applyFont="1" applyFill="1" applyBorder="1" applyAlignment="1">
      <alignment horizontal="center" vertical="center" wrapText="1"/>
    </xf>
    <xf numFmtId="170" fontId="112" fillId="3" borderId="177" xfId="10" applyNumberFormat="1" applyFont="1" applyFill="1" applyBorder="1" applyAlignment="1">
      <alignment horizontal="center" vertical="center" wrapText="1"/>
    </xf>
    <xf numFmtId="3" fontId="112" fillId="3" borderId="178" xfId="10" applyNumberFormat="1" applyFont="1" applyFill="1" applyBorder="1" applyAlignment="1">
      <alignment horizontal="center" vertical="center" wrapText="1"/>
    </xf>
    <xf numFmtId="169" fontId="112" fillId="3" borderId="178" xfId="10" applyNumberFormat="1" applyFont="1" applyFill="1" applyBorder="1" applyAlignment="1">
      <alignment horizontal="center" vertical="center" wrapText="1"/>
    </xf>
    <xf numFmtId="170" fontId="112" fillId="3" borderId="178" xfId="10" applyNumberFormat="1" applyFont="1" applyFill="1" applyBorder="1" applyAlignment="1">
      <alignment horizontal="center" vertical="center" wrapText="1"/>
    </xf>
    <xf numFmtId="1" fontId="75" fillId="3" borderId="36" xfId="7" applyNumberFormat="1" applyFont="1" applyFill="1" applyBorder="1" applyAlignment="1">
      <alignment horizontal="center" vertical="center"/>
    </xf>
    <xf numFmtId="2" fontId="89" fillId="3" borderId="58" xfId="0" applyNumberFormat="1" applyFont="1" applyFill="1" applyBorder="1" applyAlignment="1">
      <alignment horizontal="center" vertical="center"/>
    </xf>
    <xf numFmtId="2" fontId="57" fillId="3" borderId="58" xfId="0" applyNumberFormat="1" applyFont="1" applyFill="1" applyBorder="1" applyAlignment="1">
      <alignment horizontal="center" vertical="center"/>
    </xf>
    <xf numFmtId="168" fontId="112" fillId="11" borderId="170" xfId="10" applyNumberFormat="1" applyFont="1" applyFill="1" applyBorder="1" applyAlignment="1">
      <alignment horizontal="center" vertical="center" wrapText="1"/>
    </xf>
    <xf numFmtId="168" fontId="112" fillId="11" borderId="172" xfId="10" applyNumberFormat="1" applyFont="1" applyFill="1" applyBorder="1" applyAlignment="1">
      <alignment horizontal="center" vertical="center" wrapText="1"/>
    </xf>
    <xf numFmtId="0" fontId="0" fillId="3" borderId="196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109" xfId="0" applyFill="1" applyBorder="1" applyAlignment="1">
      <alignment horizontal="center" vertical="center"/>
    </xf>
    <xf numFmtId="0" fontId="0" fillId="3" borderId="189" xfId="0" applyFill="1" applyBorder="1" applyAlignment="1">
      <alignment horizontal="center" vertical="center"/>
    </xf>
    <xf numFmtId="0" fontId="22" fillId="3" borderId="189" xfId="0" applyFont="1" applyFill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0" fontId="0" fillId="3" borderId="196" xfId="0" applyFont="1" applyFill="1" applyBorder="1" applyAlignment="1">
      <alignment horizontal="center" vertical="center"/>
    </xf>
    <xf numFmtId="0" fontId="0" fillId="3" borderId="189" xfId="0" applyFont="1" applyFill="1" applyBorder="1" applyAlignment="1">
      <alignment horizontal="center" vertical="center"/>
    </xf>
    <xf numFmtId="0" fontId="34" fillId="3" borderId="109" xfId="0" applyFont="1" applyFill="1" applyBorder="1" applyAlignment="1">
      <alignment horizontal="center" vertical="center"/>
    </xf>
    <xf numFmtId="0" fontId="34" fillId="3" borderId="196" xfId="0" applyFont="1" applyFill="1" applyBorder="1" applyAlignment="1">
      <alignment horizontal="center" vertical="center"/>
    </xf>
    <xf numFmtId="0" fontId="34" fillId="3" borderId="199" xfId="0" applyFont="1" applyFill="1" applyBorder="1" applyAlignment="1">
      <alignment horizontal="left" vertical="center"/>
    </xf>
    <xf numFmtId="0" fontId="34" fillId="3" borderId="197" xfId="0" applyFont="1" applyFill="1" applyBorder="1" applyAlignment="1">
      <alignment horizontal="left" vertical="center"/>
    </xf>
    <xf numFmtId="0" fontId="0" fillId="3" borderId="197" xfId="0" applyFont="1" applyFill="1" applyBorder="1" applyAlignment="1">
      <alignment horizontal="left" vertical="center"/>
    </xf>
    <xf numFmtId="0" fontId="0" fillId="3" borderId="66" xfId="0" applyFont="1" applyFill="1" applyBorder="1" applyAlignment="1">
      <alignment horizontal="left" vertical="center"/>
    </xf>
    <xf numFmtId="0" fontId="0" fillId="3" borderId="196" xfId="0" applyFont="1" applyFill="1" applyBorder="1" applyAlignment="1">
      <alignment horizontal="center"/>
    </xf>
    <xf numFmtId="0" fontId="0" fillId="3" borderId="189" xfId="0" applyFont="1" applyFill="1" applyBorder="1" applyAlignment="1">
      <alignment horizontal="center"/>
    </xf>
    <xf numFmtId="0" fontId="0" fillId="3" borderId="189" xfId="0" applyFill="1" applyBorder="1" applyAlignment="1">
      <alignment horizontal="center"/>
    </xf>
    <xf numFmtId="0" fontId="36" fillId="6" borderId="202" xfId="0" applyFont="1" applyFill="1" applyBorder="1" applyAlignment="1">
      <alignment horizontal="center" vertical="center"/>
    </xf>
    <xf numFmtId="0" fontId="36" fillId="6" borderId="201" xfId="0" applyFont="1" applyFill="1" applyBorder="1" applyAlignment="1">
      <alignment horizontal="center" vertical="center"/>
    </xf>
    <xf numFmtId="0" fontId="36" fillId="6" borderId="200" xfId="0" applyFont="1" applyFill="1" applyBorder="1" applyAlignment="1">
      <alignment horizontal="center" vertical="center"/>
    </xf>
    <xf numFmtId="0" fontId="36" fillId="6" borderId="30" xfId="0" applyFont="1" applyFill="1" applyBorder="1" applyAlignment="1">
      <alignment horizontal="center" vertical="center"/>
    </xf>
    <xf numFmtId="0" fontId="36" fillId="6" borderId="2" xfId="0" applyFont="1" applyFill="1" applyBorder="1" applyAlignment="1">
      <alignment horizontal="center" vertical="center"/>
    </xf>
    <xf numFmtId="0" fontId="36" fillId="6" borderId="31" xfId="0" applyFont="1" applyFill="1" applyBorder="1" applyAlignment="1">
      <alignment horizontal="center" vertical="center"/>
    </xf>
    <xf numFmtId="0" fontId="36" fillId="6" borderId="129" xfId="0" applyFont="1" applyFill="1" applyBorder="1" applyAlignment="1">
      <alignment horizontal="center" vertical="center"/>
    </xf>
    <xf numFmtId="0" fontId="0" fillId="6" borderId="130" xfId="0" applyFill="1" applyBorder="1" applyAlignment="1">
      <alignment horizontal="center" vertical="center"/>
    </xf>
    <xf numFmtId="0" fontId="0" fillId="6" borderId="61" xfId="0" applyFill="1" applyBorder="1" applyAlignment="1">
      <alignment horizontal="center" vertical="center"/>
    </xf>
    <xf numFmtId="0" fontId="0" fillId="6" borderId="35" xfId="0" applyFill="1" applyBorder="1" applyAlignment="1">
      <alignment horizontal="center" vertical="center"/>
    </xf>
    <xf numFmtId="0" fontId="0" fillId="6" borderId="160" xfId="0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19" fillId="8" borderId="60" xfId="0" applyFont="1" applyFill="1" applyBorder="1" applyAlignment="1">
      <alignment horizontal="center" vertical="center"/>
    </xf>
    <xf numFmtId="0" fontId="19" fillId="8" borderId="198" xfId="0" applyFont="1" applyFill="1" applyBorder="1" applyAlignment="1">
      <alignment horizontal="center" vertical="center"/>
    </xf>
    <xf numFmtId="0" fontId="19" fillId="8" borderId="32" xfId="0" applyFont="1" applyFill="1" applyBorder="1" applyAlignment="1">
      <alignment horizontal="center" vertical="center"/>
    </xf>
    <xf numFmtId="0" fontId="23" fillId="8" borderId="60" xfId="0" applyFont="1" applyFill="1" applyBorder="1" applyAlignment="1">
      <alignment horizontal="center" vertical="center"/>
    </xf>
    <xf numFmtId="0" fontId="23" fillId="8" borderId="198" xfId="0" applyFont="1" applyFill="1" applyBorder="1" applyAlignment="1">
      <alignment horizontal="center" vertical="center"/>
    </xf>
    <xf numFmtId="0" fontId="23" fillId="8" borderId="32" xfId="0" applyFont="1" applyFill="1" applyBorder="1" applyAlignment="1">
      <alignment horizontal="center" vertical="center"/>
    </xf>
    <xf numFmtId="2" fontId="70" fillId="0" borderId="37" xfId="0" applyNumberFormat="1" applyFont="1" applyFill="1" applyBorder="1" applyAlignment="1">
      <alignment horizontal="center" vertical="center" wrapText="1"/>
    </xf>
    <xf numFmtId="0" fontId="71" fillId="6" borderId="129" xfId="0" applyFont="1" applyFill="1" applyBorder="1" applyAlignment="1">
      <alignment horizontal="center" vertical="center" wrapText="1"/>
    </xf>
    <xf numFmtId="0" fontId="71" fillId="6" borderId="56" xfId="0" applyFont="1" applyFill="1" applyBorder="1" applyAlignment="1">
      <alignment horizontal="center" vertical="center" wrapText="1"/>
    </xf>
    <xf numFmtId="3" fontId="35" fillId="3" borderId="9" xfId="0" applyNumberFormat="1" applyFont="1" applyFill="1" applyBorder="1" applyAlignment="1">
      <alignment horizontal="center" vertical="center" wrapText="1"/>
    </xf>
    <xf numFmtId="3" fontId="35" fillId="3" borderId="43" xfId="0" applyNumberFormat="1" applyFont="1" applyFill="1" applyBorder="1" applyAlignment="1">
      <alignment horizontal="center" vertical="center" wrapText="1"/>
    </xf>
    <xf numFmtId="0" fontId="0" fillId="3" borderId="43" xfId="0" applyFont="1" applyFill="1" applyBorder="1" applyAlignment="1">
      <alignment horizontal="center" vertical="center" wrapText="1"/>
    </xf>
    <xf numFmtId="0" fontId="0" fillId="3" borderId="47" xfId="0" applyFont="1" applyFill="1" applyBorder="1" applyAlignment="1">
      <alignment horizontal="center" vertical="center" wrapText="1"/>
    </xf>
    <xf numFmtId="0" fontId="33" fillId="3" borderId="3" xfId="0" applyFont="1" applyFill="1" applyBorder="1" applyAlignment="1">
      <alignment horizontal="center"/>
    </xf>
    <xf numFmtId="0" fontId="50" fillId="3" borderId="3" xfId="0" applyFont="1" applyFill="1" applyBorder="1" applyAlignment="1">
      <alignment horizontal="center"/>
    </xf>
    <xf numFmtId="2" fontId="89" fillId="3" borderId="54" xfId="0" applyNumberFormat="1" applyFont="1" applyFill="1" applyBorder="1" applyAlignment="1">
      <alignment horizontal="center" vertical="center"/>
    </xf>
    <xf numFmtId="2" fontId="89" fillId="3" borderId="19" xfId="0" applyNumberFormat="1" applyFont="1" applyFill="1" applyBorder="1" applyAlignment="1">
      <alignment horizontal="center" vertical="center"/>
    </xf>
    <xf numFmtId="4" fontId="35" fillId="3" borderId="36" xfId="0" applyNumberFormat="1" applyFont="1" applyFill="1" applyBorder="1" applyAlignment="1">
      <alignment horizontal="center" vertical="center"/>
    </xf>
    <xf numFmtId="4" fontId="35" fillId="3" borderId="25" xfId="0" applyNumberFormat="1" applyFont="1" applyFill="1" applyBorder="1" applyAlignment="1">
      <alignment horizontal="center" vertical="center"/>
    </xf>
    <xf numFmtId="0" fontId="35" fillId="3" borderId="3" xfId="0" applyFont="1" applyFill="1" applyBorder="1" applyAlignment="1">
      <alignment horizontal="center" vertical="center"/>
    </xf>
    <xf numFmtId="0" fontId="43" fillId="3" borderId="21" xfId="0" applyFont="1" applyFill="1" applyBorder="1" applyAlignment="1">
      <alignment horizontal="center" vertical="center"/>
    </xf>
    <xf numFmtId="0" fontId="43" fillId="3" borderId="14" xfId="0" applyFont="1" applyFill="1" applyBorder="1" applyAlignment="1">
      <alignment horizontal="center" vertical="center"/>
    </xf>
    <xf numFmtId="0" fontId="93" fillId="3" borderId="16" xfId="0" applyFont="1" applyFill="1" applyBorder="1" applyAlignment="1">
      <alignment horizontal="center" vertical="center"/>
    </xf>
    <xf numFmtId="0" fontId="94" fillId="3" borderId="8" xfId="0" applyFont="1" applyFill="1" applyBorder="1" applyAlignment="1">
      <alignment horizontal="center" vertical="center"/>
    </xf>
    <xf numFmtId="0" fontId="75" fillId="3" borderId="36" xfId="0" applyFont="1" applyFill="1" applyBorder="1" applyAlignment="1">
      <alignment horizontal="center" vertical="center"/>
    </xf>
    <xf numFmtId="0" fontId="76" fillId="3" borderId="25" xfId="0" applyFont="1" applyFill="1" applyBorder="1" applyAlignment="1">
      <alignment horizontal="center" vertical="center"/>
    </xf>
    <xf numFmtId="2" fontId="35" fillId="3" borderId="54" xfId="0" applyNumberFormat="1" applyFont="1" applyFill="1" applyBorder="1" applyAlignment="1">
      <alignment horizontal="center" vertical="center"/>
    </xf>
    <xf numFmtId="2" fontId="35" fillId="3" borderId="19" xfId="0" applyNumberFormat="1" applyFont="1" applyFill="1" applyBorder="1" applyAlignment="1">
      <alignment horizontal="center" vertical="center"/>
    </xf>
    <xf numFmtId="1" fontId="26" fillId="3" borderId="16" xfId="0" applyNumberFormat="1" applyFont="1" applyFill="1" applyBorder="1" applyAlignment="1">
      <alignment horizontal="center" vertical="center"/>
    </xf>
    <xf numFmtId="1" fontId="26" fillId="3" borderId="8" xfId="0" applyNumberFormat="1" applyFont="1" applyFill="1" applyBorder="1" applyAlignment="1">
      <alignment horizontal="center" vertical="center"/>
    </xf>
    <xf numFmtId="0" fontId="35" fillId="3" borderId="54" xfId="0" applyFont="1" applyFill="1" applyBorder="1" applyAlignment="1">
      <alignment horizontal="center" vertical="center"/>
    </xf>
    <xf numFmtId="0" fontId="35" fillId="3" borderId="19" xfId="0" applyFont="1" applyFill="1" applyBorder="1" applyAlignment="1">
      <alignment horizontal="center" vertical="center"/>
    </xf>
    <xf numFmtId="1" fontId="75" fillId="3" borderId="131" xfId="0" applyNumberFormat="1" applyFont="1" applyFill="1" applyBorder="1" applyAlignment="1">
      <alignment horizontal="center" vertical="center"/>
    </xf>
    <xf numFmtId="1" fontId="75" fillId="3" borderId="19" xfId="0" applyNumberFormat="1" applyFont="1" applyFill="1" applyBorder="1" applyAlignment="1">
      <alignment horizontal="center" vertical="center"/>
    </xf>
    <xf numFmtId="0" fontId="26" fillId="3" borderId="131" xfId="0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35" fillId="3" borderId="131" xfId="0" applyFont="1" applyFill="1" applyBorder="1" applyAlignment="1">
      <alignment horizontal="center" vertical="center"/>
    </xf>
    <xf numFmtId="0" fontId="117" fillId="7" borderId="1" xfId="0" applyFont="1" applyFill="1" applyBorder="1" applyAlignment="1">
      <alignment horizontal="center" vertical="center"/>
    </xf>
    <xf numFmtId="0" fontId="117" fillId="7" borderId="50" xfId="0" applyFont="1" applyFill="1" applyBorder="1" applyAlignment="1">
      <alignment horizontal="center" vertical="center"/>
    </xf>
    <xf numFmtId="2" fontId="35" fillId="3" borderId="3" xfId="0" applyNumberFormat="1" applyFont="1" applyFill="1" applyBorder="1" applyAlignment="1">
      <alignment horizontal="center" vertical="center"/>
    </xf>
    <xf numFmtId="2" fontId="57" fillId="3" borderId="3" xfId="0" applyNumberFormat="1" applyFont="1" applyFill="1" applyBorder="1" applyAlignment="1">
      <alignment horizontal="center" vertical="center"/>
    </xf>
    <xf numFmtId="0" fontId="41" fillId="3" borderId="3" xfId="0" applyFont="1" applyFill="1" applyBorder="1" applyAlignment="1">
      <alignment horizontal="center" vertical="center"/>
    </xf>
    <xf numFmtId="0" fontId="75" fillId="3" borderId="3" xfId="0" applyFont="1" applyFill="1" applyBorder="1" applyAlignment="1">
      <alignment horizontal="center" vertical="center"/>
    </xf>
    <xf numFmtId="0" fontId="76" fillId="3" borderId="3" xfId="0" applyFont="1" applyFill="1" applyBorder="1" applyAlignment="1">
      <alignment horizontal="center" vertical="center"/>
    </xf>
    <xf numFmtId="0" fontId="35" fillId="3" borderId="3" xfId="0" applyFont="1" applyFill="1" applyBorder="1" applyAlignment="1">
      <alignment horizontal="center" vertical="center" wrapText="1"/>
    </xf>
    <xf numFmtId="0" fontId="35" fillId="9" borderId="63" xfId="0" applyFont="1" applyFill="1" applyBorder="1" applyAlignment="1">
      <alignment horizontal="right" vertical="center" indent="2"/>
    </xf>
    <xf numFmtId="0" fontId="41" fillId="9" borderId="70" xfId="0" applyFont="1" applyFill="1" applyBorder="1" applyAlignment="1">
      <alignment horizontal="right" vertical="center" indent="2"/>
    </xf>
    <xf numFmtId="0" fontId="64" fillId="3" borderId="3" xfId="0" applyFont="1" applyFill="1" applyBorder="1" applyAlignment="1">
      <alignment horizontal="center"/>
    </xf>
    <xf numFmtId="0" fontId="85" fillId="3" borderId="3" xfId="0" applyFont="1" applyFill="1" applyBorder="1" applyAlignment="1">
      <alignment horizontal="center"/>
    </xf>
    <xf numFmtId="0" fontId="35" fillId="3" borderId="36" xfId="0" applyFont="1" applyFill="1" applyBorder="1" applyAlignment="1">
      <alignment horizontal="center" vertical="center"/>
    </xf>
    <xf numFmtId="0" fontId="41" fillId="3" borderId="25" xfId="0" applyFont="1" applyFill="1" applyBorder="1" applyAlignment="1">
      <alignment horizontal="center" vertical="center"/>
    </xf>
    <xf numFmtId="2" fontId="35" fillId="3" borderId="10" xfId="0" applyNumberFormat="1" applyFont="1" applyFill="1" applyBorder="1" applyAlignment="1">
      <alignment horizontal="center" vertical="center"/>
    </xf>
    <xf numFmtId="0" fontId="75" fillId="3" borderId="3" xfId="7" applyNumberFormat="1" applyFont="1" applyFill="1" applyBorder="1" applyAlignment="1">
      <alignment horizontal="center" vertical="center"/>
    </xf>
    <xf numFmtId="0" fontId="84" fillId="3" borderId="3" xfId="7" applyNumberFormat="1" applyFont="1" applyFill="1" applyBorder="1" applyAlignment="1"/>
    <xf numFmtId="0" fontId="87" fillId="3" borderId="22" xfId="0" applyFont="1" applyFill="1" applyBorder="1" applyAlignment="1">
      <alignment horizontal="left" vertical="top" wrapText="1"/>
    </xf>
    <xf numFmtId="0" fontId="88" fillId="3" borderId="0" xfId="0" applyFont="1" applyFill="1" applyBorder="1" applyAlignment="1">
      <alignment horizontal="left" vertical="top" wrapText="1"/>
    </xf>
    <xf numFmtId="0" fontId="88" fillId="3" borderId="4" xfId="0" applyFont="1" applyFill="1" applyBorder="1" applyAlignment="1">
      <alignment horizontal="left" vertical="top" wrapText="1"/>
    </xf>
    <xf numFmtId="0" fontId="88" fillId="3" borderId="56" xfId="0" applyFont="1" applyFill="1" applyBorder="1" applyAlignment="1">
      <alignment horizontal="left" vertical="top" wrapText="1"/>
    </xf>
    <xf numFmtId="0" fontId="88" fillId="3" borderId="49" xfId="0" applyFont="1" applyFill="1" applyBorder="1" applyAlignment="1">
      <alignment horizontal="left" vertical="top" wrapText="1"/>
    </xf>
    <xf numFmtId="0" fontId="88" fillId="3" borderId="7" xfId="0" applyFont="1" applyFill="1" applyBorder="1" applyAlignment="1">
      <alignment horizontal="left" vertical="top" wrapText="1"/>
    </xf>
    <xf numFmtId="0" fontId="35" fillId="3" borderId="25" xfId="0" applyFont="1" applyFill="1" applyBorder="1" applyAlignment="1">
      <alignment horizontal="center" vertical="center"/>
    </xf>
    <xf numFmtId="0" fontId="69" fillId="3" borderId="3" xfId="0" applyFont="1" applyFill="1" applyBorder="1" applyAlignment="1">
      <alignment horizontal="center" vertical="center"/>
    </xf>
    <xf numFmtId="0" fontId="26" fillId="3" borderId="16" xfId="0" applyFont="1" applyFill="1" applyBorder="1" applyAlignment="1">
      <alignment horizontal="center" vertical="center"/>
    </xf>
    <xf numFmtId="0" fontId="26" fillId="3" borderId="8" xfId="0" applyFont="1" applyFill="1" applyBorder="1" applyAlignment="1">
      <alignment horizontal="center" vertical="center"/>
    </xf>
    <xf numFmtId="0" fontId="42" fillId="3" borderId="3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41" fillId="3" borderId="3" xfId="0" applyFont="1" applyFill="1" applyBorder="1" applyAlignment="1">
      <alignment horizontal="center"/>
    </xf>
    <xf numFmtId="0" fontId="78" fillId="3" borderId="3" xfId="0" applyFont="1" applyFill="1" applyBorder="1" applyAlignment="1">
      <alignment horizontal="center" wrapText="1"/>
    </xf>
    <xf numFmtId="0" fontId="79" fillId="3" borderId="3" xfId="0" applyFont="1" applyFill="1" applyBorder="1" applyAlignment="1">
      <alignment horizontal="center" wrapText="1"/>
    </xf>
    <xf numFmtId="0" fontId="87" fillId="3" borderId="0" xfId="0" applyFont="1" applyFill="1" applyBorder="1" applyAlignment="1">
      <alignment horizontal="left" vertical="top" wrapText="1"/>
    </xf>
    <xf numFmtId="0" fontId="87" fillId="3" borderId="4" xfId="0" applyFont="1" applyFill="1" applyBorder="1" applyAlignment="1">
      <alignment horizontal="left" vertical="top" wrapText="1"/>
    </xf>
    <xf numFmtId="0" fontId="31" fillId="3" borderId="133" xfId="0" applyFont="1" applyFill="1" applyBorder="1" applyAlignment="1">
      <alignment horizontal="left" vertical="top"/>
    </xf>
    <xf numFmtId="0" fontId="138" fillId="3" borderId="132" xfId="0" applyFont="1" applyFill="1" applyBorder="1" applyAlignment="1">
      <alignment horizontal="left" vertical="top"/>
    </xf>
    <xf numFmtId="0" fontId="138" fillId="3" borderId="134" xfId="0" applyFont="1" applyFill="1" applyBorder="1" applyAlignment="1">
      <alignment horizontal="left" vertical="top"/>
    </xf>
    <xf numFmtId="0" fontId="43" fillId="3" borderId="16" xfId="0" applyFont="1" applyFill="1" applyBorder="1" applyAlignment="1">
      <alignment horizontal="center" vertical="center"/>
    </xf>
    <xf numFmtId="0" fontId="43" fillId="3" borderId="8" xfId="0" applyFont="1" applyFill="1" applyBorder="1" applyAlignment="1">
      <alignment horizontal="center" vertical="center"/>
    </xf>
    <xf numFmtId="9" fontId="137" fillId="3" borderId="23" xfId="7" applyFont="1" applyFill="1" applyBorder="1" applyAlignment="1">
      <alignment vertical="center"/>
    </xf>
    <xf numFmtId="9" fontId="137" fillId="3" borderId="29" xfId="7" applyFont="1" applyFill="1" applyBorder="1" applyAlignment="1">
      <alignment vertical="center"/>
    </xf>
    <xf numFmtId="9" fontId="137" fillId="3" borderId="55" xfId="7" applyFont="1" applyFill="1" applyBorder="1" applyAlignment="1">
      <alignment vertical="center"/>
    </xf>
    <xf numFmtId="0" fontId="118" fillId="8" borderId="52" xfId="0" applyFont="1" applyFill="1" applyBorder="1" applyAlignment="1">
      <alignment horizontal="center" vertical="center"/>
    </xf>
    <xf numFmtId="0" fontId="118" fillId="8" borderId="22" xfId="0" applyFont="1" applyFill="1" applyBorder="1" applyAlignment="1">
      <alignment horizontal="center" vertical="center"/>
    </xf>
    <xf numFmtId="0" fontId="119" fillId="8" borderId="56" xfId="0" applyFont="1" applyFill="1" applyBorder="1" applyAlignment="1"/>
    <xf numFmtId="1" fontId="75" fillId="3" borderId="3" xfId="0" applyNumberFormat="1" applyFont="1" applyFill="1" applyBorder="1" applyAlignment="1">
      <alignment horizontal="center" vertical="center"/>
    </xf>
    <xf numFmtId="0" fontId="25" fillId="3" borderId="8" xfId="0" applyFont="1" applyFill="1" applyBorder="1" applyAlignment="1">
      <alignment horizontal="center" vertical="center" wrapText="1"/>
    </xf>
    <xf numFmtId="0" fontId="54" fillId="3" borderId="3" xfId="0" applyFont="1" applyFill="1" applyBorder="1" applyAlignment="1">
      <alignment horizontal="center" vertical="center" wrapText="1"/>
    </xf>
    <xf numFmtId="0" fontId="42" fillId="3" borderId="3" xfId="0" applyFont="1" applyFill="1" applyBorder="1" applyAlignment="1">
      <alignment horizontal="center" wrapText="1"/>
    </xf>
    <xf numFmtId="0" fontId="50" fillId="3" borderId="3" xfId="0" applyFont="1" applyFill="1" applyBorder="1" applyAlignment="1">
      <alignment horizontal="center" wrapText="1"/>
    </xf>
    <xf numFmtId="0" fontId="44" fillId="3" borderId="131" xfId="0" applyFont="1" applyFill="1" applyBorder="1" applyAlignment="1">
      <alignment horizontal="center"/>
    </xf>
    <xf numFmtId="0" fontId="0" fillId="3" borderId="19" xfId="0" applyFill="1" applyBorder="1"/>
    <xf numFmtId="0" fontId="51" fillId="3" borderId="8" xfId="0" applyFont="1" applyFill="1" applyBorder="1" applyAlignment="1">
      <alignment horizontal="center" vertical="center" wrapText="1"/>
    </xf>
    <xf numFmtId="0" fontId="53" fillId="3" borderId="3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/>
    </xf>
    <xf numFmtId="0" fontId="44" fillId="3" borderId="3" xfId="0" applyFont="1" applyFill="1" applyBorder="1" applyAlignment="1">
      <alignment horizontal="center"/>
    </xf>
    <xf numFmtId="0" fontId="0" fillId="3" borderId="3" xfId="0" applyFill="1" applyBorder="1"/>
    <xf numFmtId="2" fontId="35" fillId="3" borderId="131" xfId="0" applyNumberFormat="1" applyFont="1" applyFill="1" applyBorder="1" applyAlignment="1">
      <alignment horizontal="center" vertical="center"/>
    </xf>
    <xf numFmtId="0" fontId="42" fillId="3" borderId="131" xfId="0" applyFont="1" applyFill="1" applyBorder="1" applyAlignment="1">
      <alignment horizontal="center"/>
    </xf>
    <xf numFmtId="0" fontId="50" fillId="3" borderId="131" xfId="0" applyFont="1" applyFill="1" applyBorder="1" applyAlignment="1">
      <alignment horizontal="center"/>
    </xf>
    <xf numFmtId="0" fontId="42" fillId="3" borderId="19" xfId="0" applyFont="1" applyFill="1" applyBorder="1" applyAlignment="1">
      <alignment horizontal="center"/>
    </xf>
    <xf numFmtId="0" fontId="50" fillId="3" borderId="19" xfId="0" applyFont="1" applyFill="1" applyBorder="1" applyAlignment="1">
      <alignment horizontal="center"/>
    </xf>
    <xf numFmtId="0" fontId="0" fillId="3" borderId="19" xfId="0" applyFill="1" applyBorder="1" applyAlignment="1"/>
    <xf numFmtId="0" fontId="87" fillId="3" borderId="52" xfId="0" applyFont="1" applyFill="1" applyBorder="1" applyAlignment="1">
      <alignment horizontal="left" vertical="top" wrapText="1"/>
    </xf>
    <xf numFmtId="0" fontId="88" fillId="3" borderId="38" xfId="0" applyFont="1" applyFill="1" applyBorder="1" applyAlignment="1">
      <alignment horizontal="left" vertical="top" wrapText="1"/>
    </xf>
    <xf numFmtId="0" fontId="88" fillId="3" borderId="53" xfId="0" applyFont="1" applyFill="1" applyBorder="1" applyAlignment="1">
      <alignment horizontal="left" vertical="top" wrapText="1"/>
    </xf>
    <xf numFmtId="0" fontId="43" fillId="3" borderId="131" xfId="0" applyFont="1" applyFill="1" applyBorder="1" applyAlignment="1">
      <alignment horizontal="center" vertical="center"/>
    </xf>
    <xf numFmtId="0" fontId="75" fillId="3" borderId="131" xfId="0" applyFont="1" applyFill="1" applyBorder="1" applyAlignment="1">
      <alignment horizontal="center" vertical="center"/>
    </xf>
    <xf numFmtId="0" fontId="84" fillId="3" borderId="19" xfId="0" applyFont="1" applyFill="1" applyBorder="1" applyAlignment="1">
      <alignment horizontal="center" vertical="center"/>
    </xf>
    <xf numFmtId="2" fontId="35" fillId="3" borderId="36" xfId="0" applyNumberFormat="1" applyFont="1" applyFill="1" applyBorder="1" applyAlignment="1">
      <alignment horizontal="center" vertical="center"/>
    </xf>
    <xf numFmtId="2" fontId="35" fillId="3" borderId="25" xfId="0" applyNumberFormat="1" applyFont="1" applyFill="1" applyBorder="1" applyAlignment="1">
      <alignment horizontal="center" vertical="center"/>
    </xf>
    <xf numFmtId="0" fontId="82" fillId="3" borderId="3" xfId="0" applyFont="1" applyFill="1" applyBorder="1" applyAlignment="1">
      <alignment horizontal="center" vertical="center"/>
    </xf>
    <xf numFmtId="0" fontId="119" fillId="8" borderId="56" xfId="0" applyFont="1" applyFill="1" applyBorder="1" applyAlignment="1">
      <alignment horizontal="center" vertical="center"/>
    </xf>
    <xf numFmtId="2" fontId="83" fillId="3" borderId="8" xfId="0" applyNumberFormat="1" applyFont="1" applyFill="1" applyBorder="1" applyAlignment="1">
      <alignment horizontal="right" vertical="center" wrapText="1"/>
    </xf>
    <xf numFmtId="0" fontId="0" fillId="3" borderId="14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0" xfId="0" applyFill="1" applyBorder="1" applyAlignment="1">
      <alignment horizontal="right"/>
    </xf>
    <xf numFmtId="2" fontId="35" fillId="3" borderId="24" xfId="0" applyNumberFormat="1" applyFont="1" applyFill="1" applyBorder="1" applyAlignment="1">
      <alignment horizontal="center" vertical="center"/>
    </xf>
    <xf numFmtId="0" fontId="35" fillId="3" borderId="24" xfId="0" applyFont="1" applyFill="1" applyBorder="1" applyAlignment="1">
      <alignment horizontal="center" vertical="center"/>
    </xf>
    <xf numFmtId="0" fontId="42" fillId="3" borderId="26" xfId="0" applyFont="1" applyFill="1" applyBorder="1" applyAlignment="1">
      <alignment horizontal="center"/>
    </xf>
    <xf numFmtId="0" fontId="37" fillId="3" borderId="19" xfId="0" applyFont="1" applyFill="1" applyBorder="1" applyAlignment="1">
      <alignment horizontal="center"/>
    </xf>
    <xf numFmtId="0" fontId="35" fillId="3" borderId="17" xfId="0" applyFont="1" applyFill="1" applyBorder="1" applyAlignment="1">
      <alignment horizontal="center" vertical="center"/>
    </xf>
    <xf numFmtId="0" fontId="35" fillId="3" borderId="8" xfId="0" applyFont="1" applyFill="1" applyBorder="1" applyAlignment="1">
      <alignment horizontal="center" vertical="center"/>
    </xf>
    <xf numFmtId="0" fontId="68" fillId="3" borderId="8" xfId="0" applyFont="1" applyFill="1" applyBorder="1" applyAlignment="1">
      <alignment horizontal="center" vertical="center" wrapText="1"/>
    </xf>
    <xf numFmtId="0" fontId="68" fillId="3" borderId="16" xfId="0" applyFont="1" applyFill="1" applyBorder="1" applyAlignment="1">
      <alignment horizontal="center" vertical="center" wrapText="1"/>
    </xf>
    <xf numFmtId="0" fontId="68" fillId="3" borderId="8" xfId="0" applyFont="1" applyFill="1" applyBorder="1" applyAlignment="1">
      <alignment horizontal="center" wrapText="1"/>
    </xf>
    <xf numFmtId="0" fontId="82" fillId="3" borderId="8" xfId="0" applyFont="1" applyFill="1" applyBorder="1" applyAlignment="1">
      <alignment horizontal="center" vertical="center" wrapText="1"/>
    </xf>
    <xf numFmtId="0" fontId="75" fillId="3" borderId="24" xfId="0" applyFont="1" applyFill="1" applyBorder="1" applyAlignment="1">
      <alignment horizontal="center" vertical="center"/>
    </xf>
    <xf numFmtId="0" fontId="80" fillId="3" borderId="46" xfId="0" applyNumberFormat="1" applyFont="1" applyFill="1" applyBorder="1" applyAlignment="1">
      <alignment horizontal="left" vertical="center" wrapText="1"/>
    </xf>
    <xf numFmtId="0" fontId="24" fillId="3" borderId="13" xfId="0" applyNumberFormat="1" applyFont="1" applyFill="1" applyBorder="1" applyAlignment="1">
      <alignment horizontal="left" vertical="center"/>
    </xf>
    <xf numFmtId="0" fontId="55" fillId="3" borderId="3" xfId="0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 vertical="center"/>
    </xf>
    <xf numFmtId="0" fontId="40" fillId="3" borderId="24" xfId="0" applyFont="1" applyFill="1" applyBorder="1" applyAlignment="1">
      <alignment horizontal="center" vertical="center"/>
    </xf>
    <xf numFmtId="0" fontId="40" fillId="3" borderId="25" xfId="0" applyFont="1" applyFill="1" applyBorder="1" applyAlignment="1">
      <alignment horizontal="center" vertical="center"/>
    </xf>
    <xf numFmtId="0" fontId="74" fillId="3" borderId="17" xfId="0" applyFont="1" applyFill="1" applyBorder="1" applyAlignment="1">
      <alignment horizontal="center" vertical="center"/>
    </xf>
    <xf numFmtId="0" fontId="74" fillId="3" borderId="8" xfId="0" applyFont="1" applyFill="1" applyBorder="1" applyAlignment="1">
      <alignment horizontal="center" vertical="center"/>
    </xf>
    <xf numFmtId="1" fontId="26" fillId="3" borderId="17" xfId="0" applyNumberFormat="1" applyFont="1" applyFill="1" applyBorder="1" applyAlignment="1">
      <alignment horizontal="center" vertical="center"/>
    </xf>
    <xf numFmtId="0" fontId="26" fillId="3" borderId="17" xfId="0" applyFont="1" applyFill="1" applyBorder="1" applyAlignment="1">
      <alignment horizontal="center" vertical="center"/>
    </xf>
    <xf numFmtId="0" fontId="48" fillId="3" borderId="8" xfId="0" applyFont="1" applyFill="1" applyBorder="1" applyAlignment="1">
      <alignment horizontal="center" vertical="center"/>
    </xf>
    <xf numFmtId="0" fontId="61" fillId="8" borderId="62" xfId="0" applyFont="1" applyFill="1" applyBorder="1" applyAlignment="1">
      <alignment horizontal="center" vertical="center"/>
    </xf>
    <xf numFmtId="0" fontId="61" fillId="8" borderId="40" xfId="0" applyFont="1" applyFill="1" applyBorder="1" applyAlignment="1">
      <alignment horizontal="center" vertical="center"/>
    </xf>
    <xf numFmtId="0" fontId="35" fillId="3" borderId="26" xfId="0" applyFont="1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3" fontId="35" fillId="3" borderId="47" xfId="0" applyNumberFormat="1" applyFont="1" applyFill="1" applyBorder="1" applyAlignment="1">
      <alignment horizontal="center" vertical="center" wrapText="1"/>
    </xf>
    <xf numFmtId="3" fontId="35" fillId="3" borderId="138" xfId="0" applyNumberFormat="1" applyFont="1" applyFill="1" applyBorder="1" applyAlignment="1">
      <alignment horizontal="center" vertical="center" wrapText="1"/>
    </xf>
    <xf numFmtId="0" fontId="0" fillId="3" borderId="47" xfId="0" applyFill="1" applyBorder="1" applyAlignment="1">
      <alignment vertical="center"/>
    </xf>
    <xf numFmtId="3" fontId="35" fillId="3" borderId="43" xfId="0" applyNumberFormat="1" applyFont="1" applyFill="1" applyBorder="1" applyAlignment="1">
      <alignment horizontal="center" vertical="center"/>
    </xf>
    <xf numFmtId="3" fontId="35" fillId="3" borderId="47" xfId="0" applyNumberFormat="1" applyFont="1" applyFill="1" applyBorder="1" applyAlignment="1">
      <alignment horizontal="center" vertical="center"/>
    </xf>
    <xf numFmtId="0" fontId="58" fillId="3" borderId="41" xfId="0" applyFont="1" applyFill="1" applyBorder="1" applyAlignment="1">
      <alignment horizontal="center" vertical="center" wrapText="1"/>
    </xf>
    <xf numFmtId="0" fontId="58" fillId="3" borderId="43" xfId="0" applyFont="1" applyFill="1" applyBorder="1" applyAlignment="1">
      <alignment horizontal="center" vertical="center" wrapText="1"/>
    </xf>
    <xf numFmtId="0" fontId="58" fillId="3" borderId="47" xfId="0" applyFont="1" applyFill="1" applyBorder="1" applyAlignment="1">
      <alignment horizontal="center" vertical="center" wrapText="1"/>
    </xf>
    <xf numFmtId="3" fontId="35" fillId="3" borderId="41" xfId="0" applyNumberFormat="1" applyFont="1" applyFill="1" applyBorder="1" applyAlignment="1">
      <alignment horizontal="center" vertical="center" wrapText="1"/>
    </xf>
    <xf numFmtId="3" fontId="35" fillId="3" borderId="18" xfId="0" applyNumberFormat="1" applyFont="1" applyFill="1" applyBorder="1" applyAlignment="1">
      <alignment horizontal="center" vertical="center" wrapText="1"/>
    </xf>
    <xf numFmtId="0" fontId="87" fillId="3" borderId="152" xfId="0" applyFont="1" applyFill="1" applyBorder="1" applyAlignment="1">
      <alignment horizontal="left" vertical="top" wrapText="1"/>
    </xf>
    <xf numFmtId="0" fontId="88" fillId="3" borderId="153" xfId="0" applyFont="1" applyFill="1" applyBorder="1" applyAlignment="1">
      <alignment horizontal="left" vertical="top" wrapText="1"/>
    </xf>
    <xf numFmtId="0" fontId="88" fillId="3" borderId="154" xfId="0" applyFont="1" applyFill="1" applyBorder="1" applyAlignment="1">
      <alignment horizontal="left" vertical="top" wrapText="1"/>
    </xf>
    <xf numFmtId="0" fontId="88" fillId="3" borderId="151" xfId="0" applyFont="1" applyFill="1" applyBorder="1" applyAlignment="1">
      <alignment horizontal="left" vertical="top" wrapText="1"/>
    </xf>
    <xf numFmtId="0" fontId="40" fillId="3" borderId="42" xfId="0" applyFont="1" applyFill="1" applyBorder="1" applyAlignment="1">
      <alignment horizontal="center" vertical="center"/>
    </xf>
    <xf numFmtId="0" fontId="117" fillId="8" borderId="62" xfId="0" applyFont="1" applyFill="1" applyBorder="1" applyAlignment="1">
      <alignment horizontal="center" vertical="center" wrapText="1"/>
    </xf>
    <xf numFmtId="0" fontId="117" fillId="8" borderId="40" xfId="0" applyFont="1" applyFill="1" applyBorder="1" applyAlignment="1">
      <alignment horizontal="center" vertical="center" wrapText="1"/>
    </xf>
    <xf numFmtId="0" fontId="58" fillId="3" borderId="131" xfId="0" applyFont="1" applyFill="1" applyBorder="1" applyAlignment="1">
      <alignment horizontal="center" vertical="center"/>
    </xf>
    <xf numFmtId="0" fontId="58" fillId="3" borderId="19" xfId="0" applyFont="1" applyFill="1" applyBorder="1" applyAlignment="1">
      <alignment horizontal="center" vertical="center"/>
    </xf>
    <xf numFmtId="2" fontId="89" fillId="3" borderId="131" xfId="0" applyNumberFormat="1" applyFont="1" applyFill="1" applyBorder="1" applyAlignment="1">
      <alignment horizontal="center" vertical="center"/>
    </xf>
    <xf numFmtId="0" fontId="43" fillId="3" borderId="3" xfId="0" applyFont="1" applyFill="1" applyBorder="1" applyAlignment="1">
      <alignment horizontal="center" vertical="center"/>
    </xf>
    <xf numFmtId="0" fontId="71" fillId="6" borderId="44" xfId="0" applyFont="1" applyFill="1" applyBorder="1" applyAlignment="1">
      <alignment horizontal="center" vertical="center" wrapText="1"/>
    </xf>
    <xf numFmtId="0" fontId="71" fillId="6" borderId="22" xfId="0" applyFont="1" applyFill="1" applyBorder="1" applyAlignment="1">
      <alignment horizontal="center" vertical="center" wrapText="1"/>
    </xf>
    <xf numFmtId="0" fontId="91" fillId="3" borderId="14" xfId="0" applyFont="1" applyFill="1" applyBorder="1" applyAlignment="1">
      <alignment horizontal="left" vertical="distributed"/>
    </xf>
    <xf numFmtId="0" fontId="91" fillId="3" borderId="45" xfId="0" applyFont="1" applyFill="1" applyBorder="1" applyAlignment="1">
      <alignment horizontal="left" vertical="distributed"/>
    </xf>
    <xf numFmtId="0" fontId="91" fillId="3" borderId="46" xfId="0" applyFont="1" applyFill="1" applyBorder="1" applyAlignment="1">
      <alignment horizontal="left" vertical="distributed"/>
    </xf>
    <xf numFmtId="0" fontId="66" fillId="3" borderId="8" xfId="0" applyFont="1" applyFill="1" applyBorder="1" applyAlignment="1">
      <alignment horizontal="center" vertical="center" wrapText="1"/>
    </xf>
    <xf numFmtId="0" fontId="66" fillId="3" borderId="16" xfId="0" applyFont="1" applyFill="1" applyBorder="1" applyAlignment="1">
      <alignment horizontal="center" vertical="center" wrapText="1"/>
    </xf>
    <xf numFmtId="0" fontId="82" fillId="3" borderId="16" xfId="0" applyFont="1" applyFill="1" applyBorder="1" applyAlignment="1">
      <alignment horizontal="center" vertical="center" wrapText="1"/>
    </xf>
    <xf numFmtId="0" fontId="68" fillId="3" borderId="8" xfId="0" applyFont="1" applyFill="1" applyBorder="1" applyAlignment="1">
      <alignment horizontal="center" vertical="center"/>
    </xf>
    <xf numFmtId="0" fontId="73" fillId="3" borderId="67" xfId="0" applyFont="1" applyFill="1" applyBorder="1" applyAlignment="1">
      <alignment horizontal="center" vertical="center"/>
    </xf>
    <xf numFmtId="2" fontId="35" fillId="3" borderId="26" xfId="0" applyNumberFormat="1" applyFont="1" applyFill="1" applyBorder="1" applyAlignment="1">
      <alignment horizontal="center" vertical="center"/>
    </xf>
    <xf numFmtId="0" fontId="66" fillId="3" borderId="8" xfId="0" applyFont="1" applyFill="1" applyBorder="1" applyAlignment="1">
      <alignment horizontal="center" wrapText="1"/>
    </xf>
    <xf numFmtId="3" fontId="66" fillId="3" borderId="9" xfId="0" applyNumberFormat="1" applyFont="1" applyFill="1" applyBorder="1" applyAlignment="1">
      <alignment horizontal="center" vertical="center" wrapText="1"/>
    </xf>
    <xf numFmtId="3" fontId="66" fillId="3" borderId="43" xfId="0" applyNumberFormat="1" applyFont="1" applyFill="1" applyBorder="1" applyAlignment="1">
      <alignment horizontal="center" vertical="center" wrapText="1"/>
    </xf>
    <xf numFmtId="3" fontId="66" fillId="3" borderId="47" xfId="0" applyNumberFormat="1" applyFont="1" applyFill="1" applyBorder="1" applyAlignment="1">
      <alignment horizontal="center" vertical="center" wrapText="1"/>
    </xf>
    <xf numFmtId="0" fontId="91" fillId="3" borderId="155" xfId="0" applyFont="1" applyFill="1" applyBorder="1" applyAlignment="1">
      <alignment horizontal="left"/>
    </xf>
    <xf numFmtId="0" fontId="91" fillId="3" borderId="15" xfId="0" applyFont="1" applyFill="1" applyBorder="1" applyAlignment="1">
      <alignment horizontal="left"/>
    </xf>
    <xf numFmtId="0" fontId="91" fillId="3" borderId="13" xfId="0" applyFont="1" applyFill="1" applyBorder="1" applyAlignment="1">
      <alignment horizontal="left"/>
    </xf>
    <xf numFmtId="0" fontId="91" fillId="3" borderId="136" xfId="0" applyFont="1" applyFill="1" applyBorder="1" applyAlignment="1">
      <alignment horizontal="left"/>
    </xf>
    <xf numFmtId="0" fontId="91" fillId="3" borderId="153" xfId="0" applyFont="1" applyFill="1" applyBorder="1" applyAlignment="1">
      <alignment horizontal="left"/>
    </xf>
    <xf numFmtId="0" fontId="91" fillId="3" borderId="137" xfId="0" applyFont="1" applyFill="1" applyBorder="1" applyAlignment="1">
      <alignment horizontal="left"/>
    </xf>
    <xf numFmtId="9" fontId="91" fillId="3" borderId="136" xfId="8" applyNumberFormat="1" applyFont="1" applyFill="1" applyBorder="1" applyAlignment="1">
      <alignment horizontal="left" vertical="distributed"/>
    </xf>
    <xf numFmtId="9" fontId="91" fillId="3" borderId="153" xfId="8" applyNumberFormat="1" applyFont="1" applyFill="1" applyBorder="1" applyAlignment="1">
      <alignment horizontal="left" vertical="distributed"/>
    </xf>
    <xf numFmtId="9" fontId="91" fillId="3" borderId="137" xfId="8" applyNumberFormat="1" applyFont="1" applyFill="1" applyBorder="1" applyAlignment="1">
      <alignment horizontal="left" vertical="distributed"/>
    </xf>
    <xf numFmtId="0" fontId="60" fillId="3" borderId="48" xfId="0" applyFont="1" applyFill="1" applyBorder="1" applyAlignment="1">
      <alignment horizontal="center" vertical="center" wrapText="1"/>
    </xf>
    <xf numFmtId="0" fontId="72" fillId="3" borderId="41" xfId="0" applyFont="1" applyFill="1" applyBorder="1" applyAlignment="1">
      <alignment horizontal="center" vertical="center" wrapText="1"/>
    </xf>
    <xf numFmtId="0" fontId="72" fillId="3" borderId="43" xfId="0" applyFont="1" applyFill="1" applyBorder="1" applyAlignment="1">
      <alignment horizontal="center" vertical="center" wrapText="1"/>
    </xf>
    <xf numFmtId="0" fontId="72" fillId="3" borderId="47" xfId="0" applyFont="1" applyFill="1" applyBorder="1" applyAlignment="1">
      <alignment horizontal="center" vertical="center" wrapText="1"/>
    </xf>
    <xf numFmtId="9" fontId="87" fillId="3" borderId="152" xfId="7" applyNumberFormat="1" applyFont="1" applyFill="1" applyBorder="1" applyAlignment="1">
      <alignment horizontal="left" vertical="top" wrapText="1"/>
    </xf>
    <xf numFmtId="9" fontId="87" fillId="3" borderId="194" xfId="7" applyNumberFormat="1" applyFont="1" applyFill="1" applyBorder="1" applyAlignment="1">
      <alignment horizontal="left" vertical="top" wrapText="1"/>
    </xf>
    <xf numFmtId="9" fontId="87" fillId="3" borderId="195" xfId="7" applyNumberFormat="1" applyFont="1" applyFill="1" applyBorder="1" applyAlignment="1">
      <alignment horizontal="left" vertical="top" wrapText="1"/>
    </xf>
    <xf numFmtId="9" fontId="87" fillId="3" borderId="193" xfId="7" applyNumberFormat="1" applyFont="1" applyFill="1" applyBorder="1" applyAlignment="1">
      <alignment horizontal="left" vertical="top" wrapText="1"/>
    </xf>
    <xf numFmtId="9" fontId="87" fillId="3" borderId="0" xfId="7" applyNumberFormat="1" applyFont="1" applyFill="1" applyBorder="1" applyAlignment="1">
      <alignment horizontal="left" vertical="top" wrapText="1"/>
    </xf>
    <xf numFmtId="9" fontId="87" fillId="3" borderId="4" xfId="7" applyNumberFormat="1" applyFont="1" applyFill="1" applyBorder="1" applyAlignment="1">
      <alignment horizontal="left" vertical="top" wrapText="1"/>
    </xf>
    <xf numFmtId="9" fontId="87" fillId="3" borderId="57" xfId="7" applyNumberFormat="1" applyFont="1" applyFill="1" applyBorder="1" applyAlignment="1">
      <alignment horizontal="left" vertical="top" wrapText="1"/>
    </xf>
    <xf numFmtId="9" fontId="87" fillId="3" borderId="11" xfId="7" applyNumberFormat="1" applyFont="1" applyFill="1" applyBorder="1" applyAlignment="1">
      <alignment horizontal="left" vertical="top" wrapText="1"/>
    </xf>
    <xf numFmtId="9" fontId="87" fillId="3" borderId="6" xfId="7" applyNumberFormat="1" applyFont="1" applyFill="1" applyBorder="1" applyAlignment="1">
      <alignment horizontal="left" vertical="top" wrapText="1"/>
    </xf>
    <xf numFmtId="0" fontId="117" fillId="8" borderId="1" xfId="0" applyFont="1" applyFill="1" applyBorder="1" applyAlignment="1">
      <alignment horizontal="center" vertical="center"/>
    </xf>
    <xf numFmtId="0" fontId="117" fillId="8" borderId="50" xfId="0" applyFont="1" applyFill="1" applyBorder="1" applyAlignment="1">
      <alignment horizontal="center" vertical="center"/>
    </xf>
    <xf numFmtId="0" fontId="61" fillId="8" borderId="1" xfId="0" applyFont="1" applyFill="1" applyBorder="1" applyAlignment="1">
      <alignment horizontal="center" vertical="center"/>
    </xf>
    <xf numFmtId="0" fontId="61" fillId="8" borderId="59" xfId="0" applyFont="1" applyFill="1" applyBorder="1" applyAlignment="1">
      <alignment horizontal="center" vertical="center"/>
    </xf>
    <xf numFmtId="0" fontId="75" fillId="3" borderId="25" xfId="0" applyFont="1" applyFill="1" applyBorder="1" applyAlignment="1">
      <alignment horizontal="center" vertical="center"/>
    </xf>
    <xf numFmtId="0" fontId="44" fillId="3" borderId="26" xfId="0" applyFont="1" applyFill="1" applyBorder="1" applyAlignment="1">
      <alignment horizontal="center"/>
    </xf>
    <xf numFmtId="0" fontId="45" fillId="3" borderId="19" xfId="0" applyFont="1" applyFill="1" applyBorder="1" applyAlignment="1">
      <alignment horizontal="center"/>
    </xf>
    <xf numFmtId="167" fontId="89" fillId="3" borderId="54" xfId="0" applyNumberFormat="1" applyFont="1" applyFill="1" applyBorder="1" applyAlignment="1">
      <alignment horizontal="center" vertical="center"/>
    </xf>
    <xf numFmtId="167" fontId="89" fillId="3" borderId="19" xfId="0" applyNumberFormat="1" applyFont="1" applyFill="1" applyBorder="1" applyAlignment="1">
      <alignment horizontal="center" vertical="center"/>
    </xf>
    <xf numFmtId="0" fontId="137" fillId="3" borderId="52" xfId="0" applyFont="1" applyFill="1" applyBorder="1" applyAlignment="1" applyProtection="1">
      <alignment horizontal="left" vertical="top" wrapText="1" readingOrder="1"/>
    </xf>
    <xf numFmtId="0" fontId="141" fillId="3" borderId="38" xfId="0" applyFont="1" applyFill="1" applyBorder="1" applyAlignment="1" applyProtection="1">
      <alignment horizontal="left" vertical="top" wrapText="1" readingOrder="1"/>
    </xf>
    <xf numFmtId="0" fontId="141" fillId="3" borderId="53" xfId="0" applyFont="1" applyFill="1" applyBorder="1" applyAlignment="1" applyProtection="1">
      <alignment horizontal="left" vertical="top" wrapText="1" readingOrder="1"/>
    </xf>
    <xf numFmtId="0" fontId="141" fillId="3" borderId="22" xfId="0" applyFont="1" applyFill="1" applyBorder="1" applyAlignment="1" applyProtection="1">
      <alignment horizontal="left" vertical="top" wrapText="1" readingOrder="1"/>
    </xf>
    <xf numFmtId="0" fontId="141" fillId="3" borderId="0" xfId="0" applyFont="1" applyFill="1" applyBorder="1" applyAlignment="1" applyProtection="1">
      <alignment horizontal="left" vertical="top" wrapText="1" readingOrder="1"/>
    </xf>
    <xf numFmtId="0" fontId="141" fillId="3" borderId="4" xfId="0" applyFont="1" applyFill="1" applyBorder="1" applyAlignment="1" applyProtection="1">
      <alignment horizontal="left" vertical="top" wrapText="1" readingOrder="1"/>
    </xf>
    <xf numFmtId="0" fontId="141" fillId="3" borderId="56" xfId="0" applyFont="1" applyFill="1" applyBorder="1" applyAlignment="1" applyProtection="1">
      <alignment horizontal="left" vertical="top" wrapText="1" readingOrder="1"/>
    </xf>
    <xf numFmtId="0" fontId="141" fillId="3" borderId="49" xfId="0" applyFont="1" applyFill="1" applyBorder="1" applyAlignment="1" applyProtection="1">
      <alignment horizontal="left" vertical="top" wrapText="1" readingOrder="1"/>
    </xf>
    <xf numFmtId="0" fontId="141" fillId="3" borderId="7" xfId="0" applyFont="1" applyFill="1" applyBorder="1" applyAlignment="1" applyProtection="1">
      <alignment horizontal="left" vertical="top" wrapText="1" readingOrder="1"/>
    </xf>
    <xf numFmtId="0" fontId="56" fillId="6" borderId="129" xfId="0" applyFont="1" applyFill="1" applyBorder="1" applyAlignment="1">
      <alignment horizontal="center" vertical="center" wrapText="1"/>
    </xf>
    <xf numFmtId="0" fontId="56" fillId="6" borderId="64" xfId="0" applyFont="1" applyFill="1" applyBorder="1" applyAlignment="1">
      <alignment horizontal="center" vertical="center" wrapText="1"/>
    </xf>
    <xf numFmtId="0" fontId="56" fillId="6" borderId="56" xfId="0" applyFont="1" applyFill="1" applyBorder="1" applyAlignment="1">
      <alignment horizontal="center" vertical="center" wrapText="1"/>
    </xf>
    <xf numFmtId="0" fontId="56" fillId="6" borderId="7" xfId="0" applyFont="1" applyFill="1" applyBorder="1" applyAlignment="1">
      <alignment horizontal="center" vertical="center" wrapText="1"/>
    </xf>
    <xf numFmtId="0" fontId="27" fillId="3" borderId="76" xfId="0" applyFont="1" applyFill="1" applyBorder="1" applyAlignment="1">
      <alignment horizontal="center" vertical="center" wrapText="1"/>
    </xf>
    <xf numFmtId="0" fontId="0" fillId="3" borderId="77" xfId="0" applyFill="1" applyBorder="1" applyAlignment="1">
      <alignment horizontal="center" vertical="center" wrapText="1"/>
    </xf>
    <xf numFmtId="0" fontId="48" fillId="3" borderId="3" xfId="0" applyFont="1" applyFill="1" applyBorder="1" applyAlignment="1">
      <alignment horizontal="center" vertical="center"/>
    </xf>
    <xf numFmtId="0" fontId="27" fillId="3" borderId="68" xfId="0" applyFont="1" applyFill="1" applyBorder="1" applyAlignment="1">
      <alignment horizontal="center" vertical="top" wrapText="1"/>
    </xf>
    <xf numFmtId="0" fontId="53" fillId="3" borderId="65" xfId="0" applyFont="1" applyFill="1" applyBorder="1" applyAlignment="1">
      <alignment horizontal="center" vertical="top" wrapText="1"/>
    </xf>
    <xf numFmtId="0" fontId="134" fillId="3" borderId="52" xfId="0" applyFont="1" applyFill="1" applyBorder="1" applyAlignment="1">
      <alignment horizontal="left" vertical="top" wrapText="1"/>
    </xf>
    <xf numFmtId="0" fontId="73" fillId="3" borderId="0" xfId="0" applyFont="1" applyFill="1" applyBorder="1" applyAlignment="1">
      <alignment horizontal="left" vertical="top" wrapText="1"/>
    </xf>
    <xf numFmtId="0" fontId="73" fillId="3" borderId="22" xfId="0" applyFont="1" applyFill="1" applyBorder="1" applyAlignment="1">
      <alignment horizontal="left" vertical="top" wrapText="1"/>
    </xf>
    <xf numFmtId="0" fontId="73" fillId="3" borderId="35" xfId="0" applyFont="1" applyFill="1" applyBorder="1" applyAlignment="1">
      <alignment horizontal="left" vertical="top" wrapText="1"/>
    </xf>
    <xf numFmtId="0" fontId="73" fillId="3" borderId="37" xfId="0" applyFont="1" applyFill="1" applyBorder="1" applyAlignment="1">
      <alignment horizontal="left" vertical="top" wrapText="1"/>
    </xf>
    <xf numFmtId="0" fontId="23" fillId="3" borderId="8" xfId="0" applyFont="1" applyFill="1" applyBorder="1" applyAlignment="1">
      <alignment horizontal="center" vertical="center" wrapText="1"/>
    </xf>
    <xf numFmtId="0" fontId="52" fillId="3" borderId="3" xfId="0" applyFont="1" applyFill="1" applyBorder="1" applyAlignment="1">
      <alignment horizontal="center" vertical="center" wrapText="1"/>
    </xf>
    <xf numFmtId="0" fontId="25" fillId="3" borderId="8" xfId="0" applyFont="1" applyFill="1" applyBorder="1" applyAlignment="1">
      <alignment horizontal="center" wrapText="1"/>
    </xf>
    <xf numFmtId="0" fontId="54" fillId="3" borderId="8" xfId="0" applyFont="1" applyFill="1" applyBorder="1" applyAlignment="1">
      <alignment horizontal="center" wrapText="1"/>
    </xf>
    <xf numFmtId="0" fontId="121" fillId="3" borderId="145" xfId="0" applyFont="1" applyFill="1" applyBorder="1" applyAlignment="1">
      <alignment horizontal="center" vertical="top" wrapText="1"/>
    </xf>
    <xf numFmtId="0" fontId="121" fillId="3" borderId="148" xfId="0" applyFont="1" applyFill="1" applyBorder="1" applyAlignment="1">
      <alignment horizontal="center" vertical="top" wrapText="1"/>
    </xf>
    <xf numFmtId="0" fontId="121" fillId="3" borderId="146" xfId="0" applyFont="1" applyFill="1" applyBorder="1" applyAlignment="1">
      <alignment horizontal="center" vertical="top" wrapText="1"/>
    </xf>
    <xf numFmtId="0" fontId="121" fillId="3" borderId="74" xfId="0" applyFont="1" applyFill="1" applyBorder="1" applyAlignment="1">
      <alignment horizontal="center" vertical="top" wrapText="1"/>
    </xf>
    <xf numFmtId="0" fontId="121" fillId="3" borderId="72" xfId="0" applyFont="1" applyFill="1" applyBorder="1" applyAlignment="1">
      <alignment horizontal="center" vertical="top" wrapText="1"/>
    </xf>
    <xf numFmtId="0" fontId="121" fillId="3" borderId="75" xfId="0" applyFont="1" applyFill="1" applyBorder="1" applyAlignment="1">
      <alignment horizontal="center" vertical="top" wrapText="1"/>
    </xf>
    <xf numFmtId="0" fontId="109" fillId="4" borderId="90" xfId="10" applyFont="1" applyFill="1" applyBorder="1" applyAlignment="1">
      <alignment horizontal="center" vertical="top" wrapText="1" readingOrder="1"/>
    </xf>
    <xf numFmtId="0" fontId="109" fillId="4" borderId="82" xfId="10" applyFont="1" applyFill="1" applyBorder="1" applyAlignment="1">
      <alignment horizontal="center" vertical="top" wrapText="1" readingOrder="1"/>
    </xf>
    <xf numFmtId="0" fontId="109" fillId="4" borderId="86" xfId="10" applyFont="1" applyFill="1" applyBorder="1" applyAlignment="1">
      <alignment horizontal="center" vertical="top" wrapText="1" readingOrder="1"/>
    </xf>
    <xf numFmtId="0" fontId="109" fillId="4" borderId="100" xfId="10" applyFont="1" applyFill="1" applyBorder="1" applyAlignment="1">
      <alignment horizontal="center" vertical="top" wrapText="1" readingOrder="1"/>
    </xf>
    <xf numFmtId="0" fontId="109" fillId="4" borderId="124" xfId="10" applyFont="1" applyFill="1" applyBorder="1" applyAlignment="1">
      <alignment horizontal="center" vertical="top" wrapText="1" readingOrder="1"/>
    </xf>
    <xf numFmtId="0" fontId="109" fillId="4" borderId="122" xfId="10" applyFont="1" applyFill="1" applyBorder="1" applyAlignment="1">
      <alignment horizontal="center" vertical="top" wrapText="1" readingOrder="1"/>
    </xf>
    <xf numFmtId="0" fontId="109" fillId="4" borderId="101" xfId="10" applyFont="1" applyFill="1" applyBorder="1" applyAlignment="1">
      <alignment horizontal="center" vertical="top" wrapText="1" readingOrder="1"/>
    </xf>
    <xf numFmtId="0" fontId="109" fillId="4" borderId="125" xfId="10" applyFont="1" applyFill="1" applyBorder="1" applyAlignment="1">
      <alignment horizontal="center" vertical="top" wrapText="1" readingOrder="1"/>
    </xf>
    <xf numFmtId="0" fontId="109" fillId="4" borderId="121" xfId="10" applyFont="1" applyFill="1" applyBorder="1" applyAlignment="1">
      <alignment horizontal="center" vertical="top" wrapText="1" readingOrder="1"/>
    </xf>
    <xf numFmtId="0" fontId="109" fillId="4" borderId="120" xfId="10" applyFont="1" applyFill="1" applyBorder="1" applyAlignment="1">
      <alignment horizontal="center" vertical="top" wrapText="1" readingOrder="1"/>
    </xf>
    <xf numFmtId="0" fontId="109" fillId="4" borderId="91" xfId="10" applyFont="1" applyFill="1" applyBorder="1" applyAlignment="1">
      <alignment horizontal="center" vertical="top" wrapText="1" readingOrder="1"/>
    </xf>
    <xf numFmtId="0" fontId="109" fillId="4" borderId="89" xfId="10" applyFont="1" applyFill="1" applyBorder="1" applyAlignment="1">
      <alignment horizontal="center" vertical="top" wrapText="1" readingOrder="1"/>
    </xf>
    <xf numFmtId="0" fontId="109" fillId="4" borderId="118" xfId="10" applyFont="1" applyFill="1" applyBorder="1" applyAlignment="1">
      <alignment horizontal="center" vertical="top" wrapText="1" readingOrder="1"/>
    </xf>
    <xf numFmtId="0" fontId="108" fillId="4" borderId="127" xfId="10" applyFont="1" applyFill="1" applyBorder="1" applyAlignment="1">
      <alignment horizontal="center" vertical="center" wrapText="1" readingOrder="1"/>
    </xf>
    <xf numFmtId="0" fontId="108" fillId="4" borderId="26" xfId="10" applyFont="1" applyFill="1" applyBorder="1" applyAlignment="1">
      <alignment horizontal="center" vertical="center" wrapText="1" readingOrder="1"/>
    </xf>
    <xf numFmtId="0" fontId="108" fillId="4" borderId="128" xfId="10" applyFont="1" applyFill="1" applyBorder="1" applyAlignment="1">
      <alignment horizontal="center" vertical="center" wrapText="1" readingOrder="1"/>
    </xf>
    <xf numFmtId="0" fontId="108" fillId="4" borderId="96" xfId="10" applyFont="1" applyFill="1" applyBorder="1" applyAlignment="1">
      <alignment horizontal="center" vertical="top" wrapText="1" readingOrder="1"/>
    </xf>
    <xf numFmtId="0" fontId="108" fillId="4" borderId="115" xfId="10" applyFont="1" applyFill="1" applyBorder="1" applyAlignment="1">
      <alignment horizontal="center" vertical="top" wrapText="1" readingOrder="1"/>
    </xf>
    <xf numFmtId="0" fontId="108" fillId="4" borderId="116" xfId="10" applyFont="1" applyFill="1" applyBorder="1" applyAlignment="1">
      <alignment horizontal="center" vertical="top" wrapText="1" readingOrder="1"/>
    </xf>
    <xf numFmtId="0" fontId="108" fillId="4" borderId="92" xfId="10" applyFont="1" applyFill="1" applyBorder="1" applyAlignment="1">
      <alignment horizontal="center" vertical="top" wrapText="1" readingOrder="1"/>
    </xf>
    <xf numFmtId="0" fontId="108" fillId="4" borderId="112" xfId="10" applyFont="1" applyFill="1" applyBorder="1" applyAlignment="1">
      <alignment horizontal="center" vertical="top" wrapText="1" readingOrder="1"/>
    </xf>
    <xf numFmtId="0" fontId="108" fillId="4" borderId="111" xfId="10" applyFont="1" applyFill="1" applyBorder="1" applyAlignment="1">
      <alignment horizontal="center" vertical="top" wrapText="1" readingOrder="1"/>
    </xf>
    <xf numFmtId="0" fontId="108" fillId="4" borderId="103" xfId="10" applyFont="1" applyFill="1" applyBorder="1" applyAlignment="1">
      <alignment horizontal="center" vertical="top" wrapText="1" readingOrder="1"/>
    </xf>
    <xf numFmtId="0" fontId="108" fillId="4" borderId="88" xfId="10" applyFont="1" applyFill="1" applyBorder="1" applyAlignment="1">
      <alignment horizontal="center" vertical="top" wrapText="1" readingOrder="1"/>
    </xf>
    <xf numFmtId="0" fontId="108" fillId="4" borderId="102" xfId="10" applyFont="1" applyFill="1" applyBorder="1" applyAlignment="1">
      <alignment horizontal="center" vertical="top" wrapText="1" readingOrder="1"/>
    </xf>
    <xf numFmtId="0" fontId="108" fillId="4" borderId="114" xfId="10" applyFont="1" applyFill="1" applyBorder="1" applyAlignment="1">
      <alignment horizontal="center" vertical="top" wrapText="1" readingOrder="1"/>
    </xf>
    <xf numFmtId="0" fontId="108" fillId="4" borderId="78" xfId="10" applyFont="1" applyFill="1" applyBorder="1" applyAlignment="1">
      <alignment horizontal="center" vertical="top" wrapText="1" readingOrder="1"/>
    </xf>
    <xf numFmtId="0" fontId="108" fillId="4" borderId="79" xfId="10" applyFont="1" applyFill="1" applyBorder="1" applyAlignment="1">
      <alignment horizontal="center" vertical="top" wrapText="1" readingOrder="1"/>
    </xf>
    <xf numFmtId="0" fontId="108" fillId="4" borderId="0" xfId="10" applyFont="1" applyFill="1" applyBorder="1" applyAlignment="1">
      <alignment horizontal="center" vertical="top" wrapText="1" readingOrder="1"/>
    </xf>
    <xf numFmtId="0" fontId="108" fillId="4" borderId="104" xfId="10" applyFont="1" applyFill="1" applyBorder="1" applyAlignment="1">
      <alignment horizontal="center" vertical="top" wrapText="1" readingOrder="1"/>
    </xf>
    <xf numFmtId="0" fontId="108" fillId="4" borderId="105" xfId="10" applyFont="1" applyFill="1" applyBorder="1" applyAlignment="1">
      <alignment horizontal="center" vertical="top" wrapText="1" readingOrder="1"/>
    </xf>
    <xf numFmtId="0" fontId="108" fillId="4" borderId="94" xfId="10" applyFont="1" applyFill="1" applyBorder="1" applyAlignment="1">
      <alignment horizontal="center" vertical="top" wrapText="1" readingOrder="1"/>
    </xf>
    <xf numFmtId="0" fontId="108" fillId="4" borderId="99" xfId="10" applyFont="1" applyFill="1" applyBorder="1" applyAlignment="1">
      <alignment horizontal="center" vertical="top" wrapText="1" readingOrder="1"/>
    </xf>
    <xf numFmtId="0" fontId="108" fillId="4" borderId="95" xfId="10" applyFont="1" applyFill="1" applyBorder="1" applyAlignment="1">
      <alignment horizontal="center" vertical="top" wrapText="1" readingOrder="1"/>
    </xf>
    <xf numFmtId="0" fontId="108" fillId="4" borderId="80" xfId="10" applyFont="1" applyFill="1" applyBorder="1" applyAlignment="1">
      <alignment horizontal="center" vertical="top" wrapText="1" readingOrder="1"/>
    </xf>
    <xf numFmtId="0" fontId="110" fillId="4" borderId="97" xfId="10" applyFont="1" applyFill="1" applyBorder="1" applyAlignment="1">
      <alignment horizontal="center" vertical="center" wrapText="1" readingOrder="1"/>
    </xf>
    <xf numFmtId="0" fontId="110" fillId="4" borderId="85" xfId="10" applyFont="1" applyFill="1" applyBorder="1" applyAlignment="1">
      <alignment horizontal="center" vertical="center" wrapText="1" readingOrder="1"/>
    </xf>
    <xf numFmtId="0" fontId="108" fillId="4" borderId="106" xfId="10" applyFont="1" applyFill="1" applyBorder="1" applyAlignment="1">
      <alignment horizontal="center" vertical="top" wrapText="1" readingOrder="1"/>
    </xf>
    <xf numFmtId="0" fontId="108" fillId="4" borderId="107" xfId="10" applyFont="1" applyFill="1" applyBorder="1" applyAlignment="1">
      <alignment horizontal="center" vertical="top" wrapText="1" readingOrder="1"/>
    </xf>
    <xf numFmtId="0" fontId="108" fillId="4" borderId="39" xfId="10" applyFont="1" applyFill="1" applyBorder="1" applyAlignment="1">
      <alignment horizontal="center" vertical="top" wrapText="1" readingOrder="1"/>
    </xf>
    <xf numFmtId="0" fontId="108" fillId="4" borderId="100" xfId="10" applyFont="1" applyFill="1" applyBorder="1" applyAlignment="1">
      <alignment horizontal="center" vertical="top" wrapText="1" readingOrder="1"/>
    </xf>
    <xf numFmtId="0" fontId="110" fillId="4" borderId="81" xfId="10" applyFont="1" applyFill="1" applyBorder="1" applyAlignment="1">
      <alignment horizontal="center" vertical="top" wrapText="1" readingOrder="1"/>
    </xf>
    <xf numFmtId="0" fontId="110" fillId="4" borderId="82" xfId="10" applyFont="1" applyFill="1" applyBorder="1" applyAlignment="1">
      <alignment horizontal="center" vertical="top" wrapText="1" readingOrder="1"/>
    </xf>
    <xf numFmtId="0" fontId="110" fillId="4" borderId="83" xfId="10" applyFont="1" applyFill="1" applyBorder="1" applyAlignment="1">
      <alignment horizontal="center" vertical="top" wrapText="1" readingOrder="1"/>
    </xf>
    <xf numFmtId="0" fontId="110" fillId="4" borderId="125" xfId="10" applyFont="1" applyFill="1" applyBorder="1" applyAlignment="1">
      <alignment horizontal="center" vertical="top" wrapText="1" readingOrder="1"/>
    </xf>
    <xf numFmtId="0" fontId="110" fillId="4" borderId="124" xfId="10" applyFont="1" applyFill="1" applyBorder="1" applyAlignment="1">
      <alignment horizontal="center" vertical="top" wrapText="1" readingOrder="1"/>
    </xf>
    <xf numFmtId="0" fontId="110" fillId="4" borderId="123" xfId="10" applyFont="1" applyFill="1" applyBorder="1" applyAlignment="1">
      <alignment horizontal="center" vertical="top" wrapText="1" readingOrder="1"/>
    </xf>
    <xf numFmtId="0" fontId="110" fillId="4" borderId="121" xfId="10" applyFont="1" applyFill="1" applyBorder="1" applyAlignment="1">
      <alignment horizontal="center" vertical="top" wrapText="1" readingOrder="1"/>
    </xf>
    <xf numFmtId="0" fontId="110" fillId="4" borderId="120" xfId="10" applyFont="1" applyFill="1" applyBorder="1" applyAlignment="1">
      <alignment horizontal="center" vertical="top" wrapText="1" readingOrder="1"/>
    </xf>
    <xf numFmtId="0" fontId="110" fillId="4" borderId="119" xfId="10" applyFont="1" applyFill="1" applyBorder="1" applyAlignment="1">
      <alignment horizontal="center" vertical="top" wrapText="1" readingOrder="1"/>
    </xf>
    <xf numFmtId="0" fontId="110" fillId="4" borderId="90" xfId="10" applyFont="1" applyFill="1" applyBorder="1" applyAlignment="1">
      <alignment horizontal="center" vertical="center" wrapText="1" readingOrder="1"/>
    </xf>
    <xf numFmtId="0" fontId="110" fillId="4" borderId="87" xfId="10" applyFont="1" applyFill="1" applyBorder="1" applyAlignment="1">
      <alignment horizontal="center" vertical="center" wrapText="1" readingOrder="1"/>
    </xf>
    <xf numFmtId="0" fontId="110" fillId="4" borderId="84" xfId="10" applyFont="1" applyFill="1" applyBorder="1" applyAlignment="1">
      <alignment horizontal="center" vertical="center" wrapText="1" readingOrder="1"/>
    </xf>
    <xf numFmtId="0" fontId="108" fillId="4" borderId="93" xfId="10" applyFont="1" applyFill="1" applyBorder="1" applyAlignment="1">
      <alignment horizontal="center" vertical="top" wrapText="1" readingOrder="1"/>
    </xf>
    <xf numFmtId="0" fontId="108" fillId="4" borderId="98" xfId="10" applyFont="1" applyFill="1" applyBorder="1" applyAlignment="1">
      <alignment horizontal="center" vertical="top" wrapText="1" readingOrder="1"/>
    </xf>
    <xf numFmtId="0" fontId="108" fillId="4" borderId="126" xfId="10" applyFont="1" applyFill="1" applyBorder="1" applyAlignment="1">
      <alignment horizontal="center" vertical="top" wrapText="1" readingOrder="1"/>
    </xf>
    <xf numFmtId="0" fontId="109" fillId="4" borderId="158" xfId="10" applyFont="1" applyFill="1" applyBorder="1" applyAlignment="1">
      <alignment horizontal="center" vertical="center" wrapText="1"/>
    </xf>
    <xf numFmtId="0" fontId="109" fillId="4" borderId="159" xfId="10" applyFont="1" applyFill="1" applyBorder="1" applyAlignment="1">
      <alignment horizontal="center" vertical="center" wrapText="1"/>
    </xf>
    <xf numFmtId="0" fontId="109" fillId="4" borderId="179" xfId="10" applyFont="1" applyFill="1" applyBorder="1" applyAlignment="1">
      <alignment horizontal="center" vertical="center" wrapText="1"/>
    </xf>
    <xf numFmtId="0" fontId="109" fillId="4" borderId="180" xfId="10" applyFont="1" applyFill="1" applyBorder="1" applyAlignment="1">
      <alignment horizontal="center" vertical="center" wrapText="1"/>
    </xf>
    <xf numFmtId="0" fontId="109" fillId="4" borderId="181" xfId="10" applyFont="1" applyFill="1" applyBorder="1" applyAlignment="1">
      <alignment horizontal="center" vertical="center" wrapText="1"/>
    </xf>
    <xf numFmtId="0" fontId="107" fillId="2" borderId="156" xfId="10" applyFont="1" applyFill="1" applyBorder="1" applyAlignment="1">
      <alignment horizontal="center" vertical="center" wrapText="1" readingOrder="1"/>
    </xf>
    <xf numFmtId="0" fontId="107" fillId="2" borderId="157" xfId="10" applyFont="1" applyFill="1" applyBorder="1" applyAlignment="1">
      <alignment horizontal="center" vertical="center" wrapText="1" readingOrder="1"/>
    </xf>
    <xf numFmtId="0" fontId="108" fillId="4" borderId="173" xfId="10" applyFont="1" applyFill="1" applyBorder="1" applyAlignment="1">
      <alignment horizontal="center" vertical="center" wrapText="1"/>
    </xf>
    <xf numFmtId="0" fontId="109" fillId="4" borderId="174" xfId="10" applyFont="1" applyFill="1" applyBorder="1" applyAlignment="1">
      <alignment horizontal="center" vertical="center" wrapText="1"/>
    </xf>
    <xf numFmtId="0" fontId="109" fillId="4" borderId="175" xfId="10" applyFont="1" applyFill="1" applyBorder="1" applyAlignment="1">
      <alignment horizontal="center" vertical="center" wrapText="1"/>
    </xf>
    <xf numFmtId="0" fontId="112" fillId="10" borderId="182" xfId="10" applyFont="1" applyFill="1" applyBorder="1" applyAlignment="1">
      <alignment horizontal="left" vertical="center" wrapText="1"/>
    </xf>
    <xf numFmtId="0" fontId="112" fillId="10" borderId="183" xfId="10" applyFont="1" applyFill="1" applyBorder="1" applyAlignment="1">
      <alignment horizontal="left" vertical="center" wrapText="1"/>
    </xf>
    <xf numFmtId="0" fontId="112" fillId="10" borderId="184" xfId="10" applyFont="1" applyFill="1" applyBorder="1" applyAlignment="1">
      <alignment horizontal="left" vertical="center" wrapText="1"/>
    </xf>
    <xf numFmtId="0" fontId="112" fillId="10" borderId="187" xfId="10" applyFont="1" applyFill="1" applyBorder="1" applyAlignment="1">
      <alignment horizontal="left" vertical="center" wrapText="1"/>
    </xf>
    <xf numFmtId="0" fontId="112" fillId="10" borderId="188" xfId="10" applyFont="1" applyFill="1" applyBorder="1" applyAlignment="1">
      <alignment horizontal="left" vertical="center" wrapText="1"/>
    </xf>
    <xf numFmtId="0" fontId="112" fillId="10" borderId="189" xfId="10" applyFont="1" applyFill="1" applyBorder="1" applyAlignment="1">
      <alignment horizontal="left" vertical="center" wrapText="1"/>
    </xf>
    <xf numFmtId="0" fontId="108" fillId="2" borderId="161" xfId="10" applyFont="1" applyFill="1" applyBorder="1" applyAlignment="1">
      <alignment horizontal="center" vertical="center" wrapText="1"/>
    </xf>
    <xf numFmtId="0" fontId="108" fillId="2" borderId="162" xfId="10" applyFont="1" applyFill="1" applyBorder="1" applyAlignment="1">
      <alignment horizontal="center" vertical="center" wrapText="1"/>
    </xf>
    <xf numFmtId="0" fontId="108" fillId="2" borderId="163" xfId="10" applyFont="1" applyFill="1" applyBorder="1" applyAlignment="1">
      <alignment horizontal="center" vertical="center" wrapText="1"/>
    </xf>
    <xf numFmtId="0" fontId="112" fillId="10" borderId="190" xfId="10" applyFont="1" applyFill="1" applyBorder="1" applyAlignment="1">
      <alignment horizontal="left" vertical="top" wrapText="1"/>
    </xf>
    <xf numFmtId="0" fontId="112" fillId="10" borderId="191" xfId="10" applyFont="1" applyFill="1" applyBorder="1" applyAlignment="1">
      <alignment horizontal="left" vertical="top" wrapText="1"/>
    </xf>
    <xf numFmtId="0" fontId="112" fillId="10" borderId="192" xfId="10" applyFont="1" applyFill="1" applyBorder="1" applyAlignment="1">
      <alignment horizontal="left" vertical="top" wrapText="1"/>
    </xf>
    <xf numFmtId="0" fontId="96" fillId="10" borderId="182" xfId="10" applyFont="1" applyFill="1" applyBorder="1" applyAlignment="1">
      <alignment horizontal="left" vertical="top" wrapText="1"/>
    </xf>
    <xf numFmtId="0" fontId="96" fillId="10" borderId="183" xfId="10" applyFont="1" applyFill="1" applyBorder="1" applyAlignment="1">
      <alignment horizontal="left" vertical="top" wrapText="1"/>
    </xf>
    <xf numFmtId="0" fontId="96" fillId="10" borderId="184" xfId="10" applyFont="1" applyFill="1" applyBorder="1" applyAlignment="1">
      <alignment horizontal="left" vertical="top" wrapText="1"/>
    </xf>
    <xf numFmtId="0" fontId="96" fillId="10" borderId="185" xfId="10" applyFont="1" applyFill="1" applyBorder="1" applyAlignment="1">
      <alignment horizontal="left" vertical="top" wrapText="1"/>
    </xf>
    <xf numFmtId="0" fontId="96" fillId="10" borderId="186" xfId="10" applyFont="1" applyFill="1" applyBorder="1" applyAlignment="1">
      <alignment horizontal="left" vertical="top" wrapText="1"/>
    </xf>
    <xf numFmtId="0" fontId="112" fillId="10" borderId="182" xfId="10" applyFont="1" applyFill="1" applyBorder="1" applyAlignment="1">
      <alignment horizontal="left" vertical="top" wrapText="1"/>
    </xf>
    <xf numFmtId="0" fontId="112" fillId="10" borderId="183" xfId="10" applyFont="1" applyFill="1" applyBorder="1" applyAlignment="1">
      <alignment horizontal="left" vertical="top" wrapText="1"/>
    </xf>
    <xf numFmtId="0" fontId="112" fillId="10" borderId="184" xfId="10" applyFont="1" applyFill="1" applyBorder="1" applyAlignment="1">
      <alignment horizontal="left" vertical="top" wrapText="1"/>
    </xf>
  </cellXfs>
  <cellStyles count="59">
    <cellStyle name="Денежный 2" xfId="1"/>
    <cellStyle name="Денежный 3" xfId="2"/>
    <cellStyle name="Обычный" xfId="0" builtinId="0"/>
    <cellStyle name="Обычный 10" xfId="15"/>
    <cellStyle name="Обычный 11" xfId="16"/>
    <cellStyle name="Обычный 12" xfId="17"/>
    <cellStyle name="Обычный 13" xfId="18"/>
    <cellStyle name="Обычный 14" xfId="20"/>
    <cellStyle name="Обычный 15" xfId="21"/>
    <cellStyle name="Обычный 16" xfId="22"/>
    <cellStyle name="Обычный 17" xfId="23"/>
    <cellStyle name="Обычный 18" xfId="24"/>
    <cellStyle name="Обычный 19" xfId="25"/>
    <cellStyle name="Обычный 2" xfId="3"/>
    <cellStyle name="Обычный 2 2" xfId="27"/>
    <cellStyle name="Обычный 20" xfId="26"/>
    <cellStyle name="Обычный 21" xfId="28"/>
    <cellStyle name="Обычный 22" xfId="29"/>
    <cellStyle name="Обычный 23" xfId="30"/>
    <cellStyle name="Обычный 24" xfId="31"/>
    <cellStyle name="Обычный 25" xfId="32"/>
    <cellStyle name="Обычный 26" xfId="33"/>
    <cellStyle name="Обычный 27" xfId="34"/>
    <cellStyle name="Обычный 28" xfId="35"/>
    <cellStyle name="Обычный 29" xfId="36"/>
    <cellStyle name="Обычный 3" xfId="4"/>
    <cellStyle name="Обычный 3 2" xfId="5"/>
    <cellStyle name="Обычный 30" xfId="37"/>
    <cellStyle name="Обычный 31" xfId="38"/>
    <cellStyle name="Обычный 32" xfId="39"/>
    <cellStyle name="Обычный 33" xfId="40"/>
    <cellStyle name="Обычный 34" xfId="41"/>
    <cellStyle name="Обычный 35" xfId="42"/>
    <cellStyle name="Обычный 36" xfId="43"/>
    <cellStyle name="Обычный 37" xfId="44"/>
    <cellStyle name="Обычный 38" xfId="45"/>
    <cellStyle name="Обычный 39" xfId="46"/>
    <cellStyle name="Обычный 4" xfId="6"/>
    <cellStyle name="Обычный 40" xfId="47"/>
    <cellStyle name="Обычный 41" xfId="48"/>
    <cellStyle name="Обычный 42" xfId="49"/>
    <cellStyle name="Обычный 43" xfId="50"/>
    <cellStyle name="Обычный 44" xfId="51"/>
    <cellStyle name="Обычный 45" xfId="52"/>
    <cellStyle name="Обычный 46" xfId="53"/>
    <cellStyle name="Обычный 47" xfId="54"/>
    <cellStyle name="Обычный 48" xfId="55"/>
    <cellStyle name="Обычный 49" xfId="56"/>
    <cellStyle name="Обычный 5" xfId="10"/>
    <cellStyle name="Обычный 50" xfId="57"/>
    <cellStyle name="Обычный 51" xfId="58"/>
    <cellStyle name="Обычный 6" xfId="11"/>
    <cellStyle name="Обычный 7" xfId="12"/>
    <cellStyle name="Обычный 8" xfId="13"/>
    <cellStyle name="Обычный 9" xfId="14"/>
    <cellStyle name="Обычный 9 2" xfId="19"/>
    <cellStyle name="Процентный" xfId="7" builtinId="5"/>
    <cellStyle name="Процентный 2" xfId="8"/>
    <cellStyle name="Процентный 3" xfId="9"/>
  </cellStyles>
  <dxfs count="0"/>
  <tableStyles count="0" defaultTableStyle="TableStyleMedium9" defaultPivotStyle="PivotStyleLight16"/>
  <colors>
    <mruColors>
      <color rgb="FFE7FFE7"/>
      <color rgb="FFFFFF66"/>
      <color rgb="FFFFCDFF"/>
      <color rgb="FFFF99FF"/>
      <color rgb="FFCCECFF"/>
      <color rgb="FFC0C0C0"/>
      <color rgb="FFFFFFCC"/>
      <color rgb="FFA9E9D4"/>
      <color rgb="FFFFFF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B7FF"/>
  </sheetPr>
  <dimension ref="A1:AZ173"/>
  <sheetViews>
    <sheetView tabSelected="1" defaultGridColor="0" topLeftCell="A45" colorId="18" zoomScale="70" zoomScaleNormal="70" zoomScaleSheetLayoutView="75" zoomScalePageLayoutView="400" workbookViewId="0">
      <selection activeCell="G76" sqref="G76"/>
    </sheetView>
  </sheetViews>
  <sheetFormatPr defaultRowHeight="12.75" x14ac:dyDescent="0.2"/>
  <cols>
    <col min="1" max="1" width="23.140625" style="1" customWidth="1"/>
    <col min="2" max="2" width="19.28515625" style="1" customWidth="1"/>
    <col min="3" max="3" width="14" style="1" customWidth="1"/>
    <col min="4" max="4" width="12.5703125" style="1" customWidth="1"/>
    <col min="5" max="5" width="15.28515625" style="1" customWidth="1"/>
    <col min="6" max="6" width="12.28515625" style="1" customWidth="1"/>
    <col min="7" max="7" width="13.7109375" style="1" customWidth="1"/>
    <col min="8" max="8" width="12" style="1" customWidth="1"/>
    <col min="9" max="9" width="13.7109375" style="1" customWidth="1"/>
    <col min="10" max="10" width="13.5703125" style="1" customWidth="1"/>
    <col min="11" max="11" width="10.85546875" style="1" customWidth="1"/>
    <col min="12" max="13" width="13.7109375" style="1" customWidth="1"/>
    <col min="14" max="14" width="11.85546875" style="1" customWidth="1"/>
    <col min="15" max="15" width="13.85546875" style="1" customWidth="1"/>
    <col min="16" max="16" width="11.140625" style="1" customWidth="1"/>
    <col min="17" max="17" width="9.85546875" style="1" customWidth="1"/>
    <col min="18" max="18" width="10.7109375" style="1" customWidth="1"/>
    <col min="19" max="19" width="12.5703125" style="1" customWidth="1"/>
    <col min="20" max="20" width="12.7109375" style="1" customWidth="1"/>
    <col min="21" max="21" width="17.28515625" style="1" customWidth="1"/>
    <col min="22" max="32" width="0" style="1" hidden="1" customWidth="1"/>
    <col min="33" max="33" width="9.42578125" style="1" hidden="1" customWidth="1"/>
    <col min="34" max="37" width="0" style="1" hidden="1" customWidth="1"/>
    <col min="38" max="38" width="9.42578125" style="1" hidden="1" customWidth="1"/>
    <col min="39" max="39" width="0" style="1" hidden="1" customWidth="1"/>
    <col min="40" max="40" width="9.42578125" style="1" hidden="1" customWidth="1"/>
    <col min="41" max="41" width="0.85546875" style="1" customWidth="1"/>
    <col min="42" max="16384" width="9.140625" style="1"/>
  </cols>
  <sheetData>
    <row r="1" spans="1:52" ht="0.75" customHeight="1" x14ac:dyDescent="0.2">
      <c r="A1" s="5">
        <v>6342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</row>
    <row r="2" spans="1:52" ht="64.5" customHeight="1" thickBot="1" x14ac:dyDescent="0.25">
      <c r="A2" s="232" t="s">
        <v>121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107"/>
      <c r="AQ2" s="108"/>
      <c r="AR2" s="108"/>
      <c r="AS2" s="108"/>
      <c r="AT2" s="108"/>
      <c r="AU2" s="108"/>
      <c r="AV2" s="108"/>
      <c r="AW2" s="108"/>
      <c r="AX2" s="108"/>
      <c r="AY2" s="108"/>
      <c r="AZ2" s="108"/>
    </row>
    <row r="3" spans="1:52" ht="20.25" customHeight="1" thickTop="1" thickBot="1" x14ac:dyDescent="0.25">
      <c r="A3" s="387" t="s">
        <v>14</v>
      </c>
      <c r="B3" s="101" t="s">
        <v>95</v>
      </c>
      <c r="C3" s="389" t="s">
        <v>110</v>
      </c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91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107"/>
      <c r="AQ3" s="108"/>
      <c r="AR3" s="108"/>
      <c r="AS3" s="108"/>
      <c r="AT3" s="108"/>
      <c r="AU3" s="108"/>
      <c r="AV3" s="108"/>
      <c r="AW3" s="108"/>
      <c r="AX3" s="108"/>
      <c r="AY3" s="108"/>
      <c r="AZ3" s="108"/>
    </row>
    <row r="4" spans="1:52" ht="21" customHeight="1" thickBot="1" x14ac:dyDescent="0.4">
      <c r="A4" s="388"/>
      <c r="B4" s="102" t="s">
        <v>15</v>
      </c>
      <c r="C4" s="402" t="s">
        <v>111</v>
      </c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3"/>
      <c r="Q4" s="403"/>
      <c r="R4" s="403"/>
      <c r="S4" s="403"/>
      <c r="T4" s="403"/>
      <c r="U4" s="404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107"/>
      <c r="AQ4" s="108"/>
      <c r="AR4" s="108"/>
      <c r="AS4" s="108"/>
      <c r="AT4" s="108"/>
      <c r="AU4" s="108"/>
      <c r="AV4" s="108"/>
      <c r="AW4" s="108"/>
      <c r="AX4" s="108"/>
      <c r="AY4" s="108"/>
      <c r="AZ4" s="108"/>
    </row>
    <row r="5" spans="1:52" ht="20.25" customHeight="1" thickBot="1" x14ac:dyDescent="0.4">
      <c r="A5" s="388"/>
      <c r="B5" s="103" t="s">
        <v>16</v>
      </c>
      <c r="C5" s="405" t="s">
        <v>113</v>
      </c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6"/>
      <c r="S5" s="406"/>
      <c r="T5" s="406"/>
      <c r="U5" s="407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107"/>
      <c r="AQ5" s="108"/>
      <c r="AR5" s="108"/>
      <c r="AS5" s="108"/>
      <c r="AT5" s="108"/>
      <c r="AU5" s="108"/>
      <c r="AV5" s="108"/>
      <c r="AW5" s="108"/>
      <c r="AX5" s="108"/>
      <c r="AY5" s="108"/>
      <c r="AZ5" s="108"/>
    </row>
    <row r="6" spans="1:52" ht="20.25" customHeight="1" thickBot="1" x14ac:dyDescent="0.25">
      <c r="A6" s="388"/>
      <c r="B6" s="104" t="s">
        <v>23</v>
      </c>
      <c r="C6" s="408" t="s">
        <v>112</v>
      </c>
      <c r="D6" s="409"/>
      <c r="E6" s="409"/>
      <c r="F6" s="409"/>
      <c r="G6" s="409"/>
      <c r="H6" s="409"/>
      <c r="I6" s="409"/>
      <c r="J6" s="409"/>
      <c r="K6" s="409"/>
      <c r="L6" s="409"/>
      <c r="M6" s="409"/>
      <c r="N6" s="409"/>
      <c r="O6" s="409"/>
      <c r="P6" s="409"/>
      <c r="Q6" s="409"/>
      <c r="R6" s="409"/>
      <c r="S6" s="409"/>
      <c r="T6" s="409"/>
      <c r="U6" s="410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>
        <v>30</v>
      </c>
      <c r="AP6" s="107"/>
      <c r="AQ6" s="108"/>
      <c r="AR6" s="108"/>
      <c r="AS6" s="108"/>
      <c r="AT6" s="108"/>
      <c r="AU6" s="108"/>
      <c r="AV6" s="108"/>
      <c r="AW6" s="108"/>
      <c r="AX6" s="108"/>
      <c r="AY6" s="108"/>
      <c r="AZ6" s="108"/>
    </row>
    <row r="7" spans="1:52" ht="24.75" customHeight="1" thickTop="1" thickBot="1" x14ac:dyDescent="0.45">
      <c r="A7" s="233" t="s">
        <v>12</v>
      </c>
      <c r="B7" s="100"/>
      <c r="C7" s="392" t="s">
        <v>1</v>
      </c>
      <c r="D7" s="346" t="s">
        <v>31</v>
      </c>
      <c r="E7" s="346" t="s">
        <v>83</v>
      </c>
      <c r="F7" s="348" t="s">
        <v>21</v>
      </c>
      <c r="G7" s="348"/>
      <c r="H7" s="349" t="s">
        <v>97</v>
      </c>
      <c r="I7" s="346" t="s">
        <v>29</v>
      </c>
      <c r="J7" s="346" t="s">
        <v>24</v>
      </c>
      <c r="K7" s="398" t="s">
        <v>5</v>
      </c>
      <c r="L7" s="398"/>
      <c r="M7" s="398"/>
      <c r="N7" s="398"/>
      <c r="O7" s="398" t="s">
        <v>4</v>
      </c>
      <c r="P7" s="398"/>
      <c r="Q7" s="398"/>
      <c r="R7" s="349" t="s">
        <v>42</v>
      </c>
      <c r="S7" s="395" t="s">
        <v>28</v>
      </c>
      <c r="T7" s="396"/>
      <c r="U7" s="411" t="s">
        <v>39</v>
      </c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107"/>
      <c r="AQ7" s="108"/>
      <c r="AR7" s="108"/>
      <c r="AS7" s="108"/>
      <c r="AT7" s="108"/>
      <c r="AU7" s="108"/>
      <c r="AV7" s="108"/>
      <c r="AW7" s="108"/>
      <c r="AX7" s="108"/>
      <c r="AY7" s="108"/>
      <c r="AZ7" s="108"/>
    </row>
    <row r="8" spans="1:52" ht="22.5" customHeight="1" thickBot="1" x14ac:dyDescent="0.45">
      <c r="A8" s="234"/>
      <c r="B8" s="99" t="s">
        <v>50</v>
      </c>
      <c r="C8" s="393"/>
      <c r="D8" s="347"/>
      <c r="E8" s="347"/>
      <c r="F8" s="11" t="s">
        <v>20</v>
      </c>
      <c r="G8" s="12" t="s">
        <v>19</v>
      </c>
      <c r="H8" s="347"/>
      <c r="I8" s="347"/>
      <c r="J8" s="347"/>
      <c r="K8" s="71" t="s">
        <v>38</v>
      </c>
      <c r="L8" s="13" t="s">
        <v>10</v>
      </c>
      <c r="M8" s="13" t="s">
        <v>9</v>
      </c>
      <c r="N8" s="71" t="s">
        <v>3</v>
      </c>
      <c r="O8" s="71" t="s">
        <v>6</v>
      </c>
      <c r="P8" s="71" t="s">
        <v>0</v>
      </c>
      <c r="Q8" s="71" t="s">
        <v>7</v>
      </c>
      <c r="R8" s="394"/>
      <c r="S8" s="71" t="s">
        <v>1</v>
      </c>
      <c r="T8" s="14" t="s">
        <v>2</v>
      </c>
      <c r="U8" s="412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107"/>
      <c r="AQ8" s="108"/>
      <c r="AR8" s="108"/>
      <c r="AS8" s="108"/>
      <c r="AT8" s="108"/>
      <c r="AU8" s="108"/>
      <c r="AV8" s="108"/>
      <c r="AW8" s="108"/>
      <c r="AX8" s="108"/>
      <c r="AY8" s="108"/>
      <c r="AZ8" s="108"/>
    </row>
    <row r="9" spans="1:52" ht="20.25" customHeight="1" thickTop="1" x14ac:dyDescent="0.2">
      <c r="A9" s="424" t="s">
        <v>17</v>
      </c>
      <c r="B9" s="31" t="s">
        <v>100</v>
      </c>
      <c r="C9" s="15">
        <v>5470</v>
      </c>
      <c r="D9" s="16" t="e">
        <f>#REF!+#REF!</f>
        <v>#REF!</v>
      </c>
      <c r="E9" s="17" t="e">
        <f>#REF!</f>
        <v>#REF!</v>
      </c>
      <c r="F9" s="16" t="e">
        <f>E9-J9-H9</f>
        <v>#REF!</v>
      </c>
      <c r="G9" s="16" t="e">
        <f>#REF!</f>
        <v>#REF!</v>
      </c>
      <c r="H9" s="18" t="e">
        <f>#REF!+#REF!</f>
        <v>#REF!</v>
      </c>
      <c r="I9" s="19" t="e">
        <f>(H9)/(H9+J9)*100</f>
        <v>#REF!</v>
      </c>
      <c r="J9" s="20" t="e">
        <f>#REF!</f>
        <v>#REF!</v>
      </c>
      <c r="K9" s="15" t="e">
        <f>#REF!+#REF!</f>
        <v>#REF!</v>
      </c>
      <c r="L9" s="16" t="e">
        <f>SUM(#REF!)</f>
        <v>#REF!</v>
      </c>
      <c r="M9" s="21" t="e">
        <f>#REF!+#REF!</f>
        <v>#REF!</v>
      </c>
      <c r="N9" s="22" t="e">
        <f>SUM(#REF!+#REF!)</f>
        <v>#REF!</v>
      </c>
      <c r="O9" s="23" t="e">
        <f>#REF!+#REF!</f>
        <v>#REF!</v>
      </c>
      <c r="P9" s="16" t="e">
        <f>SUM(#REF!+#REF!)</f>
        <v>#REF!</v>
      </c>
      <c r="Q9" s="16" t="e">
        <f>SUM(#REF!+#REF!)</f>
        <v>#REF!</v>
      </c>
      <c r="R9" s="19" t="e">
        <f>(P9+Q9)/(O9+N9+P9+Q9)*100</f>
        <v>#REF!</v>
      </c>
      <c r="S9" s="194">
        <v>5.2</v>
      </c>
      <c r="T9" s="193" t="e">
        <f>SUM(I9+R9)</f>
        <v>#REF!</v>
      </c>
      <c r="U9" s="413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107"/>
      <c r="AQ9" s="108"/>
      <c r="AR9" s="108"/>
      <c r="AS9" s="108"/>
      <c r="AT9" s="108"/>
      <c r="AU9" s="108"/>
      <c r="AV9" s="108"/>
      <c r="AW9" s="108"/>
      <c r="AX9" s="108"/>
      <c r="AY9" s="108"/>
      <c r="AZ9" s="108"/>
    </row>
    <row r="10" spans="1:52" ht="20.25" customHeight="1" thickBot="1" x14ac:dyDescent="0.25">
      <c r="A10" s="425"/>
      <c r="B10" s="32" t="s">
        <v>101</v>
      </c>
      <c r="C10" s="74">
        <v>0</v>
      </c>
      <c r="D10" s="77" t="e">
        <f>#REF!+#REF!</f>
        <v>#REF!</v>
      </c>
      <c r="E10" s="24" t="e">
        <f>#REF!</f>
        <v>#REF!</v>
      </c>
      <c r="F10" s="77">
        <v>0</v>
      </c>
      <c r="G10" s="77" t="e">
        <f>#REF!</f>
        <v>#REF!</v>
      </c>
      <c r="H10" s="25" t="e">
        <f>#REF!+#REF!</f>
        <v>#REF!</v>
      </c>
      <c r="I10" s="76" t="e">
        <f>(H10)/(H10+J10)*100</f>
        <v>#REF!</v>
      </c>
      <c r="J10" s="26" t="e">
        <f>#REF!</f>
        <v>#REF!</v>
      </c>
      <c r="K10" s="74" t="e">
        <f>#REF!+#REF!</f>
        <v>#REF!</v>
      </c>
      <c r="L10" s="77" t="e">
        <f>SUM(#REF!)</f>
        <v>#REF!</v>
      </c>
      <c r="M10" s="27" t="e">
        <f>#REF!+#REF!</f>
        <v>#REF!</v>
      </c>
      <c r="N10" s="28" t="e">
        <f>SUM(#REF!+#REF!)</f>
        <v>#REF!</v>
      </c>
      <c r="O10" s="28" t="e">
        <f>#REF!+#REF!</f>
        <v>#REF!</v>
      </c>
      <c r="P10" s="77" t="e">
        <f>SUM(#REF!+#REF!)</f>
        <v>#REF!</v>
      </c>
      <c r="Q10" s="77" t="e">
        <f>SUM(#REF!+#REF!)</f>
        <v>#REF!</v>
      </c>
      <c r="R10" s="76" t="e">
        <f>(P10+Q10)/(O10+N10+P10+Q10)*100</f>
        <v>#REF!</v>
      </c>
      <c r="S10" s="29">
        <v>0</v>
      </c>
      <c r="T10" s="30" t="e">
        <f>I10+R10</f>
        <v>#REF!</v>
      </c>
      <c r="U10" s="414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107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</row>
    <row r="11" spans="1:52" s="9" customFormat="1" ht="36.75" customHeight="1" x14ac:dyDescent="0.2">
      <c r="A11" s="415" t="s">
        <v>115</v>
      </c>
      <c r="B11" s="416"/>
      <c r="C11" s="416"/>
      <c r="D11" s="416"/>
      <c r="E11" s="416"/>
      <c r="F11" s="416"/>
      <c r="G11" s="416"/>
      <c r="H11" s="416"/>
      <c r="I11" s="416"/>
      <c r="J11" s="416"/>
      <c r="K11" s="416"/>
      <c r="L11" s="416"/>
      <c r="M11" s="416"/>
      <c r="N11" s="416"/>
      <c r="O11" s="416"/>
      <c r="P11" s="416"/>
      <c r="Q11" s="416"/>
      <c r="R11" s="416"/>
      <c r="S11" s="417"/>
      <c r="T11" s="68" t="e">
        <f>#REF!/(#REF!+#REF!)*100+(#REF!+#REF!)/(#REF!+#REF!+#REF!+#REF!)*100</f>
        <v>#REF!</v>
      </c>
      <c r="U11" s="399">
        <v>4758</v>
      </c>
      <c r="V11" s="8"/>
      <c r="W11" s="8"/>
      <c r="X11" s="8"/>
      <c r="Y11" s="8"/>
      <c r="Z11" s="8" t="s">
        <v>48</v>
      </c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109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</row>
    <row r="12" spans="1:52" ht="30" customHeight="1" x14ac:dyDescent="0.2">
      <c r="A12" s="418"/>
      <c r="B12" s="419"/>
      <c r="C12" s="419"/>
      <c r="D12" s="419"/>
      <c r="E12" s="419"/>
      <c r="F12" s="419"/>
      <c r="G12" s="419"/>
      <c r="H12" s="419"/>
      <c r="I12" s="419"/>
      <c r="J12" s="419"/>
      <c r="K12" s="419"/>
      <c r="L12" s="419"/>
      <c r="M12" s="419"/>
      <c r="N12" s="419"/>
      <c r="O12" s="419"/>
      <c r="P12" s="419"/>
      <c r="Q12" s="419"/>
      <c r="R12" s="419"/>
      <c r="S12" s="420"/>
      <c r="T12" s="68" t="e">
        <f>#REF!/(#REF!+#REF!)*100+(#REF!+#REF!)/(#REF!+#REF!+#REF!+#REF!)*100</f>
        <v>#REF!</v>
      </c>
      <c r="U12" s="400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107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</row>
    <row r="13" spans="1:52" s="2" customFormat="1" ht="24" customHeight="1" thickBot="1" x14ac:dyDescent="0.25">
      <c r="A13" s="421"/>
      <c r="B13" s="422"/>
      <c r="C13" s="422"/>
      <c r="D13" s="422"/>
      <c r="E13" s="422"/>
      <c r="F13" s="422"/>
      <c r="G13" s="422"/>
      <c r="H13" s="422"/>
      <c r="I13" s="422"/>
      <c r="J13" s="422"/>
      <c r="K13" s="422"/>
      <c r="L13" s="422"/>
      <c r="M13" s="422"/>
      <c r="N13" s="422"/>
      <c r="O13" s="422"/>
      <c r="P13" s="422"/>
      <c r="Q13" s="422"/>
      <c r="R13" s="422"/>
      <c r="S13" s="423"/>
      <c r="T13" s="33" t="e">
        <f>#REF!/(#REF!+#REF!)*100+(#REF!+#REF!)/(#REF!+#REF!+#REF!+#REF!)*100</f>
        <v>#REF!</v>
      </c>
      <c r="U13" s="401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111"/>
      <c r="AQ13" s="112"/>
      <c r="AR13" s="108"/>
      <c r="AS13" s="108"/>
      <c r="AT13" s="108"/>
      <c r="AU13" s="108"/>
      <c r="AV13" s="112"/>
      <c r="AW13" s="112"/>
      <c r="AX13" s="112"/>
      <c r="AY13" s="112"/>
      <c r="AZ13" s="112"/>
    </row>
    <row r="14" spans="1:52" ht="10.5" customHeight="1" thickBot="1" x14ac:dyDescent="0.25">
      <c r="A14" s="426" t="s">
        <v>47</v>
      </c>
      <c r="B14" s="355" t="s">
        <v>11</v>
      </c>
      <c r="C14" s="350">
        <v>5520</v>
      </c>
      <c r="D14" s="344" t="e">
        <f>#REF!+#REF!</f>
        <v>#REF!</v>
      </c>
      <c r="E14" s="429" t="s">
        <v>22</v>
      </c>
      <c r="F14" s="342" t="s">
        <v>22</v>
      </c>
      <c r="G14" s="342" t="s">
        <v>22</v>
      </c>
      <c r="H14" s="341" t="e">
        <f>#REF!+#REF!</f>
        <v>#REF!</v>
      </c>
      <c r="I14" s="340" t="e">
        <f>IF(D14=A227,0,H14/D14*100)</f>
        <v>#REF!</v>
      </c>
      <c r="J14" s="357" t="e">
        <f>SUM(#REF!)</f>
        <v>#REF!</v>
      </c>
      <c r="K14" s="350" t="e">
        <f>SUM(#REF!+#REF!)</f>
        <v>#REF!</v>
      </c>
      <c r="L14" s="341" t="e">
        <f>SUM(#REF!)</f>
        <v>#REF!</v>
      </c>
      <c r="M14" s="364" t="e">
        <f>#REF!+#REF!</f>
        <v>#REF!</v>
      </c>
      <c r="N14" s="360" t="e">
        <f>SUM(#REF!+#REF!)</f>
        <v>#REF!</v>
      </c>
      <c r="O14" s="359" t="e">
        <f>SUM(#REF!+#REF!)</f>
        <v>#REF!</v>
      </c>
      <c r="P14" s="341" t="e">
        <f>SUM(#REF!+#REF!)</f>
        <v>#REF!</v>
      </c>
      <c r="Q14" s="341" t="e">
        <f>SUM(#REF!+#REF!)</f>
        <v>#REF!</v>
      </c>
      <c r="R14" s="340" t="e">
        <f>(P14+Q14)/(O14+N14+P14+Q14)*100</f>
        <v>#REF!</v>
      </c>
      <c r="S14" s="397">
        <v>5.9</v>
      </c>
      <c r="T14" s="431" t="e">
        <f>SUM(I14+R14)</f>
        <v>#REF!</v>
      </c>
      <c r="U14" s="367">
        <v>5205</v>
      </c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107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</row>
    <row r="15" spans="1:52" ht="15.75" customHeight="1" thickTop="1" thickBot="1" x14ac:dyDescent="0.25">
      <c r="A15" s="427"/>
      <c r="B15" s="356"/>
      <c r="C15" s="428"/>
      <c r="D15" s="345"/>
      <c r="E15" s="430"/>
      <c r="F15" s="343"/>
      <c r="G15" s="343"/>
      <c r="H15" s="286"/>
      <c r="I15" s="333"/>
      <c r="J15" s="358"/>
      <c r="K15" s="251"/>
      <c r="L15" s="276"/>
      <c r="M15" s="365"/>
      <c r="N15" s="361"/>
      <c r="O15" s="255"/>
      <c r="P15" s="286"/>
      <c r="Q15" s="286"/>
      <c r="R15" s="333"/>
      <c r="S15" s="253"/>
      <c r="T15" s="432"/>
      <c r="U15" s="236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107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</row>
    <row r="16" spans="1:52" ht="37.5" customHeight="1" x14ac:dyDescent="0.2">
      <c r="A16" s="376" t="s">
        <v>116</v>
      </c>
      <c r="B16" s="377"/>
      <c r="C16" s="377"/>
      <c r="D16" s="377"/>
      <c r="E16" s="377"/>
      <c r="F16" s="377"/>
      <c r="G16" s="377"/>
      <c r="H16" s="377"/>
      <c r="I16" s="377"/>
      <c r="J16" s="377"/>
      <c r="K16" s="377"/>
      <c r="L16" s="377"/>
      <c r="M16" s="377"/>
      <c r="N16" s="377"/>
      <c r="O16" s="377"/>
      <c r="P16" s="377"/>
      <c r="Q16" s="377"/>
      <c r="R16" s="377"/>
      <c r="S16" s="378"/>
      <c r="T16" s="33" t="e">
        <f>SUM((#REF!/(#REF!+#REF!)*100)+(#REF!+#REF!)/(#REF!+#REF!+#REF!+#REF!)*100)</f>
        <v>#REF!</v>
      </c>
      <c r="U16" s="236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107"/>
      <c r="AQ16" s="108"/>
      <c r="AR16" s="108"/>
      <c r="AS16" s="108"/>
      <c r="AT16" s="108"/>
      <c r="AU16" s="108"/>
      <c r="AV16" s="108"/>
      <c r="AW16" s="108"/>
      <c r="AX16" s="108"/>
      <c r="AY16" s="108"/>
      <c r="AZ16" s="108"/>
    </row>
    <row r="17" spans="1:52" ht="33" customHeight="1" thickBot="1" x14ac:dyDescent="0.25">
      <c r="A17" s="379"/>
      <c r="B17" s="281"/>
      <c r="C17" s="281"/>
      <c r="D17" s="281"/>
      <c r="E17" s="281"/>
      <c r="F17" s="281"/>
      <c r="G17" s="281"/>
      <c r="H17" s="281"/>
      <c r="I17" s="281"/>
      <c r="J17" s="281"/>
      <c r="K17" s="281"/>
      <c r="L17" s="281"/>
      <c r="M17" s="281"/>
      <c r="N17" s="281"/>
      <c r="O17" s="281"/>
      <c r="P17" s="281"/>
      <c r="Q17" s="281"/>
      <c r="R17" s="281"/>
      <c r="S17" s="282"/>
      <c r="T17" s="150" t="e">
        <f>SUM((#REF!/(#REF!+#REF!)*100)+(#REF!+#REF!)/(#REF!+#REF!+#REF!+#REF!)*100)</f>
        <v>#REF!</v>
      </c>
      <c r="U17" s="236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107"/>
      <c r="AQ17" s="108"/>
      <c r="AR17" s="108"/>
      <c r="AS17" s="108"/>
      <c r="AT17" s="108"/>
      <c r="AU17" s="108"/>
      <c r="AV17" s="108"/>
      <c r="AW17" s="108"/>
      <c r="AX17" s="108"/>
      <c r="AY17" s="108"/>
      <c r="AZ17" s="108"/>
    </row>
    <row r="18" spans="1:52" ht="20.25" customHeight="1" x14ac:dyDescent="0.2">
      <c r="A18" s="362" t="s">
        <v>91</v>
      </c>
      <c r="B18" s="35" t="s">
        <v>49</v>
      </c>
      <c r="C18" s="36">
        <v>0</v>
      </c>
      <c r="D18" s="72" t="e">
        <f>#REF!+#REF!</f>
        <v>#REF!</v>
      </c>
      <c r="E18" s="37" t="e">
        <f>#REF!</f>
        <v>#REF!</v>
      </c>
      <c r="F18" s="38" t="e">
        <f>E18-J18-H18</f>
        <v>#REF!</v>
      </c>
      <c r="G18" s="72" t="e">
        <f>#REF!</f>
        <v>#REF!</v>
      </c>
      <c r="H18" s="72" t="e">
        <f>#REF!+#REF!</f>
        <v>#REF!</v>
      </c>
      <c r="I18" s="75" t="e">
        <f>H18/(J18+H18)*100</f>
        <v>#REF!</v>
      </c>
      <c r="J18" s="39" t="e">
        <f>#REF!</f>
        <v>#REF!</v>
      </c>
      <c r="K18" s="73" t="e">
        <f>#REF!+#REF!</f>
        <v>#REF!</v>
      </c>
      <c r="L18" s="72" t="e">
        <f>#REF!</f>
        <v>#REF!</v>
      </c>
      <c r="M18" s="40" t="e">
        <f>#REF!+#REF!</f>
        <v>#REF!</v>
      </c>
      <c r="N18" s="41" t="e">
        <f>#REF!+#REF!</f>
        <v>#REF!</v>
      </c>
      <c r="O18" s="41" t="e">
        <f>#REF!+#REF!</f>
        <v>#REF!</v>
      </c>
      <c r="P18" s="72" t="e">
        <f>#REF!+#REF!</f>
        <v>#REF!</v>
      </c>
      <c r="Q18" s="72" t="e">
        <f>#REF!+#REF!</f>
        <v>#REF!</v>
      </c>
      <c r="R18" s="75" t="e">
        <f>(P18+Q18)/(O18+N18+P18+Q18)*100</f>
        <v>#REF!</v>
      </c>
      <c r="S18" s="42">
        <v>0</v>
      </c>
      <c r="T18" s="181" t="e">
        <f>I18+R18</f>
        <v>#REF!</v>
      </c>
      <c r="U18" s="235">
        <v>0</v>
      </c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107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</row>
    <row r="19" spans="1:52" ht="18" customHeight="1" thickBot="1" x14ac:dyDescent="0.25">
      <c r="A19" s="363"/>
      <c r="B19" s="43" t="s">
        <v>92</v>
      </c>
      <c r="C19" s="44">
        <v>0</v>
      </c>
      <c r="D19" s="77" t="e">
        <f>#REF!+#REF!</f>
        <v>#REF!</v>
      </c>
      <c r="E19" s="24" t="e">
        <f>SUM(#REF!)</f>
        <v>#REF!</v>
      </c>
      <c r="F19" s="77" t="e">
        <f>E19-J19-H19</f>
        <v>#REF!</v>
      </c>
      <c r="G19" s="77" t="e">
        <f>SUM(#REF!)</f>
        <v>#REF!</v>
      </c>
      <c r="H19" s="77" t="e">
        <f>#REF!+#REF!</f>
        <v>#REF!</v>
      </c>
      <c r="I19" s="76" t="e">
        <f>H19/(H19+J19)*100</f>
        <v>#REF!</v>
      </c>
      <c r="J19" s="24" t="e">
        <f>SUM(#REF!)</f>
        <v>#REF!</v>
      </c>
      <c r="K19" s="74" t="e">
        <f>SUM(#REF!+#REF!)</f>
        <v>#REF!</v>
      </c>
      <c r="L19" s="77" t="e">
        <f>SUM(#REF!)</f>
        <v>#REF!</v>
      </c>
      <c r="M19" s="77" t="e">
        <f>#REF!+#REF!</f>
        <v>#REF!</v>
      </c>
      <c r="N19" s="45" t="e">
        <f>SUM(#REF!+#REF!)</f>
        <v>#REF!</v>
      </c>
      <c r="O19" s="45" t="e">
        <f>SUM(#REF!+#REF!)</f>
        <v>#REF!</v>
      </c>
      <c r="P19" s="77" t="e">
        <f>SUM(#REF!+#REF!)</f>
        <v>#REF!</v>
      </c>
      <c r="Q19" s="77" t="e">
        <f>SUM(#REF!+#REF!)</f>
        <v>#REF!</v>
      </c>
      <c r="R19" s="76" t="e">
        <f>(P19+Q19)/(O19+N19+P19+Q19)*100</f>
        <v>#REF!</v>
      </c>
      <c r="S19" s="29">
        <v>0</v>
      </c>
      <c r="T19" s="30" t="e">
        <f>I19+R19</f>
        <v>#REF!</v>
      </c>
      <c r="U19" s="236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107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</row>
    <row r="20" spans="1:52" ht="13.5" customHeight="1" x14ac:dyDescent="0.2">
      <c r="A20" s="433" t="s">
        <v>96</v>
      </c>
      <c r="B20" s="434"/>
      <c r="C20" s="434"/>
      <c r="D20" s="434"/>
      <c r="E20" s="434"/>
      <c r="F20" s="434"/>
      <c r="G20" s="434"/>
      <c r="H20" s="434"/>
      <c r="I20" s="434"/>
      <c r="J20" s="434"/>
      <c r="K20" s="434"/>
      <c r="L20" s="434"/>
      <c r="M20" s="434"/>
      <c r="N20" s="434"/>
      <c r="O20" s="434"/>
      <c r="P20" s="434"/>
      <c r="Q20" s="434"/>
      <c r="R20" s="434"/>
      <c r="S20" s="435"/>
      <c r="T20" s="68" t="e">
        <f>#REF!/(#REF!+#REF!)*100+(#REF!+#REF!)/(#REF!+#REF!+#REF!+#REF!)*100</f>
        <v>#REF!</v>
      </c>
      <c r="U20" s="236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107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</row>
    <row r="21" spans="1:52" ht="12" customHeight="1" thickBot="1" x14ac:dyDescent="0.25">
      <c r="A21" s="436"/>
      <c r="B21" s="437"/>
      <c r="C21" s="437"/>
      <c r="D21" s="437"/>
      <c r="E21" s="437"/>
      <c r="F21" s="437"/>
      <c r="G21" s="437"/>
      <c r="H21" s="437"/>
      <c r="I21" s="437"/>
      <c r="J21" s="437"/>
      <c r="K21" s="437"/>
      <c r="L21" s="437"/>
      <c r="M21" s="437"/>
      <c r="N21" s="437"/>
      <c r="O21" s="437"/>
      <c r="P21" s="437"/>
      <c r="Q21" s="437"/>
      <c r="R21" s="437"/>
      <c r="S21" s="438"/>
      <c r="T21" s="68" t="e">
        <f>#REF!/(#REF!+#REF!)*100+(#REF!+#REF!)/(#REF!+#REF!+#REF!+#REF!)*100</f>
        <v>#REF!</v>
      </c>
      <c r="U21" s="236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107"/>
      <c r="AQ21" s="108"/>
      <c r="AR21" s="108"/>
      <c r="AS21" s="108"/>
      <c r="AT21" s="108"/>
      <c r="AU21" s="108"/>
      <c r="AV21" s="108"/>
      <c r="AW21" s="108"/>
      <c r="AX21" s="108"/>
      <c r="AY21" s="108"/>
      <c r="AZ21" s="108"/>
    </row>
    <row r="22" spans="1:52" ht="16.5" hidden="1" customHeight="1" thickBot="1" x14ac:dyDescent="0.25">
      <c r="A22" s="439"/>
      <c r="B22" s="440"/>
      <c r="C22" s="440"/>
      <c r="D22" s="440"/>
      <c r="E22" s="440"/>
      <c r="F22" s="440"/>
      <c r="G22" s="440"/>
      <c r="H22" s="440"/>
      <c r="I22" s="440"/>
      <c r="J22" s="440"/>
      <c r="K22" s="440"/>
      <c r="L22" s="440"/>
      <c r="M22" s="440"/>
      <c r="N22" s="440"/>
      <c r="O22" s="440"/>
      <c r="P22" s="440"/>
      <c r="Q22" s="440"/>
      <c r="R22" s="440"/>
      <c r="S22" s="441"/>
      <c r="T22" s="69" t="e">
        <f>#REF!/(#REF!+#REF!)*100+(#REF!+#REF!)/(#REF!+#REF!+#REF!+#REF!)*100</f>
        <v>#REF!</v>
      </c>
      <c r="U22" s="366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107"/>
      <c r="AQ22" s="108"/>
      <c r="AR22" s="108"/>
      <c r="AS22" s="108"/>
      <c r="AT22" s="108"/>
      <c r="AU22" s="108"/>
      <c r="AV22" s="108"/>
      <c r="AW22" s="108"/>
      <c r="AX22" s="108"/>
      <c r="AY22" s="108"/>
      <c r="AZ22" s="108"/>
    </row>
    <row r="23" spans="1:52" ht="21" customHeight="1" x14ac:dyDescent="0.2">
      <c r="A23" s="362" t="s">
        <v>94</v>
      </c>
      <c r="B23" s="35" t="s">
        <v>99</v>
      </c>
      <c r="C23" s="192">
        <v>5600</v>
      </c>
      <c r="D23" s="46" t="e">
        <f>SUM(#REF!+#REF!)</f>
        <v>#REF!</v>
      </c>
      <c r="E23" s="37" t="e">
        <f>#REF!</f>
        <v>#REF!</v>
      </c>
      <c r="F23" s="72" t="e">
        <f>E23-J23-H23</f>
        <v>#REF!</v>
      </c>
      <c r="G23" s="38" t="e">
        <f>#REF!</f>
        <v>#REF!</v>
      </c>
      <c r="H23" s="72" t="e">
        <f>#REF!+#REF!</f>
        <v>#REF!</v>
      </c>
      <c r="I23" s="75" t="e">
        <f>H23/(H23+J23)*100</f>
        <v>#REF!</v>
      </c>
      <c r="J23" s="37" t="e">
        <f>#REF!</f>
        <v>#REF!</v>
      </c>
      <c r="K23" s="73" t="e">
        <f>#REF!+#REF!</f>
        <v>#REF!</v>
      </c>
      <c r="L23" s="72" t="e">
        <f>#REF!</f>
        <v>#REF!</v>
      </c>
      <c r="M23" s="72" t="e">
        <f>#REF!+#REF!</f>
        <v>#REF!</v>
      </c>
      <c r="N23" s="41" t="e">
        <f>#REF!+#REF!</f>
        <v>#REF!</v>
      </c>
      <c r="O23" s="47" t="e">
        <f>#REF!+#REF!</f>
        <v>#REF!</v>
      </c>
      <c r="P23" s="72" t="e">
        <f>#REF!+#REF!</f>
        <v>#REF!</v>
      </c>
      <c r="Q23" s="72" t="e">
        <f>#REF!+#REF!</f>
        <v>#REF!</v>
      </c>
      <c r="R23" s="75" t="e">
        <f>((P23+Q23)/(P23+O23+N23+Q23))*100</f>
        <v>#REF!</v>
      </c>
      <c r="S23" s="42">
        <v>9.5</v>
      </c>
      <c r="T23" s="181" t="e">
        <f>I23+R23</f>
        <v>#REF!</v>
      </c>
      <c r="U23" s="235">
        <v>5873</v>
      </c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107"/>
      <c r="AQ23" s="108"/>
      <c r="AR23" s="108"/>
      <c r="AS23" s="108"/>
      <c r="AT23" s="108"/>
      <c r="AU23" s="108"/>
      <c r="AV23" s="108"/>
      <c r="AW23" s="108"/>
      <c r="AX23" s="108"/>
      <c r="AY23" s="108"/>
      <c r="AZ23" s="108"/>
    </row>
    <row r="24" spans="1:52" ht="23.25" customHeight="1" thickBot="1" x14ac:dyDescent="0.25">
      <c r="A24" s="363"/>
      <c r="B24" s="32" t="s">
        <v>100</v>
      </c>
      <c r="C24" s="48">
        <v>0</v>
      </c>
      <c r="D24" s="49" t="e">
        <f>#REF!+#REF!</f>
        <v>#REF!</v>
      </c>
      <c r="E24" s="24" t="e">
        <f>#REF!</f>
        <v>#REF!</v>
      </c>
      <c r="F24" s="77" t="e">
        <f>E24-J24-H24</f>
        <v>#REF!</v>
      </c>
      <c r="G24" s="50" t="e">
        <f>#REF!</f>
        <v>#REF!</v>
      </c>
      <c r="H24" s="77" t="e">
        <f>#REF!+#REF!</f>
        <v>#REF!</v>
      </c>
      <c r="I24" s="76" t="e">
        <f>H24/(H24+J24)*100</f>
        <v>#REF!</v>
      </c>
      <c r="J24" s="24" t="e">
        <f>#REF!</f>
        <v>#REF!</v>
      </c>
      <c r="K24" s="74" t="e">
        <f>#REF!+#REF!</f>
        <v>#REF!</v>
      </c>
      <c r="L24" s="77" t="e">
        <f>#REF!</f>
        <v>#REF!</v>
      </c>
      <c r="M24" s="51" t="e">
        <f>#REF!+#REF!</f>
        <v>#REF!</v>
      </c>
      <c r="N24" s="45" t="e">
        <f>#REF!+#REF!</f>
        <v>#REF!</v>
      </c>
      <c r="O24" s="52" t="e">
        <f>#REF!+#REF!</f>
        <v>#REF!</v>
      </c>
      <c r="P24" s="77" t="e">
        <f>#REF!+#REF!</f>
        <v>#REF!</v>
      </c>
      <c r="Q24" s="77" t="e">
        <f>#REF!+#REF!</f>
        <v>#REF!</v>
      </c>
      <c r="R24" s="76" t="e">
        <f>((P24+Q24)/(P24+O24+N24+Q24))*100</f>
        <v>#REF!</v>
      </c>
      <c r="S24" s="29">
        <v>0</v>
      </c>
      <c r="T24" s="30" t="e">
        <f>I24+R24</f>
        <v>#REF!</v>
      </c>
      <c r="U24" s="236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107"/>
      <c r="AQ24" s="108"/>
      <c r="AR24" s="108"/>
      <c r="AS24" s="108"/>
      <c r="AT24" s="108"/>
      <c r="AU24" s="108"/>
      <c r="AV24" s="108"/>
      <c r="AW24" s="108"/>
      <c r="AX24" s="108"/>
      <c r="AY24" s="108"/>
      <c r="AZ24" s="108"/>
    </row>
    <row r="25" spans="1:52" ht="41.25" customHeight="1" x14ac:dyDescent="0.2">
      <c r="A25" s="451" t="s">
        <v>117</v>
      </c>
      <c r="B25" s="452"/>
      <c r="C25" s="452"/>
      <c r="D25" s="452"/>
      <c r="E25" s="452"/>
      <c r="F25" s="452"/>
      <c r="G25" s="452"/>
      <c r="H25" s="452"/>
      <c r="I25" s="452"/>
      <c r="J25" s="452"/>
      <c r="K25" s="452"/>
      <c r="L25" s="452"/>
      <c r="M25" s="452"/>
      <c r="N25" s="452"/>
      <c r="O25" s="452"/>
      <c r="P25" s="452"/>
      <c r="Q25" s="452"/>
      <c r="R25" s="452"/>
      <c r="S25" s="452"/>
      <c r="T25" s="53" t="e">
        <f>((#REF!/(#REF!+#REF!)*100)+(#REF!+#REF!)/(#REF!+#REF!+#REF!+#REF!)*100)</f>
        <v>#REF!</v>
      </c>
      <c r="U25" s="374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107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</row>
    <row r="26" spans="1:52" ht="36.75" customHeight="1" x14ac:dyDescent="0.2">
      <c r="A26" s="453"/>
      <c r="B26" s="452"/>
      <c r="C26" s="452"/>
      <c r="D26" s="452"/>
      <c r="E26" s="452"/>
      <c r="F26" s="452"/>
      <c r="G26" s="452"/>
      <c r="H26" s="452"/>
      <c r="I26" s="452"/>
      <c r="J26" s="452"/>
      <c r="K26" s="452"/>
      <c r="L26" s="452"/>
      <c r="M26" s="452"/>
      <c r="N26" s="452"/>
      <c r="O26" s="452"/>
      <c r="P26" s="452"/>
      <c r="Q26" s="452"/>
      <c r="R26" s="452"/>
      <c r="S26" s="452"/>
      <c r="T26" s="54" t="e">
        <f>((#REF!/(#REF!+#REF!)*100)+(#REF!+#REF!)/(#REF!+#REF!+#REF!+#REF!)*100)</f>
        <v>#REF!</v>
      </c>
      <c r="U26" s="374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107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</row>
    <row r="27" spans="1:52" ht="37.5" customHeight="1" thickBot="1" x14ac:dyDescent="0.25">
      <c r="A27" s="454"/>
      <c r="B27" s="455"/>
      <c r="C27" s="455"/>
      <c r="D27" s="455"/>
      <c r="E27" s="455"/>
      <c r="F27" s="455"/>
      <c r="G27" s="455"/>
      <c r="H27" s="455"/>
      <c r="I27" s="455"/>
      <c r="J27" s="455"/>
      <c r="K27" s="455"/>
      <c r="L27" s="455"/>
      <c r="M27" s="455"/>
      <c r="N27" s="455"/>
      <c r="O27" s="455"/>
      <c r="P27" s="455"/>
      <c r="Q27" s="455"/>
      <c r="R27" s="455"/>
      <c r="S27" s="455"/>
      <c r="T27" s="55" t="e">
        <f>((#REF!/(#REF!+#REF!)*100)+(#REF!+#REF!)/(#REF!+#REF!+#REF!+#REF!)*100)</f>
        <v>#REF!</v>
      </c>
      <c r="U27" s="37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107"/>
      <c r="AQ27" s="108"/>
      <c r="AR27" s="108"/>
      <c r="AS27" s="108"/>
      <c r="AT27" s="108"/>
      <c r="AU27" s="108"/>
      <c r="AV27" s="108"/>
      <c r="AW27" s="108"/>
      <c r="AX27" s="108"/>
      <c r="AY27" s="108"/>
      <c r="AZ27" s="108"/>
    </row>
    <row r="28" spans="1:52" ht="24" customHeight="1" thickTop="1" thickBot="1" x14ac:dyDescent="0.45">
      <c r="A28" s="442" t="s">
        <v>13</v>
      </c>
      <c r="B28" s="443"/>
      <c r="C28" s="309" t="s">
        <v>1</v>
      </c>
      <c r="D28" s="315" t="s">
        <v>26</v>
      </c>
      <c r="E28" s="336" t="s">
        <v>43</v>
      </c>
      <c r="F28" s="337"/>
      <c r="G28" s="351" t="e">
        <f>#REF!</f>
        <v>#REF!</v>
      </c>
      <c r="H28" s="449" t="s">
        <v>41</v>
      </c>
      <c r="I28" s="315" t="s">
        <v>29</v>
      </c>
      <c r="J28" s="315" t="s">
        <v>24</v>
      </c>
      <c r="K28" s="458" t="s">
        <v>5</v>
      </c>
      <c r="L28" s="459"/>
      <c r="M28" s="459"/>
      <c r="N28" s="459"/>
      <c r="O28" s="458" t="s">
        <v>4</v>
      </c>
      <c r="P28" s="459"/>
      <c r="Q28" s="459"/>
      <c r="R28" s="456" t="s">
        <v>33</v>
      </c>
      <c r="S28" s="446" t="s">
        <v>28</v>
      </c>
      <c r="T28" s="447"/>
      <c r="U28" s="371" t="s">
        <v>35</v>
      </c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107"/>
      <c r="AQ28" s="108"/>
      <c r="AR28" s="108"/>
      <c r="AS28" s="108"/>
      <c r="AT28" s="108"/>
      <c r="AU28" s="108"/>
      <c r="AV28" s="108"/>
      <c r="AW28" s="108"/>
      <c r="AX28" s="108"/>
      <c r="AY28" s="108"/>
      <c r="AZ28" s="108"/>
    </row>
    <row r="29" spans="1:52" ht="21.75" customHeight="1" thickTop="1" thickBot="1" x14ac:dyDescent="0.25">
      <c r="A29" s="444"/>
      <c r="B29" s="445"/>
      <c r="C29" s="310"/>
      <c r="D29" s="316"/>
      <c r="E29" s="338"/>
      <c r="F29" s="339"/>
      <c r="G29" s="352"/>
      <c r="H29" s="450"/>
      <c r="I29" s="353"/>
      <c r="J29" s="316"/>
      <c r="K29" s="56" t="s">
        <v>8</v>
      </c>
      <c r="L29" s="57" t="s">
        <v>10</v>
      </c>
      <c r="M29" s="57" t="s">
        <v>9</v>
      </c>
      <c r="N29" s="58" t="s">
        <v>3</v>
      </c>
      <c r="O29" s="70" t="s">
        <v>6</v>
      </c>
      <c r="P29" s="70" t="s">
        <v>0</v>
      </c>
      <c r="Q29" s="58" t="s">
        <v>7</v>
      </c>
      <c r="R29" s="457"/>
      <c r="S29" s="59" t="s">
        <v>1</v>
      </c>
      <c r="T29" s="149" t="s">
        <v>2</v>
      </c>
      <c r="U29" s="371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107"/>
      <c r="AQ29" s="108"/>
      <c r="AR29" s="108"/>
      <c r="AS29" s="108"/>
      <c r="AT29" s="108"/>
      <c r="AU29" s="108"/>
      <c r="AV29" s="108"/>
      <c r="AW29" s="108"/>
      <c r="AX29" s="108"/>
      <c r="AY29" s="108"/>
      <c r="AZ29" s="108"/>
    </row>
    <row r="30" spans="1:52" ht="12.75" customHeight="1" thickBot="1" x14ac:dyDescent="0.25">
      <c r="A30" s="263" t="s">
        <v>18</v>
      </c>
      <c r="B30" s="355" t="s">
        <v>11</v>
      </c>
      <c r="C30" s="268">
        <v>4500</v>
      </c>
      <c r="D30" s="245" t="e">
        <f>SUM(#REF!+#REF!)</f>
        <v>#REF!</v>
      </c>
      <c r="E30" s="318" t="s">
        <v>22</v>
      </c>
      <c r="F30" s="290" t="s">
        <v>22</v>
      </c>
      <c r="G30" s="240"/>
      <c r="H30" s="245" t="e">
        <f>SUM(#REF!+#REF!)</f>
        <v>#REF!</v>
      </c>
      <c r="I30" s="265" t="e">
        <f>IF(D30=0,0,H30/D30*100)</f>
        <v>#REF!</v>
      </c>
      <c r="J30" s="386" t="e">
        <f>SUM(#REF!)</f>
        <v>#REF!</v>
      </c>
      <c r="K30" s="268" t="e">
        <f>SUM(#REF!+#REF!)</f>
        <v>#REF!</v>
      </c>
      <c r="L30" s="245" t="e">
        <f>SUM(#REF!)</f>
        <v>#REF!</v>
      </c>
      <c r="M30" s="270" t="e">
        <f>SUM(#REF!+#REF!)</f>
        <v>#REF!</v>
      </c>
      <c r="N30" s="317" t="e">
        <f>SUM(#REF!+#REF!)</f>
        <v>#REF!</v>
      </c>
      <c r="O30" s="317" t="e">
        <f>SUM(#REF!+#REF!)</f>
        <v>#REF!</v>
      </c>
      <c r="P30" s="245" t="e">
        <f>SUM(#REF!+#REF!)</f>
        <v>#REF!</v>
      </c>
      <c r="Q30" s="245" t="e">
        <f>SUM(#REF!+#REF!)</f>
        <v>#REF!</v>
      </c>
      <c r="R30" s="265" t="e">
        <f>(P30+Q30)/(O30+N30+P30+Q30)*100</f>
        <v>#REF!</v>
      </c>
      <c r="S30" s="266">
        <v>3.8</v>
      </c>
      <c r="T30" s="241" t="e">
        <f>SUM(I30+R30)</f>
        <v>#REF!</v>
      </c>
      <c r="U30" s="372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107"/>
      <c r="AQ30" s="108"/>
      <c r="AR30" s="108"/>
      <c r="AS30" s="108"/>
      <c r="AT30" s="108"/>
      <c r="AU30" s="108"/>
      <c r="AV30" s="108"/>
      <c r="AW30" s="108"/>
      <c r="AX30" s="108"/>
      <c r="AY30" s="108"/>
      <c r="AZ30" s="108"/>
    </row>
    <row r="31" spans="1:52" ht="12.75" customHeight="1" thickBot="1" x14ac:dyDescent="0.25">
      <c r="A31" s="264"/>
      <c r="B31" s="380"/>
      <c r="C31" s="268"/>
      <c r="D31" s="245"/>
      <c r="E31" s="319"/>
      <c r="F31" s="240"/>
      <c r="G31" s="240"/>
      <c r="H31" s="245"/>
      <c r="I31" s="265"/>
      <c r="J31" s="386"/>
      <c r="K31" s="269"/>
      <c r="L31" s="267"/>
      <c r="M31" s="270"/>
      <c r="N31" s="448"/>
      <c r="O31" s="317"/>
      <c r="P31" s="245"/>
      <c r="Q31" s="245"/>
      <c r="R31" s="265"/>
      <c r="S31" s="266"/>
      <c r="T31" s="242"/>
      <c r="U31" s="373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107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</row>
    <row r="32" spans="1:52" ht="30.75" customHeight="1" x14ac:dyDescent="0.2">
      <c r="A32" s="326" t="s">
        <v>118</v>
      </c>
      <c r="B32" s="327"/>
      <c r="C32" s="327"/>
      <c r="D32" s="327"/>
      <c r="E32" s="327"/>
      <c r="F32" s="327"/>
      <c r="G32" s="327"/>
      <c r="H32" s="327"/>
      <c r="I32" s="327"/>
      <c r="J32" s="327"/>
      <c r="K32" s="327"/>
      <c r="L32" s="327"/>
      <c r="M32" s="327"/>
      <c r="N32" s="327"/>
      <c r="O32" s="327"/>
      <c r="P32" s="327"/>
      <c r="Q32" s="327"/>
      <c r="R32" s="327"/>
      <c r="S32" s="328"/>
      <c r="T32" s="33" t="e">
        <f>SUM((#REF!/#REF!*100)+(#REF!+#REF!)/(#REF!+#REF!+#REF!+#REF!)*100)</f>
        <v>#REF!</v>
      </c>
      <c r="U32" s="367">
        <v>2691</v>
      </c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107"/>
      <c r="AQ32" s="108"/>
      <c r="AR32" s="108"/>
      <c r="AS32" s="108"/>
      <c r="AT32" s="108"/>
      <c r="AU32" s="108"/>
      <c r="AV32" s="108"/>
      <c r="AW32" s="108"/>
      <c r="AX32" s="108"/>
      <c r="AY32" s="108"/>
      <c r="AZ32" s="108"/>
    </row>
    <row r="33" spans="1:52" ht="24.75" customHeight="1" thickBot="1" x14ac:dyDescent="0.25">
      <c r="A33" s="283"/>
      <c r="B33" s="284"/>
      <c r="C33" s="284"/>
      <c r="D33" s="284"/>
      <c r="E33" s="284"/>
      <c r="F33" s="284"/>
      <c r="G33" s="284"/>
      <c r="H33" s="284"/>
      <c r="I33" s="284"/>
      <c r="J33" s="284"/>
      <c r="K33" s="284"/>
      <c r="L33" s="284"/>
      <c r="M33" s="284"/>
      <c r="N33" s="284"/>
      <c r="O33" s="284"/>
      <c r="P33" s="284"/>
      <c r="Q33" s="284"/>
      <c r="R33" s="284"/>
      <c r="S33" s="285"/>
      <c r="T33" s="34" t="e">
        <f>SUM((#REF!/#REF!*100)+(#REF!+#REF!)/(#REF!+#REF!+#REF!+#REF!)*100)</f>
        <v>#REF!</v>
      </c>
      <c r="U33" s="368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107"/>
      <c r="AQ33" s="108"/>
      <c r="AR33" s="108"/>
      <c r="AS33" s="108"/>
      <c r="AT33" s="108"/>
      <c r="AU33" s="108"/>
      <c r="AV33" s="108"/>
      <c r="AW33" s="108"/>
      <c r="AX33" s="108"/>
      <c r="AY33" s="108"/>
      <c r="AZ33" s="108"/>
    </row>
    <row r="34" spans="1:52" ht="12.75" customHeight="1" x14ac:dyDescent="0.2">
      <c r="A34" s="381" t="s">
        <v>25</v>
      </c>
      <c r="B34" s="383" t="s">
        <v>11</v>
      </c>
      <c r="C34" s="258">
        <v>0</v>
      </c>
      <c r="D34" s="262" t="e">
        <f>SUM(#REF!+#REF!)</f>
        <v>#REF!</v>
      </c>
      <c r="E34" s="313" t="s">
        <v>22</v>
      </c>
      <c r="F34" s="321" t="s">
        <v>22</v>
      </c>
      <c r="G34" s="322"/>
      <c r="H34" s="262" t="e">
        <f>#REF!+#REF!</f>
        <v>#REF!</v>
      </c>
      <c r="I34" s="320" t="e">
        <f>H34/D34*100</f>
        <v>#REF!</v>
      </c>
      <c r="J34" s="329" t="e">
        <f>SUM(#REF!)</f>
        <v>#REF!</v>
      </c>
      <c r="K34" s="330" t="e">
        <f>SUM(#REF!+#REF!)</f>
        <v>#REF!</v>
      </c>
      <c r="L34" s="262" t="e">
        <f>SUM(#REF!)</f>
        <v>#REF!</v>
      </c>
      <c r="M34" s="262" t="e">
        <f>#REF!+#REF!</f>
        <v>#REF!</v>
      </c>
      <c r="N34" s="260" t="e">
        <f>#REF!+#REF!</f>
        <v>#REF!</v>
      </c>
      <c r="O34" s="260" t="e">
        <f>SUM(#REF!+#REF!)</f>
        <v>#REF!</v>
      </c>
      <c r="P34" s="262" t="e">
        <f>SUM(#REF!+#REF!)</f>
        <v>#REF!</v>
      </c>
      <c r="Q34" s="262" t="e">
        <f>SUM(#REF!+#REF!)</f>
        <v>#REF!</v>
      </c>
      <c r="R34" s="320" t="e">
        <f>(P34+Q34)/(O34+N34+P34+Q34)*100</f>
        <v>#REF!</v>
      </c>
      <c r="S34" s="320">
        <v>0</v>
      </c>
      <c r="T34" s="385" t="e">
        <f>SUM(I34+R34)</f>
        <v>#REF!</v>
      </c>
      <c r="U34" s="235">
        <v>0</v>
      </c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107"/>
      <c r="AQ34" s="108"/>
      <c r="AR34" s="108"/>
      <c r="AS34" s="108"/>
      <c r="AT34" s="108"/>
      <c r="AU34" s="108"/>
      <c r="AV34" s="108"/>
      <c r="AW34" s="108"/>
      <c r="AX34" s="108"/>
      <c r="AY34" s="108"/>
      <c r="AZ34" s="108"/>
    </row>
    <row r="35" spans="1:52" ht="13.5" customHeight="1" thickBot="1" x14ac:dyDescent="0.25">
      <c r="A35" s="382"/>
      <c r="B35" s="384"/>
      <c r="C35" s="259"/>
      <c r="D35" s="325"/>
      <c r="E35" s="314"/>
      <c r="F35" s="323"/>
      <c r="G35" s="324"/>
      <c r="H35" s="261"/>
      <c r="I35" s="261"/>
      <c r="J35" s="261"/>
      <c r="K35" s="331"/>
      <c r="L35" s="261"/>
      <c r="M35" s="261"/>
      <c r="N35" s="261"/>
      <c r="O35" s="261"/>
      <c r="P35" s="261"/>
      <c r="Q35" s="261"/>
      <c r="R35" s="257"/>
      <c r="S35" s="354"/>
      <c r="T35" s="242"/>
      <c r="U35" s="369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107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</row>
    <row r="36" spans="1:52" ht="10.5" customHeight="1" x14ac:dyDescent="0.2">
      <c r="A36" s="280" t="s">
        <v>26</v>
      </c>
      <c r="B36" s="295"/>
      <c r="C36" s="295"/>
      <c r="D36" s="295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82"/>
      <c r="T36" s="33" t="e">
        <f>#REF!/(#REF!+#REF!)*100+(#REF!+#REF!)/(#REF!+#REF!+#REF!+#REF!)*100</f>
        <v>#REF!</v>
      </c>
      <c r="U36" s="369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107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</row>
    <row r="37" spans="1:52" ht="12" customHeight="1" thickBot="1" x14ac:dyDescent="0.25">
      <c r="A37" s="280"/>
      <c r="B37" s="295"/>
      <c r="C37" s="295"/>
      <c r="D37" s="295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82"/>
      <c r="T37" s="34" t="e">
        <f>#REF!/(#REF!+#REF!)*100+(#REF!+#REF!)/(#REF!+#REF!+#REF!+#REF!)*100</f>
        <v>#REF!</v>
      </c>
      <c r="U37" s="369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107"/>
      <c r="AQ37" s="108"/>
      <c r="AR37" s="108"/>
      <c r="AS37" s="108"/>
      <c r="AT37" s="108"/>
      <c r="AU37" s="108"/>
      <c r="AV37" s="108"/>
      <c r="AW37" s="108"/>
      <c r="AX37" s="108"/>
      <c r="AY37" s="108"/>
      <c r="AZ37" s="108"/>
    </row>
    <row r="38" spans="1:52" ht="2.25" hidden="1" customHeight="1" thickBot="1" x14ac:dyDescent="0.25">
      <c r="A38" s="280"/>
      <c r="B38" s="295"/>
      <c r="C38" s="295"/>
      <c r="D38" s="295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82"/>
      <c r="T38" s="66"/>
      <c r="U38" s="370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107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</row>
    <row r="39" spans="1:52" ht="12.75" customHeight="1" thickBot="1" x14ac:dyDescent="0.25">
      <c r="A39" s="305" t="s">
        <v>82</v>
      </c>
      <c r="B39" s="287" t="s">
        <v>89</v>
      </c>
      <c r="C39" s="308">
        <v>4474</v>
      </c>
      <c r="D39" s="245" t="e">
        <f>#REF!+#REF!</f>
        <v>#REF!</v>
      </c>
      <c r="E39" s="273" t="s">
        <v>22</v>
      </c>
      <c r="F39" s="239" t="s">
        <v>22</v>
      </c>
      <c r="G39" s="240"/>
      <c r="H39" s="245" t="e">
        <f>#REF!+#REF!</f>
        <v>#REF!</v>
      </c>
      <c r="I39" s="277" t="e">
        <f>IF(D39=0,0,H39/D39*100)</f>
        <v>#REF!</v>
      </c>
      <c r="J39" s="300" t="e">
        <f>SUM(#REF!)</f>
        <v>#REF!</v>
      </c>
      <c r="K39" s="250" t="e">
        <f>#REF!+#REF!</f>
        <v>#REF!</v>
      </c>
      <c r="L39" s="275" t="e">
        <f>SUM(#REF!)</f>
        <v>#REF!</v>
      </c>
      <c r="M39" s="256" t="e">
        <f>#REF!+#REF!</f>
        <v>#REF!</v>
      </c>
      <c r="N39" s="248" t="e">
        <f>#REF!+#REF!</f>
        <v>#REF!</v>
      </c>
      <c r="O39" s="254" t="e">
        <f>SUM(#REF!+#REF!)</f>
        <v>#REF!</v>
      </c>
      <c r="P39" s="275" t="e">
        <f>#REF!+#REF!</f>
        <v>#REF!</v>
      </c>
      <c r="Q39" s="275" t="e">
        <f>#REF!+#REF!</f>
        <v>#REF!</v>
      </c>
      <c r="R39" s="332" t="e">
        <f>(Q39+P39)/(Q39+P39+O39+N39)*100</f>
        <v>#REF!</v>
      </c>
      <c r="S39" s="252">
        <v>9.8000000000000007</v>
      </c>
      <c r="T39" s="241" t="e">
        <f>(#REF!+#REF!+#REF!+#REF!)/(#REF!+#REF!+#REF!+#REF!)*100+Лист1!R39</f>
        <v>#REF!</v>
      </c>
      <c r="U39" s="235">
        <v>3623</v>
      </c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107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</row>
    <row r="40" spans="1:52" ht="13.5" customHeight="1" thickTop="1" thickBot="1" x14ac:dyDescent="0.25">
      <c r="A40" s="306"/>
      <c r="B40" s="334"/>
      <c r="C40" s="308"/>
      <c r="D40" s="245"/>
      <c r="E40" s="273"/>
      <c r="F40" s="239"/>
      <c r="G40" s="240"/>
      <c r="H40" s="245"/>
      <c r="I40" s="277"/>
      <c r="J40" s="301"/>
      <c r="K40" s="251"/>
      <c r="L40" s="276"/>
      <c r="M40" s="257"/>
      <c r="N40" s="249"/>
      <c r="O40" s="255"/>
      <c r="P40" s="286"/>
      <c r="Q40" s="286"/>
      <c r="R40" s="333"/>
      <c r="S40" s="253"/>
      <c r="T40" s="242"/>
      <c r="U40" s="236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107"/>
      <c r="AQ40" s="108"/>
      <c r="AR40" s="108"/>
      <c r="AS40" s="108"/>
      <c r="AT40" s="108"/>
      <c r="AU40" s="108"/>
      <c r="AV40" s="108"/>
      <c r="AW40" s="108"/>
      <c r="AX40" s="108"/>
      <c r="AY40" s="108"/>
      <c r="AZ40" s="108"/>
    </row>
    <row r="41" spans="1:52" ht="25.5" customHeight="1" thickBot="1" x14ac:dyDescent="0.65">
      <c r="A41" s="335"/>
      <c r="B41" s="80" t="s">
        <v>45</v>
      </c>
      <c r="C41" s="308"/>
      <c r="D41" s="78" t="e">
        <f>SUM(#REF!+#REF!)</f>
        <v>#REF!</v>
      </c>
      <c r="E41" s="79" t="s">
        <v>22</v>
      </c>
      <c r="F41" s="311" t="s">
        <v>22</v>
      </c>
      <c r="G41" s="312"/>
      <c r="H41" s="78" t="e">
        <f>SUM(#REF!+#REF!)</f>
        <v>#REF!</v>
      </c>
      <c r="I41" s="67" t="e">
        <f>IF(D41=0,0,H41/D41*100)</f>
        <v>#REF!</v>
      </c>
      <c r="J41" s="297" t="s">
        <v>114</v>
      </c>
      <c r="K41" s="298"/>
      <c r="L41" s="298"/>
      <c r="M41" s="298"/>
      <c r="N41" s="298"/>
      <c r="O41" s="298"/>
      <c r="P41" s="298"/>
      <c r="Q41" s="298"/>
      <c r="R41" s="298"/>
      <c r="S41" s="299"/>
      <c r="T41" s="63" t="e">
        <f>(#REF!+#REF!)/(#REF!+#REF!)*100+(#REF!+#REF!)/(#REF!+#REF!+#REF!+#REF!)*100</f>
        <v>#REF!</v>
      </c>
      <c r="U41" s="236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107"/>
      <c r="AQ41" s="108"/>
      <c r="AR41" s="108"/>
      <c r="AS41" s="108"/>
      <c r="AT41" s="108"/>
      <c r="AU41" s="108"/>
      <c r="AV41" s="108"/>
      <c r="AW41" s="108"/>
      <c r="AX41" s="108"/>
      <c r="AY41" s="108"/>
      <c r="AZ41" s="108"/>
    </row>
    <row r="42" spans="1:52" ht="38.25" customHeight="1" thickBot="1" x14ac:dyDescent="0.25">
      <c r="A42" s="280" t="s">
        <v>119</v>
      </c>
      <c r="B42" s="295"/>
      <c r="C42" s="295"/>
      <c r="D42" s="295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6"/>
      <c r="T42" s="64" t="e">
        <f>(#REF!+#REF!)/(#REF!+#REF!)*100+(#REF!+#REF!)/(#REF!+#REF!+#REF!+#REF!)*100</f>
        <v>#REF!</v>
      </c>
      <c r="U42" s="236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107"/>
      <c r="AQ42" s="108"/>
      <c r="AR42" s="108"/>
      <c r="AS42" s="108"/>
      <c r="AT42" s="108"/>
      <c r="AU42" s="108"/>
      <c r="AV42" s="108"/>
      <c r="AW42" s="108"/>
      <c r="AX42" s="108"/>
      <c r="AY42" s="108"/>
      <c r="AZ42" s="108"/>
    </row>
    <row r="43" spans="1:52" s="4" customFormat="1" ht="32.25" customHeight="1" thickBot="1" x14ac:dyDescent="0.25">
      <c r="A43" s="280"/>
      <c r="B43" s="295"/>
      <c r="C43" s="295"/>
      <c r="D43" s="295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6"/>
      <c r="T43" s="65"/>
      <c r="U43" s="366"/>
      <c r="V43" s="7"/>
      <c r="W43" s="7"/>
      <c r="X43" s="7"/>
      <c r="Y43" s="7"/>
      <c r="Z43" s="7"/>
      <c r="AA43" s="7"/>
      <c r="AB43" s="7"/>
      <c r="AC43" s="7"/>
      <c r="AD43" s="7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113"/>
      <c r="AQ43" s="114"/>
      <c r="AR43" s="114"/>
      <c r="AS43" s="114"/>
      <c r="AT43" s="114"/>
      <c r="AU43" s="114"/>
      <c r="AV43" s="114"/>
      <c r="AW43" s="114"/>
      <c r="AX43" s="115"/>
      <c r="AY43" s="108"/>
      <c r="AZ43" s="108"/>
    </row>
    <row r="44" spans="1:52" ht="12" customHeight="1" thickBot="1" x14ac:dyDescent="0.25">
      <c r="A44" s="305" t="s">
        <v>40</v>
      </c>
      <c r="B44" s="287" t="s">
        <v>30</v>
      </c>
      <c r="C44" s="278">
        <v>7520</v>
      </c>
      <c r="D44" s="245" t="e">
        <f>#REF!+#REF!</f>
        <v>#REF!</v>
      </c>
      <c r="E44" s="273" t="s">
        <v>22</v>
      </c>
      <c r="F44" s="290" t="s">
        <v>22</v>
      </c>
      <c r="G44" s="291"/>
      <c r="H44" s="245" t="e">
        <f>#REF!+#REF!</f>
        <v>#REF!</v>
      </c>
      <c r="I44" s="277" t="e">
        <f>IF(D44=0,0,H44/D44*100)</f>
        <v>#REF!</v>
      </c>
      <c r="J44" s="246" t="e">
        <f>SUM(#REF!)</f>
        <v>#REF!</v>
      </c>
      <c r="K44" s="250" t="e">
        <f>#REF!+#REF!</f>
        <v>#REF!</v>
      </c>
      <c r="L44" s="275" t="e">
        <f>#REF!</f>
        <v>#REF!</v>
      </c>
      <c r="M44" s="256" t="e">
        <f>#REF!+#REF!</f>
        <v>#REF!</v>
      </c>
      <c r="N44" s="248" t="e">
        <f>#REF!+#REF!</f>
        <v>#REF!</v>
      </c>
      <c r="O44" s="288" t="e">
        <f>SUM(#REF!+#REF!)</f>
        <v>#REF!</v>
      </c>
      <c r="P44" s="275" t="e">
        <f>SUM(#REF!+#REF!)</f>
        <v>#REF!</v>
      </c>
      <c r="Q44" s="275" t="e">
        <f>SUM(#REF!+#REF!)</f>
        <v>#REF!</v>
      </c>
      <c r="R44" s="243" t="e">
        <f>(P44+Q44)/(O44+P44+Q44+N44)*100</f>
        <v>#REF!</v>
      </c>
      <c r="S44" s="252">
        <v>4</v>
      </c>
      <c r="T44" s="241" t="e">
        <f>(#REF!+#REF!+#REF!+#REF!)/(#REF!+#REF!+#REF!+#REF!)*100+Лист1!R44</f>
        <v>#REF!</v>
      </c>
      <c r="U44" s="235">
        <v>5523</v>
      </c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107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</row>
    <row r="45" spans="1:52" ht="12.75" customHeight="1" thickTop="1" thickBot="1" x14ac:dyDescent="0.25">
      <c r="A45" s="306"/>
      <c r="B45" s="287"/>
      <c r="C45" s="278"/>
      <c r="D45" s="245"/>
      <c r="E45" s="274"/>
      <c r="F45" s="292"/>
      <c r="G45" s="291"/>
      <c r="H45" s="245"/>
      <c r="I45" s="277"/>
      <c r="J45" s="247"/>
      <c r="K45" s="251"/>
      <c r="L45" s="276"/>
      <c r="M45" s="261"/>
      <c r="N45" s="249"/>
      <c r="O45" s="289"/>
      <c r="P45" s="286"/>
      <c r="Q45" s="286"/>
      <c r="R45" s="244"/>
      <c r="S45" s="253"/>
      <c r="T45" s="242"/>
      <c r="U45" s="236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107"/>
      <c r="AQ45" s="108"/>
      <c r="AR45" s="108"/>
      <c r="AS45" s="108"/>
      <c r="AT45" s="108"/>
      <c r="AU45" s="108"/>
      <c r="AV45" s="108"/>
      <c r="AW45" s="108"/>
      <c r="AX45" s="108"/>
      <c r="AY45" s="108"/>
      <c r="AZ45" s="108"/>
    </row>
    <row r="46" spans="1:52" ht="24.75" customHeight="1" thickBot="1" x14ac:dyDescent="0.65">
      <c r="A46" s="307"/>
      <c r="B46" s="60" t="s">
        <v>90</v>
      </c>
      <c r="C46" s="279"/>
      <c r="D46" s="78" t="e">
        <f>#REF!+#REF!</f>
        <v>#REF!</v>
      </c>
      <c r="E46" s="79" t="s">
        <v>22</v>
      </c>
      <c r="F46" s="293" t="s">
        <v>22</v>
      </c>
      <c r="G46" s="294"/>
      <c r="H46" s="61" t="e">
        <f>#REF!+#REF!</f>
        <v>#REF!</v>
      </c>
      <c r="I46" s="62" t="e">
        <f>IF(D46=0,0,H46/D46*100)</f>
        <v>#REF!</v>
      </c>
      <c r="J46" s="302" t="s">
        <v>109</v>
      </c>
      <c r="K46" s="303"/>
      <c r="L46" s="303"/>
      <c r="M46" s="303"/>
      <c r="N46" s="303"/>
      <c r="O46" s="303"/>
      <c r="P46" s="303"/>
      <c r="Q46" s="303"/>
      <c r="R46" s="303"/>
      <c r="S46" s="304"/>
      <c r="T46" s="63" t="e">
        <f>(#REF!+#REF!)/(#REF!+#REF!)*100+(#REF!+#REF!)/(#REF!+#REF!+#REF!+#REF!)*100</f>
        <v>#REF!</v>
      </c>
      <c r="U46" s="237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107"/>
      <c r="AQ46" s="108"/>
      <c r="AR46" s="108"/>
      <c r="AS46" s="108"/>
      <c r="AT46" s="108"/>
      <c r="AU46" s="108"/>
      <c r="AV46" s="108"/>
      <c r="AW46" s="108"/>
      <c r="AX46" s="108"/>
      <c r="AY46" s="108"/>
      <c r="AZ46" s="108"/>
    </row>
    <row r="47" spans="1:52" ht="38.25" customHeight="1" thickBot="1" x14ac:dyDescent="0.25">
      <c r="A47" s="280" t="s">
        <v>120</v>
      </c>
      <c r="B47" s="281"/>
      <c r="C47" s="281"/>
      <c r="D47" s="281"/>
      <c r="E47" s="281"/>
      <c r="F47" s="281"/>
      <c r="G47" s="281"/>
      <c r="H47" s="281"/>
      <c r="I47" s="281"/>
      <c r="J47" s="281"/>
      <c r="K47" s="281"/>
      <c r="L47" s="281"/>
      <c r="M47" s="281"/>
      <c r="N47" s="281"/>
      <c r="O47" s="281"/>
      <c r="P47" s="281"/>
      <c r="Q47" s="281"/>
      <c r="R47" s="281"/>
      <c r="S47" s="282"/>
      <c r="T47" s="64" t="e">
        <f>(#REF!+#REF!)/(#REF!+#REF!)*100+(#REF!+#REF!)/(#REF!+#REF!+#REF!+#REF!)*100</f>
        <v>#REF!</v>
      </c>
      <c r="U47" s="237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107"/>
      <c r="AQ47" s="108"/>
      <c r="AR47" s="108"/>
      <c r="AS47" s="108"/>
      <c r="AT47" s="108"/>
      <c r="AU47" s="108"/>
      <c r="AV47" s="108"/>
      <c r="AW47" s="108"/>
      <c r="AX47" s="108"/>
      <c r="AY47" s="108"/>
      <c r="AZ47" s="108"/>
    </row>
    <row r="48" spans="1:52" ht="31.5" customHeight="1" thickBot="1" x14ac:dyDescent="0.25">
      <c r="A48" s="283"/>
      <c r="B48" s="284"/>
      <c r="C48" s="284"/>
      <c r="D48" s="284"/>
      <c r="E48" s="284"/>
      <c r="F48" s="284"/>
      <c r="G48" s="284"/>
      <c r="H48" s="284"/>
      <c r="I48" s="284"/>
      <c r="J48" s="284"/>
      <c r="K48" s="284"/>
      <c r="L48" s="284"/>
      <c r="M48" s="284"/>
      <c r="N48" s="284"/>
      <c r="O48" s="284"/>
      <c r="P48" s="284"/>
      <c r="Q48" s="284"/>
      <c r="R48" s="284"/>
      <c r="S48" s="285"/>
      <c r="T48" s="64"/>
      <c r="U48" s="238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107"/>
      <c r="AQ48" s="108"/>
      <c r="AR48" s="108"/>
      <c r="AS48" s="108"/>
      <c r="AT48" s="108"/>
      <c r="AU48" s="108"/>
      <c r="AV48" s="108"/>
      <c r="AW48" s="108"/>
      <c r="AX48" s="108"/>
      <c r="AY48" s="108"/>
      <c r="AZ48" s="108"/>
    </row>
    <row r="49" spans="1:52" ht="27" customHeight="1" thickBot="1" x14ac:dyDescent="0.25">
      <c r="A49" s="271" t="s">
        <v>44</v>
      </c>
      <c r="B49" s="272"/>
      <c r="C49" s="156" t="e">
        <f>SUM(C9+C10+C14+C18+C19+C23+C24+C30+C34+C39+C44+#REF!+#REF!+#REF!)</f>
        <v>#REF!</v>
      </c>
      <c r="D49" s="105" t="e">
        <f>SUM(D9+D10+D14+D18+D19+D23+D24+D30+D34+D39+D41+D44+D46)</f>
        <v>#REF!</v>
      </c>
      <c r="E49" s="157" t="e">
        <f>SUM(E9+E10+E18+E19+E23)</f>
        <v>#REF!</v>
      </c>
      <c r="F49" s="158" t="e">
        <f>F18+F23+F9</f>
        <v>#REF!</v>
      </c>
      <c r="G49" s="159" t="e">
        <f>SUM(G23+G18+G9)</f>
        <v>#REF!</v>
      </c>
      <c r="H49" s="160" t="e">
        <f>SUM(H9+H10+H14+H18+H19+H23+H24+H30+H34+H39+H41+H44+H46)</f>
        <v>#REF!</v>
      </c>
      <c r="I49" s="161" t="e">
        <f>IF(D49=0,0,H49/D49*100)</f>
        <v>#REF!</v>
      </c>
      <c r="J49" s="162" t="e">
        <f>SUM(J9+J10+J14+J18+J19+J23+J24+J30+J34+J39+J44)</f>
        <v>#REF!</v>
      </c>
      <c r="K49" s="163" t="e">
        <f>SUM(K9+K10+K14+K18+K19+K23+K24+K30+K34+K39+K44)</f>
        <v>#REF!</v>
      </c>
      <c r="L49" s="164" t="e">
        <f>SUM(L9+L10+L14+L18+L19+L23+L24+L30+L34+L39+L44)</f>
        <v>#REF!</v>
      </c>
      <c r="M49" s="165" t="e">
        <f>SUM(M9+M10+M14+M18+M19+M23+M24+M30+M34+M39+M44)</f>
        <v>#REF!</v>
      </c>
      <c r="N49" s="106" t="e">
        <f>SUM(N9+N10+N14+N18+N19+N23+N24+N30+N34+N39+N44)</f>
        <v>#REF!</v>
      </c>
      <c r="O49" s="156" t="e">
        <f>SUM(O9+O10+O14+O18+O19+O23+O24+O30+O34+O39+O44+#REF!+#REF!++#REF!)</f>
        <v>#REF!</v>
      </c>
      <c r="P49" s="166" t="e">
        <f>SUM(P9+P10+P14+P18+P19+P23+P24+P30+P34+P39+P44)</f>
        <v>#REF!</v>
      </c>
      <c r="Q49" s="167" t="e">
        <f>SUM(Q9+Q10+Q14+Q18+Q19+Q23+Q24+Q30+Q34+Q39+Q44)</f>
        <v>#REF!</v>
      </c>
      <c r="R49" s="168" t="e">
        <f>(Q49+P49)/(Q49+P49+O49+N49)*100</f>
        <v>#REF!</v>
      </c>
      <c r="S49" s="169" t="s">
        <v>27</v>
      </c>
      <c r="T49" s="170" t="e">
        <f>SUM(I49+R49)</f>
        <v>#REF!</v>
      </c>
      <c r="U49" s="171" t="e">
        <f>SUM(U11+U14+U18+U23+U32+U34+U39+U44+#REF!)</f>
        <v>#REF!</v>
      </c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107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</row>
    <row r="50" spans="1:52" ht="12.75" customHeight="1" thickTop="1" x14ac:dyDescent="0.2">
      <c r="A50" s="116"/>
      <c r="B50" s="117"/>
      <c r="C50" s="118"/>
      <c r="D50" s="118"/>
      <c r="E50" s="118"/>
      <c r="F50" s="118"/>
      <c r="G50" s="118"/>
      <c r="H50" s="118"/>
      <c r="I50" s="119" t="s">
        <v>26</v>
      </c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20"/>
      <c r="U50" s="121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107"/>
      <c r="AQ50" s="108"/>
      <c r="AR50" s="108"/>
      <c r="AS50" s="108"/>
      <c r="AT50" s="108"/>
      <c r="AU50" s="108"/>
      <c r="AV50" s="108"/>
      <c r="AW50" s="108"/>
      <c r="AX50" s="108"/>
      <c r="AY50" s="108"/>
      <c r="AZ50" s="108"/>
    </row>
    <row r="51" spans="1:52" ht="15" x14ac:dyDescent="0.2">
      <c r="A51" s="122"/>
      <c r="B51" s="123"/>
      <c r="C51" s="123"/>
      <c r="D51" s="123"/>
      <c r="E51" s="123"/>
      <c r="F51" s="123"/>
      <c r="G51" s="124" t="s">
        <v>26</v>
      </c>
      <c r="H51" s="123"/>
      <c r="I51" s="123"/>
      <c r="J51" s="123"/>
      <c r="K51" s="125" t="s">
        <v>26</v>
      </c>
      <c r="L51" s="126"/>
      <c r="M51" s="126"/>
      <c r="N51" s="123"/>
      <c r="O51" s="123"/>
      <c r="P51" s="123"/>
      <c r="Q51" s="123"/>
      <c r="R51" s="123"/>
      <c r="S51" s="123"/>
      <c r="T51" s="126"/>
      <c r="U51" s="108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107"/>
      <c r="AQ51" s="108"/>
      <c r="AR51" s="108"/>
      <c r="AS51" s="108"/>
      <c r="AT51" s="108"/>
      <c r="AU51" s="108"/>
      <c r="AV51" s="108"/>
      <c r="AW51" s="108"/>
      <c r="AX51" s="108"/>
      <c r="AY51" s="108"/>
      <c r="AZ51" s="108"/>
    </row>
    <row r="52" spans="1:52" x14ac:dyDescent="0.2">
      <c r="A52" s="123"/>
      <c r="B52" s="123"/>
      <c r="C52" s="123"/>
      <c r="D52" s="123"/>
      <c r="E52" s="123"/>
      <c r="F52" s="108" t="s">
        <v>26</v>
      </c>
      <c r="G52" s="123"/>
      <c r="H52" s="108"/>
      <c r="I52" s="108"/>
      <c r="J52" s="124" t="s">
        <v>26</v>
      </c>
      <c r="K52" s="123"/>
      <c r="L52" s="123"/>
      <c r="M52" s="123"/>
      <c r="N52" s="108"/>
      <c r="O52" s="123"/>
      <c r="P52" s="123"/>
      <c r="Q52" s="123"/>
      <c r="R52" s="123"/>
      <c r="S52" s="123"/>
      <c r="T52" s="126"/>
      <c r="U52" s="108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107"/>
      <c r="AQ52" s="108"/>
      <c r="AR52" s="108"/>
      <c r="AS52" s="108"/>
      <c r="AT52" s="108"/>
      <c r="AU52" s="108"/>
      <c r="AV52" s="108"/>
      <c r="AW52" s="108"/>
      <c r="AX52" s="108"/>
      <c r="AY52" s="108"/>
      <c r="AZ52" s="108"/>
    </row>
    <row r="53" spans="1:52" ht="12.75" customHeight="1" thickBot="1" x14ac:dyDescent="0.25">
      <c r="A53" s="127"/>
      <c r="B53" s="128"/>
      <c r="C53" s="129"/>
      <c r="D53" s="129"/>
      <c r="E53" s="108"/>
      <c r="F53" s="130" t="s">
        <v>26</v>
      </c>
      <c r="G53" s="108"/>
      <c r="H53" s="108"/>
      <c r="I53" s="129"/>
      <c r="J53" s="108"/>
      <c r="K53" s="123"/>
      <c r="L53" s="129"/>
      <c r="M53" s="129"/>
      <c r="N53" s="129"/>
      <c r="O53" s="129"/>
      <c r="P53" s="129"/>
      <c r="Q53" s="129"/>
      <c r="R53" s="131"/>
      <c r="S53" s="131"/>
      <c r="T53" s="126"/>
      <c r="U53" s="108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107"/>
      <c r="AQ53" s="108"/>
      <c r="AR53" s="108"/>
      <c r="AS53" s="108"/>
      <c r="AT53" s="108"/>
      <c r="AU53" s="108"/>
      <c r="AV53" s="108"/>
      <c r="AW53" s="108"/>
      <c r="AX53" s="108"/>
      <c r="AY53" s="108"/>
      <c r="AZ53" s="108"/>
    </row>
    <row r="54" spans="1:52" ht="13.5" customHeight="1" thickTop="1" x14ac:dyDescent="0.2">
      <c r="A54" s="214" t="s">
        <v>127</v>
      </c>
      <c r="B54" s="215"/>
      <c r="C54" s="216"/>
      <c r="D54" s="129"/>
      <c r="E54" s="129"/>
      <c r="F54" s="108" t="s">
        <v>26</v>
      </c>
      <c r="G54" s="108"/>
      <c r="H54" s="108" t="s">
        <v>26</v>
      </c>
      <c r="I54" s="108"/>
      <c r="J54" s="123"/>
      <c r="K54" s="129"/>
      <c r="L54" s="108"/>
      <c r="M54" s="132" t="s">
        <v>26</v>
      </c>
      <c r="N54" s="132"/>
      <c r="O54" s="133"/>
      <c r="P54" s="129"/>
      <c r="Q54" s="129"/>
      <c r="R54" s="131"/>
      <c r="S54" s="131"/>
      <c r="T54" s="126"/>
      <c r="U54" s="108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107"/>
      <c r="AQ54" s="108"/>
      <c r="AR54" s="108"/>
      <c r="AS54" s="108"/>
      <c r="AT54" s="108"/>
      <c r="AU54" s="108"/>
      <c r="AV54" s="108"/>
      <c r="AW54" s="108"/>
      <c r="AX54" s="108"/>
      <c r="AY54" s="108"/>
      <c r="AZ54" s="108"/>
    </row>
    <row r="55" spans="1:52" ht="13.5" customHeight="1" thickBot="1" x14ac:dyDescent="0.25">
      <c r="A55" s="217"/>
      <c r="B55" s="218"/>
      <c r="C55" s="219"/>
      <c r="D55" s="125"/>
      <c r="E55" s="125"/>
      <c r="F55" s="134"/>
      <c r="G55" s="125"/>
      <c r="H55" s="108" t="s">
        <v>26</v>
      </c>
      <c r="I55" s="125"/>
      <c r="J55" s="108" t="s">
        <v>26</v>
      </c>
      <c r="K55" s="108"/>
      <c r="L55" s="135" t="s">
        <v>86</v>
      </c>
      <c r="M55" s="108" t="s">
        <v>26</v>
      </c>
      <c r="N55" s="132" t="s">
        <v>26</v>
      </c>
      <c r="O55" s="108"/>
      <c r="P55" s="108"/>
      <c r="Q55" s="136"/>
      <c r="R55" s="108"/>
      <c r="S55" s="108"/>
      <c r="T55" s="108"/>
      <c r="U55" s="108"/>
      <c r="V55" s="7"/>
      <c r="W55" s="7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107"/>
      <c r="AQ55" s="108"/>
      <c r="AR55" s="108"/>
      <c r="AS55" s="108"/>
      <c r="AT55" s="108"/>
      <c r="AU55" s="108"/>
      <c r="AV55" s="108"/>
      <c r="AW55" s="108"/>
      <c r="AX55" s="108"/>
      <c r="AY55" s="108"/>
      <c r="AZ55" s="108"/>
    </row>
    <row r="56" spans="1:52" ht="13.5" customHeight="1" thickTop="1" x14ac:dyDescent="0.2">
      <c r="A56" s="229" t="s">
        <v>17</v>
      </c>
      <c r="B56" s="207" t="s">
        <v>128</v>
      </c>
      <c r="C56" s="205" t="s">
        <v>132</v>
      </c>
      <c r="D56" s="133"/>
      <c r="E56" s="137" t="s">
        <v>26</v>
      </c>
      <c r="F56" s="133"/>
      <c r="G56" s="133"/>
      <c r="H56" s="108"/>
      <c r="I56" s="133" t="s">
        <v>26</v>
      </c>
      <c r="J56" s="108"/>
      <c r="K56" s="13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7"/>
      <c r="W56" s="7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107"/>
      <c r="AQ56" s="108"/>
      <c r="AR56" s="108"/>
      <c r="AS56" s="108"/>
      <c r="AT56" s="108"/>
      <c r="AU56" s="108"/>
      <c r="AV56" s="108"/>
      <c r="AW56" s="108"/>
      <c r="AX56" s="108"/>
      <c r="AY56" s="108"/>
      <c r="AZ56" s="108"/>
    </row>
    <row r="57" spans="1:52" ht="12.75" customHeight="1" x14ac:dyDescent="0.2">
      <c r="A57" s="230"/>
      <c r="B57" s="208" t="s">
        <v>129</v>
      </c>
      <c r="C57" s="211">
        <v>0</v>
      </c>
      <c r="D57" s="108"/>
      <c r="E57" s="139" t="s">
        <v>26</v>
      </c>
      <c r="F57" s="133"/>
      <c r="G57" s="133" t="s">
        <v>26</v>
      </c>
      <c r="H57" s="108"/>
      <c r="I57" s="125" t="s">
        <v>26</v>
      </c>
      <c r="J57" s="125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7"/>
      <c r="W57" s="7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107"/>
      <c r="AQ57" s="108"/>
      <c r="AR57" s="108"/>
      <c r="AS57" s="108"/>
      <c r="AT57" s="108"/>
      <c r="AU57" s="108"/>
      <c r="AV57" s="108"/>
      <c r="AW57" s="108"/>
      <c r="AX57" s="108"/>
      <c r="AY57" s="108"/>
      <c r="AZ57" s="108"/>
    </row>
    <row r="58" spans="1:52" x14ac:dyDescent="0.2">
      <c r="A58" s="230"/>
      <c r="B58" s="209" t="s">
        <v>130</v>
      </c>
      <c r="C58" s="211">
        <v>0</v>
      </c>
      <c r="D58" s="123"/>
      <c r="E58" s="124"/>
      <c r="F58" s="108" t="s">
        <v>26</v>
      </c>
      <c r="G58" s="125"/>
      <c r="H58" s="108" t="s">
        <v>32</v>
      </c>
      <c r="I58" s="125"/>
      <c r="J58" s="125"/>
      <c r="K58" s="125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7"/>
      <c r="W58" s="7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107"/>
      <c r="AQ58" s="108"/>
      <c r="AR58" s="108"/>
      <c r="AS58" s="108"/>
      <c r="AT58" s="108"/>
      <c r="AU58" s="108"/>
      <c r="AV58" s="108"/>
      <c r="AW58" s="108"/>
      <c r="AX58" s="108"/>
      <c r="AY58" s="108"/>
      <c r="AZ58" s="108"/>
    </row>
    <row r="59" spans="1:52" ht="12" customHeight="1" thickBot="1" x14ac:dyDescent="0.25">
      <c r="A59" s="231"/>
      <c r="B59" s="210" t="s">
        <v>131</v>
      </c>
      <c r="C59" s="212">
        <v>0</v>
      </c>
      <c r="D59" s="108"/>
      <c r="E59" s="125" t="s">
        <v>32</v>
      </c>
      <c r="F59" s="125"/>
      <c r="G59" s="125"/>
      <c r="H59" s="108"/>
      <c r="I59" s="125"/>
      <c r="J59" s="108" t="s">
        <v>26</v>
      </c>
      <c r="K59" s="125"/>
      <c r="L59" s="108"/>
      <c r="M59" s="108" t="s">
        <v>26</v>
      </c>
      <c r="N59" s="108"/>
      <c r="O59" s="108"/>
      <c r="P59" s="108"/>
      <c r="Q59" s="108"/>
      <c r="R59" s="108"/>
      <c r="S59" s="108"/>
      <c r="T59" s="108"/>
      <c r="U59" s="108"/>
      <c r="V59" s="7"/>
      <c r="W59" s="7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107"/>
      <c r="AQ59" s="108"/>
      <c r="AR59" s="108"/>
      <c r="AS59" s="108"/>
      <c r="AT59" s="108"/>
      <c r="AU59" s="108"/>
      <c r="AV59" s="108"/>
      <c r="AW59" s="108"/>
      <c r="AX59" s="108"/>
      <c r="AY59" s="108"/>
      <c r="AZ59" s="108"/>
    </row>
    <row r="60" spans="1:52" ht="12.75" customHeight="1" thickTop="1" x14ac:dyDescent="0.2">
      <c r="A60" s="226" t="s">
        <v>47</v>
      </c>
      <c r="B60" s="207" t="s">
        <v>128</v>
      </c>
      <c r="C60" s="202">
        <v>0</v>
      </c>
      <c r="D60" s="125"/>
      <c r="E60" s="134"/>
      <c r="F60" s="125" t="s">
        <v>26</v>
      </c>
      <c r="G60" s="125" t="s">
        <v>26</v>
      </c>
      <c r="H60" s="108" t="s">
        <v>26</v>
      </c>
      <c r="I60" s="133"/>
      <c r="J60" s="108"/>
      <c r="K60" s="141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7"/>
      <c r="W60" s="7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107"/>
      <c r="AQ60" s="108"/>
      <c r="AR60" s="108"/>
      <c r="AS60" s="108"/>
      <c r="AT60" s="108"/>
      <c r="AU60" s="108"/>
      <c r="AV60" s="108"/>
      <c r="AW60" s="108"/>
      <c r="AX60" s="108"/>
      <c r="AY60" s="108"/>
      <c r="AZ60" s="108"/>
    </row>
    <row r="61" spans="1:52" ht="12.75" customHeight="1" x14ac:dyDescent="0.2">
      <c r="A61" s="227"/>
      <c r="B61" s="208" t="s">
        <v>129</v>
      </c>
      <c r="C61" s="203">
        <v>0</v>
      </c>
      <c r="D61" s="133" t="s">
        <v>26</v>
      </c>
      <c r="E61" s="125"/>
      <c r="F61" s="125"/>
      <c r="G61" s="125"/>
      <c r="H61" s="125"/>
      <c r="I61" s="125"/>
      <c r="J61" s="125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7"/>
      <c r="W61" s="7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107"/>
      <c r="AQ61" s="108"/>
      <c r="AR61" s="108"/>
      <c r="AS61" s="108"/>
      <c r="AT61" s="108"/>
      <c r="AU61" s="108"/>
      <c r="AV61" s="108"/>
      <c r="AW61" s="108"/>
      <c r="AX61" s="108"/>
      <c r="AY61" s="108"/>
      <c r="AZ61" s="108"/>
    </row>
    <row r="62" spans="1:52" ht="12.75" customHeight="1" x14ac:dyDescent="0.2">
      <c r="A62" s="227"/>
      <c r="B62" s="209" t="s">
        <v>130</v>
      </c>
      <c r="C62" s="206">
        <v>0</v>
      </c>
      <c r="D62" s="133"/>
      <c r="E62" s="139"/>
      <c r="F62" s="133"/>
      <c r="G62" s="133"/>
      <c r="H62" s="133"/>
      <c r="I62" s="140"/>
      <c r="J62" s="13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7"/>
      <c r="W62" s="7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107"/>
      <c r="AQ62" s="108"/>
      <c r="AR62" s="108"/>
      <c r="AS62" s="108"/>
      <c r="AT62" s="108"/>
      <c r="AU62" s="108"/>
      <c r="AV62" s="108"/>
      <c r="AW62" s="108"/>
      <c r="AX62" s="108"/>
      <c r="AY62" s="108"/>
      <c r="AZ62" s="108"/>
    </row>
    <row r="63" spans="1:52" ht="12.75" customHeight="1" thickBot="1" x14ac:dyDescent="0.25">
      <c r="A63" s="228"/>
      <c r="B63" s="210" t="s">
        <v>131</v>
      </c>
      <c r="C63" s="201">
        <v>0</v>
      </c>
      <c r="D63" s="142"/>
      <c r="E63" s="133"/>
      <c r="F63" s="143"/>
      <c r="G63" s="142"/>
      <c r="H63" s="142"/>
      <c r="I63" s="142"/>
      <c r="J63" s="142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7"/>
      <c r="W63" s="7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107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</row>
    <row r="64" spans="1:52" ht="13.5" thickTop="1" x14ac:dyDescent="0.2">
      <c r="A64" s="226" t="s">
        <v>126</v>
      </c>
      <c r="B64" s="207" t="s">
        <v>128</v>
      </c>
      <c r="C64" s="202">
        <v>0</v>
      </c>
      <c r="D64" s="125"/>
      <c r="E64" s="125"/>
      <c r="F64" s="125" t="s">
        <v>26</v>
      </c>
      <c r="G64" s="125"/>
      <c r="H64" s="125"/>
      <c r="I64" s="125"/>
      <c r="J64" s="125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7"/>
      <c r="W64" s="7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107"/>
      <c r="AQ64" s="108"/>
      <c r="AR64" s="108"/>
      <c r="AS64" s="108"/>
      <c r="AT64" s="108"/>
      <c r="AU64" s="108"/>
      <c r="AV64" s="108"/>
      <c r="AW64" s="108"/>
      <c r="AX64" s="108"/>
      <c r="AY64" s="108"/>
      <c r="AZ64" s="108"/>
    </row>
    <row r="65" spans="1:52" ht="13.5" customHeight="1" x14ac:dyDescent="0.2">
      <c r="A65" s="227"/>
      <c r="B65" s="208" t="s">
        <v>129</v>
      </c>
      <c r="C65" s="203">
        <v>0</v>
      </c>
      <c r="D65" s="125"/>
      <c r="E65" s="125"/>
      <c r="F65" s="125"/>
      <c r="G65" s="125"/>
      <c r="H65" s="125"/>
      <c r="I65" s="125"/>
      <c r="J65" s="125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7"/>
      <c r="W65" s="7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107"/>
      <c r="AQ65" s="108"/>
      <c r="AR65" s="108"/>
      <c r="AS65" s="108"/>
      <c r="AT65" s="108"/>
      <c r="AU65" s="108"/>
      <c r="AV65" s="108"/>
      <c r="AW65" s="108"/>
      <c r="AX65" s="108"/>
      <c r="AY65" s="108"/>
      <c r="AZ65" s="108"/>
    </row>
    <row r="66" spans="1:52" ht="12.75" customHeight="1" x14ac:dyDescent="0.2">
      <c r="A66" s="227"/>
      <c r="B66" s="209" t="s">
        <v>130</v>
      </c>
      <c r="C66" s="206">
        <v>0</v>
      </c>
      <c r="D66" s="133"/>
      <c r="E66" s="133"/>
      <c r="F66" s="133"/>
      <c r="G66" s="133"/>
      <c r="H66" s="133"/>
      <c r="I66" s="140"/>
      <c r="J66" s="13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7"/>
      <c r="W66" s="7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107"/>
      <c r="AQ66" s="108"/>
      <c r="AR66" s="108"/>
      <c r="AS66" s="108"/>
      <c r="AT66" s="108"/>
      <c r="AU66" s="108"/>
      <c r="AV66" s="108"/>
      <c r="AW66" s="108"/>
      <c r="AX66" s="108"/>
      <c r="AY66" s="108"/>
      <c r="AZ66" s="108"/>
    </row>
    <row r="67" spans="1:52" ht="13.5" thickBot="1" x14ac:dyDescent="0.25">
      <c r="A67" s="228"/>
      <c r="B67" s="210" t="s">
        <v>131</v>
      </c>
      <c r="C67" s="204">
        <v>0</v>
      </c>
      <c r="D67" s="125"/>
      <c r="E67" s="125"/>
      <c r="F67" s="125"/>
      <c r="G67" s="125"/>
      <c r="H67" s="125"/>
      <c r="I67" s="125"/>
      <c r="J67" s="125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7"/>
      <c r="W67" s="7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107"/>
      <c r="AQ67" s="108"/>
      <c r="AR67" s="108"/>
      <c r="AS67" s="108"/>
      <c r="AT67" s="108"/>
      <c r="AU67" s="108"/>
      <c r="AV67" s="108"/>
      <c r="AW67" s="108"/>
      <c r="AX67" s="108"/>
      <c r="AY67" s="108"/>
      <c r="AZ67" s="108"/>
    </row>
    <row r="68" spans="1:52" ht="12.75" customHeight="1" thickTop="1" x14ac:dyDescent="0.2">
      <c r="A68" s="226" t="s">
        <v>46</v>
      </c>
      <c r="B68" s="207" t="s">
        <v>128</v>
      </c>
      <c r="C68" s="202">
        <v>0</v>
      </c>
      <c r="D68" s="125"/>
      <c r="E68" s="144"/>
      <c r="F68" s="125"/>
      <c r="G68" s="125"/>
      <c r="H68" s="125"/>
      <c r="I68" s="125"/>
      <c r="J68" s="125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7"/>
      <c r="W68" s="7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107"/>
      <c r="AQ68" s="108"/>
      <c r="AR68" s="108"/>
      <c r="AS68" s="108"/>
      <c r="AT68" s="108"/>
      <c r="AU68" s="108"/>
      <c r="AV68" s="108"/>
      <c r="AW68" s="108"/>
      <c r="AX68" s="108"/>
      <c r="AY68" s="108"/>
      <c r="AZ68" s="108"/>
    </row>
    <row r="69" spans="1:52" ht="12.75" customHeight="1" x14ac:dyDescent="0.2">
      <c r="A69" s="227"/>
      <c r="B69" s="208" t="s">
        <v>129</v>
      </c>
      <c r="C69" s="203" t="s">
        <v>134</v>
      </c>
      <c r="D69" s="133"/>
      <c r="E69" s="144" t="s">
        <v>26</v>
      </c>
      <c r="F69" s="145"/>
      <c r="G69" s="145"/>
      <c r="H69" s="133"/>
      <c r="I69" s="140"/>
      <c r="J69" s="138"/>
      <c r="K69" s="140"/>
      <c r="L69" s="133"/>
      <c r="M69" s="133"/>
      <c r="N69" s="133"/>
      <c r="O69" s="133"/>
      <c r="P69" s="133"/>
      <c r="Q69" s="133"/>
      <c r="R69" s="140"/>
      <c r="S69" s="140"/>
      <c r="T69" s="108"/>
      <c r="U69" s="108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107"/>
      <c r="AQ69" s="108"/>
      <c r="AR69" s="108"/>
      <c r="AS69" s="108"/>
      <c r="AT69" s="108"/>
      <c r="AU69" s="108"/>
      <c r="AV69" s="108"/>
      <c r="AW69" s="108"/>
      <c r="AX69" s="108"/>
      <c r="AY69" s="108"/>
      <c r="AZ69" s="108"/>
    </row>
    <row r="70" spans="1:52" ht="12" customHeight="1" x14ac:dyDescent="0.2">
      <c r="A70" s="227"/>
      <c r="B70" s="209" t="s">
        <v>130</v>
      </c>
      <c r="C70" s="203" t="s">
        <v>133</v>
      </c>
      <c r="D70" s="133"/>
      <c r="E70" s="146"/>
      <c r="F70" s="136"/>
      <c r="G70" s="136"/>
      <c r="H70" s="133"/>
      <c r="I70" s="140"/>
      <c r="J70" s="138"/>
      <c r="K70" s="147"/>
      <c r="L70" s="147"/>
      <c r="M70" s="147"/>
      <c r="N70" s="147"/>
      <c r="O70" s="133"/>
      <c r="P70" s="133"/>
      <c r="Q70" s="133"/>
      <c r="R70" s="140"/>
      <c r="S70" s="140"/>
      <c r="T70" s="108"/>
      <c r="U70" s="108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107"/>
      <c r="AQ70" s="108"/>
      <c r="AR70" s="108"/>
      <c r="AS70" s="108"/>
      <c r="AT70" s="108"/>
      <c r="AU70" s="108"/>
      <c r="AV70" s="108"/>
      <c r="AW70" s="108"/>
      <c r="AX70" s="108"/>
      <c r="AY70" s="108"/>
      <c r="AZ70" s="108"/>
    </row>
    <row r="71" spans="1:52" ht="13.5" thickBot="1" x14ac:dyDescent="0.25">
      <c r="A71" s="228"/>
      <c r="B71" s="210" t="s">
        <v>131</v>
      </c>
      <c r="C71" s="204">
        <v>0</v>
      </c>
      <c r="D71" s="125"/>
      <c r="E71" s="125"/>
      <c r="F71" s="125"/>
      <c r="G71" s="125"/>
      <c r="H71" s="125"/>
      <c r="I71" s="125"/>
      <c r="J71" s="125"/>
      <c r="K71" s="125"/>
      <c r="L71" s="125"/>
      <c r="M71" s="125"/>
      <c r="N71" s="125"/>
      <c r="O71" s="125"/>
      <c r="P71" s="125"/>
      <c r="Q71" s="125"/>
      <c r="R71" s="125"/>
      <c r="S71" s="125"/>
      <c r="T71" s="108"/>
      <c r="U71" s="108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107"/>
      <c r="AQ71" s="108"/>
      <c r="AR71" s="108"/>
      <c r="AS71" s="108"/>
      <c r="AT71" s="108"/>
      <c r="AU71" s="108"/>
      <c r="AV71" s="108"/>
      <c r="AW71" s="108"/>
      <c r="AX71" s="108"/>
      <c r="AY71" s="108"/>
      <c r="AZ71" s="108"/>
    </row>
    <row r="72" spans="1:52" ht="13.5" thickTop="1" x14ac:dyDescent="0.2">
      <c r="A72" s="220" t="s">
        <v>125</v>
      </c>
      <c r="B72" s="221"/>
      <c r="C72" s="222"/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5"/>
      <c r="O72" s="125"/>
      <c r="P72" s="125"/>
      <c r="Q72" s="125"/>
      <c r="R72" s="125"/>
      <c r="S72" s="125"/>
      <c r="T72" s="108"/>
      <c r="U72" s="108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107"/>
      <c r="AQ72" s="108"/>
      <c r="AR72" s="108"/>
      <c r="AS72" s="108"/>
      <c r="AT72" s="108"/>
      <c r="AU72" s="108"/>
      <c r="AV72" s="108"/>
      <c r="AW72" s="108"/>
      <c r="AX72" s="108"/>
      <c r="AY72" s="108"/>
      <c r="AZ72" s="108"/>
    </row>
    <row r="73" spans="1:52" ht="13.5" thickBot="1" x14ac:dyDescent="0.25">
      <c r="A73" s="223"/>
      <c r="B73" s="224"/>
      <c r="C73" s="225"/>
      <c r="D73" s="125"/>
      <c r="E73" s="125"/>
      <c r="F73" s="125"/>
      <c r="G73" s="125"/>
      <c r="H73" s="125"/>
      <c r="I73" s="125"/>
      <c r="J73" s="125"/>
      <c r="K73" s="148"/>
      <c r="L73" s="125"/>
      <c r="M73" s="125"/>
      <c r="N73" s="125"/>
      <c r="O73" s="125"/>
      <c r="P73" s="125"/>
      <c r="Q73" s="125"/>
      <c r="R73" s="125"/>
      <c r="S73" s="125"/>
      <c r="T73" s="108"/>
      <c r="U73" s="108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107"/>
      <c r="AQ73" s="108"/>
      <c r="AR73" s="108"/>
      <c r="AS73" s="108"/>
      <c r="AT73" s="108"/>
      <c r="AU73" s="108"/>
      <c r="AV73" s="108"/>
      <c r="AW73" s="108"/>
      <c r="AX73" s="108"/>
      <c r="AY73" s="108"/>
      <c r="AZ73" s="108"/>
    </row>
    <row r="74" spans="1:52" ht="13.5" thickTop="1" x14ac:dyDescent="0.2">
      <c r="A74" s="226" t="s">
        <v>18</v>
      </c>
      <c r="B74" s="207" t="s">
        <v>128</v>
      </c>
      <c r="C74" s="199" t="s">
        <v>135</v>
      </c>
      <c r="D74" s="125"/>
      <c r="E74" s="125"/>
      <c r="F74" s="125"/>
      <c r="G74" s="125"/>
      <c r="H74" s="125"/>
      <c r="I74" s="125"/>
      <c r="J74" s="125"/>
      <c r="K74" s="125"/>
      <c r="L74" s="125"/>
      <c r="M74" s="125"/>
      <c r="N74" s="125"/>
      <c r="O74" s="125"/>
      <c r="P74" s="125"/>
      <c r="Q74" s="125"/>
      <c r="R74" s="125"/>
      <c r="S74" s="125"/>
      <c r="T74" s="108"/>
      <c r="U74" s="108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107"/>
      <c r="AQ74" s="108"/>
      <c r="AR74" s="108"/>
      <c r="AS74" s="108"/>
      <c r="AT74" s="108"/>
      <c r="AU74" s="108"/>
      <c r="AV74" s="108"/>
      <c r="AW74" s="108"/>
      <c r="AX74" s="108"/>
      <c r="AY74" s="108"/>
      <c r="AZ74" s="108"/>
    </row>
    <row r="75" spans="1:52" x14ac:dyDescent="0.2">
      <c r="A75" s="227"/>
      <c r="B75" s="208" t="s">
        <v>129</v>
      </c>
      <c r="C75" s="197">
        <v>0</v>
      </c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P75" s="125"/>
      <c r="Q75" s="125"/>
      <c r="R75" s="125"/>
      <c r="S75" s="125"/>
      <c r="T75" s="108"/>
      <c r="U75" s="108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107"/>
      <c r="AQ75" s="108"/>
      <c r="AR75" s="108"/>
      <c r="AS75" s="108"/>
      <c r="AT75" s="108"/>
      <c r="AU75" s="108"/>
      <c r="AV75" s="108"/>
      <c r="AW75" s="108"/>
      <c r="AX75" s="108"/>
      <c r="AY75" s="108"/>
      <c r="AZ75" s="108"/>
    </row>
    <row r="76" spans="1:52" x14ac:dyDescent="0.2">
      <c r="A76" s="227"/>
      <c r="B76" s="209" t="s">
        <v>130</v>
      </c>
      <c r="C76" s="197">
        <v>0</v>
      </c>
      <c r="D76" s="125"/>
      <c r="E76" s="125"/>
      <c r="F76" s="125"/>
      <c r="G76" s="125"/>
      <c r="H76" s="125"/>
      <c r="I76" s="125"/>
      <c r="J76" s="125"/>
      <c r="K76" s="125"/>
      <c r="L76" s="125"/>
      <c r="M76" s="125"/>
      <c r="N76" s="125"/>
      <c r="O76" s="125"/>
      <c r="P76" s="125"/>
      <c r="Q76" s="125"/>
      <c r="R76" s="125"/>
      <c r="S76" s="125"/>
      <c r="T76" s="108"/>
      <c r="U76" s="108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107"/>
      <c r="AQ76" s="108"/>
      <c r="AR76" s="108"/>
      <c r="AS76" s="108"/>
      <c r="AT76" s="108"/>
      <c r="AU76" s="108"/>
      <c r="AV76" s="108"/>
      <c r="AW76" s="108"/>
      <c r="AX76" s="108"/>
      <c r="AY76" s="108"/>
      <c r="AZ76" s="108"/>
    </row>
    <row r="77" spans="1:52" ht="13.5" thickBot="1" x14ac:dyDescent="0.25">
      <c r="A77" s="228"/>
      <c r="B77" s="210" t="s">
        <v>131</v>
      </c>
      <c r="C77" s="200">
        <v>0</v>
      </c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5"/>
      <c r="P77" s="125"/>
      <c r="Q77" s="125"/>
      <c r="R77" s="125"/>
      <c r="S77" s="125"/>
      <c r="T77" s="108"/>
      <c r="U77" s="108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107"/>
      <c r="AQ77" s="108"/>
      <c r="AR77" s="108"/>
      <c r="AS77" s="108"/>
      <c r="AT77" s="108"/>
      <c r="AU77" s="108"/>
      <c r="AV77" s="108"/>
      <c r="AW77" s="108"/>
      <c r="AX77" s="108"/>
      <c r="AY77" s="108"/>
      <c r="AZ77" s="108"/>
    </row>
    <row r="78" spans="1:52" ht="13.5" thickTop="1" x14ac:dyDescent="0.2">
      <c r="A78" s="226" t="s">
        <v>124</v>
      </c>
      <c r="B78" s="207" t="s">
        <v>128</v>
      </c>
      <c r="C78" s="198">
        <v>0</v>
      </c>
      <c r="D78" s="125"/>
      <c r="E78" s="125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5"/>
      <c r="R78" s="125"/>
      <c r="S78" s="125"/>
      <c r="T78" s="108"/>
      <c r="U78" s="108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107"/>
      <c r="AQ78" s="108"/>
      <c r="AR78" s="108"/>
      <c r="AS78" s="108"/>
      <c r="AT78" s="108"/>
      <c r="AU78" s="108"/>
      <c r="AV78" s="108"/>
      <c r="AW78" s="108"/>
      <c r="AX78" s="108"/>
      <c r="AY78" s="108"/>
      <c r="AZ78" s="108"/>
    </row>
    <row r="79" spans="1:52" x14ac:dyDescent="0.2">
      <c r="A79" s="227"/>
      <c r="B79" s="208" t="s">
        <v>129</v>
      </c>
      <c r="C79" s="197">
        <v>0</v>
      </c>
      <c r="D79" s="125"/>
      <c r="E79" s="125"/>
      <c r="F79" s="125"/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  <c r="R79" s="125"/>
      <c r="S79" s="125"/>
      <c r="T79" s="108"/>
      <c r="U79" s="108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107"/>
      <c r="AQ79" s="108"/>
      <c r="AR79" s="108"/>
      <c r="AS79" s="108"/>
      <c r="AT79" s="108"/>
      <c r="AU79" s="108"/>
      <c r="AV79" s="108"/>
      <c r="AW79" s="108"/>
      <c r="AX79" s="108"/>
      <c r="AY79" s="108"/>
      <c r="AZ79" s="108"/>
    </row>
    <row r="80" spans="1:52" x14ac:dyDescent="0.2">
      <c r="A80" s="227"/>
      <c r="B80" s="209" t="s">
        <v>130</v>
      </c>
      <c r="C80" s="197">
        <v>0</v>
      </c>
      <c r="D80" s="125"/>
      <c r="E80" s="125"/>
      <c r="F80" s="125"/>
      <c r="G80" s="125"/>
      <c r="H80" s="125"/>
      <c r="I80" s="125"/>
      <c r="J80" s="125"/>
      <c r="K80" s="125"/>
      <c r="L80" s="125"/>
      <c r="M80" s="125"/>
      <c r="N80" s="125"/>
      <c r="O80" s="125"/>
      <c r="P80" s="125"/>
      <c r="Q80" s="125"/>
      <c r="R80" s="125"/>
      <c r="S80" s="125"/>
      <c r="T80" s="108"/>
      <c r="U80" s="108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107"/>
      <c r="AQ80" s="108"/>
      <c r="AR80" s="108"/>
      <c r="AS80" s="108"/>
      <c r="AT80" s="108"/>
      <c r="AU80" s="108"/>
      <c r="AV80" s="108"/>
      <c r="AW80" s="108"/>
      <c r="AX80" s="108"/>
      <c r="AY80" s="108"/>
      <c r="AZ80" s="108"/>
    </row>
    <row r="81" spans="1:52" ht="13.5" thickBot="1" x14ac:dyDescent="0.25">
      <c r="A81" s="228"/>
      <c r="B81" s="210" t="s">
        <v>131</v>
      </c>
      <c r="C81" s="200">
        <v>0</v>
      </c>
      <c r="D81" s="125"/>
      <c r="E81" s="125"/>
      <c r="F81" s="125"/>
      <c r="G81" s="125"/>
      <c r="H81" s="125"/>
      <c r="I81" s="125"/>
      <c r="J81" s="125"/>
      <c r="K81" s="125"/>
      <c r="L81" s="125"/>
      <c r="M81" s="125"/>
      <c r="N81" s="125"/>
      <c r="O81" s="125"/>
      <c r="P81" s="125"/>
      <c r="Q81" s="125"/>
      <c r="R81" s="125"/>
      <c r="S81" s="125"/>
      <c r="T81" s="108"/>
      <c r="U81" s="108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107"/>
      <c r="AQ81" s="108"/>
      <c r="AR81" s="108"/>
      <c r="AS81" s="108"/>
      <c r="AT81" s="108"/>
      <c r="AU81" s="108"/>
      <c r="AV81" s="108"/>
      <c r="AW81" s="108"/>
      <c r="AX81" s="108"/>
      <c r="AY81" s="108"/>
      <c r="AZ81" s="108"/>
    </row>
    <row r="82" spans="1:52" ht="13.5" thickTop="1" x14ac:dyDescent="0.2">
      <c r="A82" s="226" t="s">
        <v>123</v>
      </c>
      <c r="B82" s="207" t="s">
        <v>128</v>
      </c>
      <c r="C82" s="198" t="s">
        <v>136</v>
      </c>
      <c r="D82" s="125"/>
      <c r="E82" s="125"/>
      <c r="F82" s="125"/>
      <c r="G82" s="125"/>
      <c r="H82" s="125"/>
      <c r="I82" s="125"/>
      <c r="J82" s="125"/>
      <c r="K82" s="125"/>
      <c r="L82" s="125"/>
      <c r="M82" s="125"/>
      <c r="N82" s="125"/>
      <c r="O82" s="125"/>
      <c r="P82" s="125"/>
      <c r="Q82" s="125"/>
      <c r="R82" s="125"/>
      <c r="S82" s="125"/>
      <c r="T82" s="108"/>
      <c r="U82" s="108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107"/>
      <c r="AQ82" s="108"/>
      <c r="AR82" s="108"/>
      <c r="AS82" s="108"/>
      <c r="AT82" s="108"/>
      <c r="AU82" s="108"/>
      <c r="AV82" s="108"/>
      <c r="AW82" s="108"/>
      <c r="AX82" s="108"/>
      <c r="AY82" s="108"/>
      <c r="AZ82" s="108"/>
    </row>
    <row r="83" spans="1:52" x14ac:dyDescent="0.2">
      <c r="A83" s="227"/>
      <c r="B83" s="208" t="s">
        <v>129</v>
      </c>
      <c r="C83" s="197">
        <v>0</v>
      </c>
      <c r="D83" s="125"/>
      <c r="E83" s="125"/>
      <c r="F83" s="125"/>
      <c r="G83" s="125"/>
      <c r="H83" s="125"/>
      <c r="I83" s="125"/>
      <c r="J83" s="125"/>
      <c r="K83" s="125"/>
      <c r="L83" s="125"/>
      <c r="M83" s="125"/>
      <c r="N83" s="125"/>
      <c r="O83" s="125"/>
      <c r="P83" s="125"/>
      <c r="Q83" s="125"/>
      <c r="R83" s="125"/>
      <c r="S83" s="125"/>
      <c r="T83" s="108"/>
      <c r="U83" s="108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107"/>
      <c r="AQ83" s="108"/>
      <c r="AR83" s="108"/>
      <c r="AS83" s="108"/>
      <c r="AT83" s="108"/>
      <c r="AU83" s="108"/>
      <c r="AV83" s="108"/>
      <c r="AW83" s="108"/>
      <c r="AX83" s="108"/>
      <c r="AY83" s="108"/>
      <c r="AZ83" s="108"/>
    </row>
    <row r="84" spans="1:52" x14ac:dyDescent="0.2">
      <c r="A84" s="227"/>
      <c r="B84" s="209" t="s">
        <v>130</v>
      </c>
      <c r="C84" s="197">
        <v>0</v>
      </c>
      <c r="D84" s="125"/>
      <c r="E84" s="125"/>
      <c r="F84" s="125"/>
      <c r="G84" s="125"/>
      <c r="H84" s="125"/>
      <c r="I84" s="125"/>
      <c r="J84" s="125"/>
      <c r="K84" s="125"/>
      <c r="L84" s="125"/>
      <c r="M84" s="125"/>
      <c r="N84" s="125"/>
      <c r="O84" s="125"/>
      <c r="P84" s="125"/>
      <c r="Q84" s="125"/>
      <c r="R84" s="125"/>
      <c r="S84" s="125"/>
      <c r="T84" s="108"/>
      <c r="U84" s="108"/>
      <c r="AP84" s="107"/>
      <c r="AQ84" s="108"/>
      <c r="AR84" s="108"/>
      <c r="AS84" s="108"/>
      <c r="AT84" s="108"/>
      <c r="AU84" s="108"/>
      <c r="AV84" s="108"/>
      <c r="AW84" s="108"/>
      <c r="AX84" s="108"/>
      <c r="AY84" s="108"/>
      <c r="AZ84" s="108"/>
    </row>
    <row r="85" spans="1:52" ht="13.5" thickBot="1" x14ac:dyDescent="0.25">
      <c r="A85" s="228"/>
      <c r="B85" s="210" t="s">
        <v>131</v>
      </c>
      <c r="C85" s="200">
        <v>0</v>
      </c>
      <c r="D85" s="125"/>
      <c r="E85" s="125"/>
      <c r="F85" s="125"/>
      <c r="G85" s="125"/>
      <c r="H85" s="125"/>
      <c r="I85" s="125"/>
      <c r="J85" s="125"/>
      <c r="K85" s="125"/>
      <c r="L85" s="125"/>
      <c r="M85" s="125"/>
      <c r="N85" s="125"/>
      <c r="O85" s="125"/>
      <c r="P85" s="125"/>
      <c r="Q85" s="125"/>
      <c r="R85" s="125"/>
      <c r="S85" s="125"/>
      <c r="T85" s="108"/>
      <c r="U85" s="108"/>
      <c r="AP85" s="107"/>
      <c r="AQ85" s="108"/>
      <c r="AR85" s="108"/>
      <c r="AS85" s="108"/>
      <c r="AT85" s="108"/>
      <c r="AU85" s="108"/>
      <c r="AV85" s="108"/>
      <c r="AW85" s="108"/>
      <c r="AX85" s="108"/>
      <c r="AY85" s="108"/>
      <c r="AZ85" s="108"/>
    </row>
    <row r="86" spans="1:52" ht="13.5" thickTop="1" x14ac:dyDescent="0.2">
      <c r="A86" s="226" t="s">
        <v>122</v>
      </c>
      <c r="B86" s="207" t="s">
        <v>128</v>
      </c>
      <c r="C86" s="198" t="s">
        <v>137</v>
      </c>
      <c r="D86" s="125"/>
      <c r="E86" s="125"/>
      <c r="F86" s="125"/>
      <c r="G86" s="125"/>
      <c r="H86" s="125"/>
      <c r="I86" s="125"/>
      <c r="J86" s="125"/>
      <c r="K86" s="125"/>
      <c r="L86" s="125"/>
      <c r="M86" s="125"/>
      <c r="N86" s="125"/>
      <c r="O86" s="125"/>
      <c r="P86" s="125"/>
      <c r="Q86" s="125"/>
      <c r="R86" s="125"/>
      <c r="S86" s="125"/>
      <c r="T86" s="108"/>
      <c r="U86" s="108"/>
      <c r="AP86" s="107"/>
      <c r="AQ86" s="108"/>
      <c r="AR86" s="108"/>
      <c r="AS86" s="108"/>
      <c r="AT86" s="108"/>
      <c r="AU86" s="108"/>
      <c r="AV86" s="108"/>
      <c r="AW86" s="108"/>
      <c r="AX86" s="108"/>
      <c r="AY86" s="108"/>
      <c r="AZ86" s="108"/>
    </row>
    <row r="87" spans="1:52" x14ac:dyDescent="0.2">
      <c r="A87" s="227"/>
      <c r="B87" s="208" t="s">
        <v>129</v>
      </c>
      <c r="C87" s="197">
        <v>0</v>
      </c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5"/>
      <c r="Q87" s="125"/>
      <c r="R87" s="125"/>
      <c r="S87" s="125"/>
      <c r="T87" s="108"/>
      <c r="U87" s="108"/>
      <c r="AP87" s="107"/>
      <c r="AQ87" s="108"/>
      <c r="AR87" s="108"/>
      <c r="AS87" s="108"/>
      <c r="AT87" s="108"/>
      <c r="AU87" s="108"/>
      <c r="AV87" s="108"/>
      <c r="AW87" s="108"/>
      <c r="AX87" s="108"/>
      <c r="AY87" s="108"/>
      <c r="AZ87" s="108"/>
    </row>
    <row r="88" spans="1:52" x14ac:dyDescent="0.2">
      <c r="A88" s="227"/>
      <c r="B88" s="209" t="s">
        <v>130</v>
      </c>
      <c r="C88" s="197">
        <v>0</v>
      </c>
      <c r="D88" s="125"/>
      <c r="E88" s="125"/>
      <c r="F88" s="125"/>
      <c r="G88" s="125"/>
      <c r="H88" s="125"/>
      <c r="I88" s="125"/>
      <c r="J88" s="125"/>
      <c r="K88" s="125"/>
      <c r="L88" s="125"/>
      <c r="M88" s="125"/>
      <c r="N88" s="125"/>
      <c r="O88" s="125"/>
      <c r="P88" s="125"/>
      <c r="Q88" s="125"/>
      <c r="R88" s="125"/>
      <c r="S88" s="125"/>
      <c r="T88" s="108"/>
      <c r="U88" s="108"/>
      <c r="AP88" s="107"/>
      <c r="AQ88" s="108"/>
      <c r="AR88" s="108"/>
      <c r="AS88" s="108"/>
      <c r="AT88" s="108"/>
      <c r="AU88" s="108"/>
      <c r="AV88" s="108"/>
      <c r="AW88" s="108"/>
      <c r="AX88" s="108"/>
      <c r="AY88" s="108"/>
      <c r="AZ88" s="108"/>
    </row>
    <row r="89" spans="1:52" ht="13.5" thickBot="1" x14ac:dyDescent="0.25">
      <c r="A89" s="228"/>
      <c r="B89" s="210" t="s">
        <v>131</v>
      </c>
      <c r="C89" s="213">
        <v>0</v>
      </c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AP89" s="107"/>
      <c r="AQ89" s="108"/>
      <c r="AR89" s="108"/>
      <c r="AS89" s="108"/>
      <c r="AT89" s="108"/>
      <c r="AU89" s="108"/>
      <c r="AV89" s="108"/>
      <c r="AW89" s="108"/>
      <c r="AX89" s="108"/>
      <c r="AY89" s="108"/>
      <c r="AZ89" s="108"/>
    </row>
    <row r="90" spans="1:52" ht="13.5" thickTop="1" x14ac:dyDescent="0.2">
      <c r="A90" s="108"/>
      <c r="B90" s="108"/>
      <c r="C90" s="108"/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AP90" s="107"/>
      <c r="AQ90" s="108"/>
      <c r="AR90" s="108"/>
      <c r="AS90" s="108"/>
      <c r="AT90" s="108"/>
      <c r="AU90" s="108"/>
      <c r="AV90" s="108"/>
      <c r="AW90" s="108"/>
      <c r="AX90" s="108"/>
      <c r="AY90" s="108"/>
      <c r="AZ90" s="108"/>
    </row>
    <row r="91" spans="1:52" x14ac:dyDescent="0.2">
      <c r="A91" s="108"/>
      <c r="B91" s="108"/>
      <c r="C91" s="108"/>
      <c r="D91" s="108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AP91" s="107"/>
      <c r="AQ91" s="108"/>
      <c r="AR91" s="108"/>
      <c r="AS91" s="108"/>
      <c r="AT91" s="108"/>
      <c r="AU91" s="108"/>
      <c r="AV91" s="108"/>
      <c r="AW91" s="108"/>
      <c r="AX91" s="108"/>
      <c r="AY91" s="108"/>
      <c r="AZ91" s="108"/>
    </row>
    <row r="92" spans="1:52" x14ac:dyDescent="0.2">
      <c r="A92" s="108"/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AP92" s="107"/>
      <c r="AQ92" s="108"/>
      <c r="AR92" s="108"/>
      <c r="AS92" s="108"/>
      <c r="AT92" s="108"/>
      <c r="AU92" s="108"/>
      <c r="AV92" s="108"/>
      <c r="AW92" s="108"/>
      <c r="AX92" s="108"/>
      <c r="AY92" s="108"/>
      <c r="AZ92" s="108"/>
    </row>
    <row r="93" spans="1:52" x14ac:dyDescent="0.2">
      <c r="A93" s="108"/>
      <c r="B93" s="108"/>
      <c r="C93" s="108"/>
      <c r="D93" s="108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  <c r="U93" s="108"/>
      <c r="AP93" s="107"/>
      <c r="AQ93" s="108"/>
      <c r="AR93" s="108"/>
      <c r="AS93" s="108"/>
      <c r="AT93" s="108"/>
      <c r="AU93" s="108"/>
      <c r="AV93" s="108"/>
      <c r="AW93" s="108"/>
      <c r="AX93" s="108"/>
      <c r="AY93" s="108"/>
      <c r="AZ93" s="108"/>
    </row>
    <row r="94" spans="1:52" x14ac:dyDescent="0.2">
      <c r="A94" s="108"/>
      <c r="B94" s="108"/>
      <c r="C94" s="108"/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AP94" s="107"/>
      <c r="AQ94" s="108"/>
      <c r="AR94" s="108"/>
      <c r="AS94" s="108"/>
      <c r="AT94" s="108"/>
      <c r="AU94" s="108"/>
      <c r="AV94" s="108"/>
      <c r="AW94" s="108"/>
      <c r="AX94" s="108"/>
      <c r="AY94" s="108"/>
      <c r="AZ94" s="108"/>
    </row>
    <row r="95" spans="1:52" x14ac:dyDescent="0.2">
      <c r="A95" s="108"/>
      <c r="B95" s="108"/>
      <c r="C95" s="108"/>
      <c r="D95" s="108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AP95" s="107"/>
      <c r="AQ95" s="108"/>
      <c r="AR95" s="108"/>
      <c r="AS95" s="108"/>
      <c r="AT95" s="108"/>
      <c r="AU95" s="108"/>
      <c r="AV95" s="108"/>
      <c r="AW95" s="108"/>
      <c r="AX95" s="108"/>
      <c r="AY95" s="108"/>
      <c r="AZ95" s="108"/>
    </row>
    <row r="96" spans="1:52" x14ac:dyDescent="0.2">
      <c r="A96" s="108"/>
      <c r="B96" s="108"/>
      <c r="C96" s="108"/>
      <c r="D96" s="108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AP96" s="107"/>
      <c r="AQ96" s="108"/>
      <c r="AR96" s="108"/>
      <c r="AS96" s="108"/>
      <c r="AT96" s="108"/>
      <c r="AU96" s="108"/>
      <c r="AV96" s="108"/>
      <c r="AW96" s="108"/>
      <c r="AX96" s="108"/>
      <c r="AY96" s="108"/>
      <c r="AZ96" s="108"/>
    </row>
    <row r="97" spans="1:52" x14ac:dyDescent="0.2">
      <c r="A97" s="108"/>
      <c r="B97" s="108"/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AP97" s="107"/>
      <c r="AQ97" s="108"/>
      <c r="AR97" s="108"/>
      <c r="AS97" s="108"/>
      <c r="AT97" s="108"/>
      <c r="AU97" s="108"/>
      <c r="AV97" s="108"/>
      <c r="AW97" s="108"/>
      <c r="AX97" s="108"/>
      <c r="AY97" s="108"/>
      <c r="AZ97" s="108"/>
    </row>
    <row r="98" spans="1:52" x14ac:dyDescent="0.2">
      <c r="A98" s="108"/>
      <c r="B98" s="108"/>
      <c r="C98" s="108"/>
      <c r="D98" s="108"/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AP98" s="107"/>
      <c r="AQ98" s="108"/>
      <c r="AR98" s="108"/>
      <c r="AS98" s="108"/>
      <c r="AT98" s="108"/>
      <c r="AU98" s="108"/>
      <c r="AV98" s="108"/>
      <c r="AW98" s="108"/>
      <c r="AX98" s="108"/>
      <c r="AY98" s="108"/>
      <c r="AZ98" s="108"/>
    </row>
    <row r="99" spans="1:52" x14ac:dyDescent="0.2">
      <c r="A99" s="108"/>
      <c r="B99" s="108"/>
      <c r="C99" s="108"/>
      <c r="D99" s="108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AP99" s="107"/>
      <c r="AQ99" s="108"/>
      <c r="AR99" s="108"/>
      <c r="AS99" s="108"/>
      <c r="AT99" s="108"/>
      <c r="AU99" s="108"/>
      <c r="AV99" s="108"/>
      <c r="AW99" s="108"/>
      <c r="AX99" s="108"/>
      <c r="AY99" s="108"/>
      <c r="AZ99" s="108"/>
    </row>
    <row r="100" spans="1:52" x14ac:dyDescent="0.2">
      <c r="A100" s="108"/>
      <c r="B100" s="108"/>
      <c r="C100" s="108"/>
      <c r="D100" s="108"/>
      <c r="E100" s="108"/>
      <c r="F100" s="108"/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  <c r="R100" s="108"/>
      <c r="S100" s="108"/>
      <c r="T100" s="108"/>
      <c r="U100" s="108"/>
      <c r="AP100" s="107"/>
      <c r="AQ100" s="108"/>
      <c r="AR100" s="108"/>
      <c r="AS100" s="108"/>
      <c r="AT100" s="108"/>
      <c r="AU100" s="108"/>
      <c r="AV100" s="108"/>
      <c r="AW100" s="108"/>
      <c r="AX100" s="108"/>
      <c r="AY100" s="108"/>
      <c r="AZ100" s="108"/>
    </row>
    <row r="101" spans="1:52" x14ac:dyDescent="0.2">
      <c r="A101" s="108"/>
      <c r="B101" s="108"/>
      <c r="C101" s="108"/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  <c r="R101" s="108"/>
      <c r="S101" s="108"/>
      <c r="T101" s="108"/>
      <c r="U101" s="108"/>
      <c r="AP101" s="107"/>
      <c r="AQ101" s="108"/>
      <c r="AR101" s="108"/>
      <c r="AS101" s="108"/>
      <c r="AT101" s="108"/>
      <c r="AU101" s="108"/>
      <c r="AV101" s="108"/>
      <c r="AW101" s="108"/>
      <c r="AX101" s="108"/>
      <c r="AY101" s="108"/>
      <c r="AZ101" s="108"/>
    </row>
    <row r="102" spans="1:52" x14ac:dyDescent="0.2">
      <c r="A102" s="108"/>
      <c r="B102" s="108"/>
      <c r="C102" s="108"/>
      <c r="D102" s="108"/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AP102" s="107"/>
      <c r="AQ102" s="108"/>
      <c r="AR102" s="108"/>
      <c r="AS102" s="108"/>
      <c r="AT102" s="108"/>
      <c r="AU102" s="108"/>
      <c r="AV102" s="108"/>
      <c r="AW102" s="108"/>
      <c r="AX102" s="108"/>
      <c r="AY102" s="108"/>
      <c r="AZ102" s="108"/>
    </row>
    <row r="103" spans="1:52" x14ac:dyDescent="0.2">
      <c r="A103" s="108"/>
      <c r="B103" s="108"/>
      <c r="C103" s="108"/>
      <c r="D103" s="108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AP103" s="107"/>
      <c r="AQ103" s="108"/>
      <c r="AR103" s="108"/>
      <c r="AS103" s="108"/>
      <c r="AT103" s="108"/>
      <c r="AU103" s="108"/>
      <c r="AV103" s="108"/>
      <c r="AW103" s="108"/>
      <c r="AX103" s="108"/>
      <c r="AY103" s="108"/>
      <c r="AZ103" s="108"/>
    </row>
    <row r="104" spans="1:52" x14ac:dyDescent="0.2">
      <c r="A104" s="108"/>
      <c r="B104" s="108"/>
      <c r="C104" s="108"/>
      <c r="D104" s="108"/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AP104" s="107"/>
      <c r="AQ104" s="108"/>
      <c r="AR104" s="108"/>
      <c r="AS104" s="108"/>
      <c r="AT104" s="108"/>
      <c r="AU104" s="108"/>
      <c r="AV104" s="108"/>
      <c r="AW104" s="108"/>
      <c r="AX104" s="108"/>
      <c r="AY104" s="108"/>
      <c r="AZ104" s="108"/>
    </row>
    <row r="105" spans="1:52" x14ac:dyDescent="0.2">
      <c r="A105" s="108"/>
      <c r="B105" s="108"/>
      <c r="C105" s="108"/>
      <c r="D105" s="108"/>
      <c r="E105" s="108"/>
      <c r="F105" s="108"/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  <c r="R105" s="108"/>
      <c r="S105" s="108"/>
      <c r="T105" s="108"/>
      <c r="U105" s="108"/>
      <c r="AP105" s="107"/>
      <c r="AQ105" s="108"/>
      <c r="AR105" s="108"/>
      <c r="AS105" s="108"/>
      <c r="AT105" s="108"/>
      <c r="AU105" s="108"/>
      <c r="AV105" s="108"/>
      <c r="AW105" s="108"/>
      <c r="AX105" s="108"/>
      <c r="AY105" s="108"/>
      <c r="AZ105" s="108"/>
    </row>
    <row r="106" spans="1:52" x14ac:dyDescent="0.2">
      <c r="A106" s="108"/>
      <c r="B106" s="108"/>
      <c r="C106" s="108"/>
      <c r="D106" s="108"/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  <c r="R106" s="108"/>
      <c r="S106" s="108"/>
      <c r="T106" s="108"/>
      <c r="U106" s="108"/>
      <c r="AP106" s="107"/>
      <c r="AQ106" s="108"/>
      <c r="AR106" s="108"/>
      <c r="AS106" s="108"/>
      <c r="AT106" s="108"/>
      <c r="AU106" s="108"/>
      <c r="AV106" s="108"/>
      <c r="AW106" s="108"/>
      <c r="AX106" s="108"/>
      <c r="AY106" s="108"/>
      <c r="AZ106" s="108"/>
    </row>
    <row r="107" spans="1:52" x14ac:dyDescent="0.2">
      <c r="A107" s="108"/>
      <c r="B107" s="108"/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8"/>
      <c r="T107" s="108"/>
      <c r="U107" s="108"/>
      <c r="AP107" s="107"/>
      <c r="AQ107" s="108"/>
      <c r="AR107" s="108"/>
      <c r="AS107" s="108"/>
      <c r="AT107" s="108"/>
      <c r="AU107" s="108"/>
      <c r="AV107" s="108"/>
      <c r="AW107" s="108"/>
      <c r="AX107" s="108"/>
      <c r="AY107" s="108"/>
      <c r="AZ107" s="108"/>
    </row>
    <row r="108" spans="1:52" x14ac:dyDescent="0.2">
      <c r="A108" s="108"/>
      <c r="B108" s="108"/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AP108" s="107"/>
      <c r="AQ108" s="108"/>
      <c r="AR108" s="108"/>
      <c r="AS108" s="108"/>
      <c r="AT108" s="108"/>
      <c r="AU108" s="108"/>
      <c r="AV108" s="108"/>
      <c r="AW108" s="108"/>
      <c r="AX108" s="108"/>
      <c r="AY108" s="108"/>
      <c r="AZ108" s="108"/>
    </row>
    <row r="109" spans="1:52" x14ac:dyDescent="0.2">
      <c r="A109" s="108"/>
      <c r="B109" s="108"/>
      <c r="C109" s="108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AP109" s="107"/>
      <c r="AQ109" s="108"/>
      <c r="AR109" s="108"/>
      <c r="AS109" s="108"/>
      <c r="AT109" s="108"/>
      <c r="AU109" s="108"/>
      <c r="AV109" s="108"/>
      <c r="AW109" s="108"/>
      <c r="AX109" s="108"/>
      <c r="AY109" s="108"/>
      <c r="AZ109" s="108"/>
    </row>
    <row r="110" spans="1:52" x14ac:dyDescent="0.2">
      <c r="A110" s="108"/>
      <c r="B110" s="108"/>
      <c r="C110" s="108"/>
      <c r="D110" s="10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  <c r="R110" s="108"/>
      <c r="S110" s="108"/>
      <c r="T110" s="108"/>
      <c r="U110" s="108"/>
      <c r="AP110" s="107"/>
      <c r="AQ110" s="108"/>
      <c r="AR110" s="108"/>
      <c r="AS110" s="108"/>
      <c r="AT110" s="108"/>
      <c r="AU110" s="108"/>
      <c r="AV110" s="108"/>
      <c r="AW110" s="108"/>
      <c r="AX110" s="108"/>
      <c r="AY110" s="108"/>
      <c r="AZ110" s="108"/>
    </row>
    <row r="111" spans="1:52" x14ac:dyDescent="0.2">
      <c r="A111" s="108"/>
      <c r="B111" s="108"/>
      <c r="C111" s="108"/>
      <c r="D111" s="108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  <c r="R111" s="108"/>
      <c r="S111" s="108"/>
      <c r="T111" s="108"/>
      <c r="U111" s="108"/>
      <c r="AP111" s="107"/>
      <c r="AQ111" s="108"/>
      <c r="AR111" s="108"/>
      <c r="AS111" s="108"/>
      <c r="AT111" s="108"/>
      <c r="AU111" s="108"/>
      <c r="AV111" s="108"/>
      <c r="AW111" s="108"/>
      <c r="AX111" s="108"/>
      <c r="AY111" s="108"/>
      <c r="AZ111" s="108"/>
    </row>
    <row r="112" spans="1:52" x14ac:dyDescent="0.2">
      <c r="A112" s="108"/>
      <c r="B112" s="108"/>
      <c r="C112" s="108"/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AP112" s="107"/>
      <c r="AQ112" s="108"/>
      <c r="AR112" s="108"/>
      <c r="AS112" s="108"/>
      <c r="AT112" s="108"/>
      <c r="AU112" s="108"/>
      <c r="AV112" s="108"/>
      <c r="AW112" s="108"/>
      <c r="AX112" s="108"/>
      <c r="AY112" s="108"/>
      <c r="AZ112" s="108"/>
    </row>
    <row r="113" spans="1:52" x14ac:dyDescent="0.2">
      <c r="A113" s="108"/>
      <c r="B113" s="108"/>
      <c r="C113" s="108"/>
      <c r="D113" s="10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AP113" s="107"/>
      <c r="AQ113" s="108"/>
      <c r="AR113" s="108"/>
      <c r="AS113" s="108"/>
      <c r="AT113" s="108"/>
      <c r="AU113" s="108"/>
      <c r="AV113" s="108"/>
      <c r="AW113" s="108"/>
      <c r="AX113" s="108"/>
      <c r="AY113" s="108"/>
      <c r="AZ113" s="108"/>
    </row>
    <row r="114" spans="1:52" x14ac:dyDescent="0.2">
      <c r="A114" s="108"/>
      <c r="B114" s="108"/>
      <c r="C114" s="108"/>
      <c r="D114" s="10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  <c r="R114" s="108"/>
      <c r="S114" s="108"/>
      <c r="T114" s="108"/>
      <c r="U114" s="108"/>
      <c r="AP114" s="107"/>
      <c r="AQ114" s="108"/>
      <c r="AR114" s="108"/>
      <c r="AS114" s="108"/>
      <c r="AT114" s="108"/>
      <c r="AU114" s="108"/>
      <c r="AV114" s="108"/>
      <c r="AW114" s="108"/>
      <c r="AX114" s="108"/>
      <c r="AY114" s="108"/>
      <c r="AZ114" s="108"/>
    </row>
    <row r="115" spans="1:52" x14ac:dyDescent="0.2">
      <c r="A115" s="108"/>
      <c r="B115" s="108"/>
      <c r="C115" s="108"/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08"/>
      <c r="P115" s="108"/>
      <c r="Q115" s="108"/>
      <c r="R115" s="108"/>
      <c r="S115" s="108"/>
      <c r="T115" s="108"/>
      <c r="U115" s="108"/>
      <c r="AP115" s="107"/>
      <c r="AQ115" s="108"/>
      <c r="AR115" s="108"/>
      <c r="AS115" s="108"/>
      <c r="AT115" s="108"/>
      <c r="AU115" s="108"/>
      <c r="AV115" s="108"/>
      <c r="AW115" s="108"/>
      <c r="AX115" s="108"/>
      <c r="AY115" s="108"/>
      <c r="AZ115" s="108"/>
    </row>
    <row r="116" spans="1:52" x14ac:dyDescent="0.2">
      <c r="A116" s="108"/>
      <c r="B116" s="108"/>
      <c r="C116" s="108"/>
      <c r="D116" s="108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08"/>
      <c r="P116" s="108"/>
      <c r="Q116" s="108"/>
      <c r="R116" s="108"/>
      <c r="S116" s="108"/>
      <c r="T116" s="108"/>
      <c r="U116" s="108"/>
      <c r="AP116" s="107"/>
      <c r="AQ116" s="108"/>
      <c r="AR116" s="108"/>
      <c r="AS116" s="108"/>
      <c r="AT116" s="108"/>
      <c r="AU116" s="108"/>
      <c r="AV116" s="108"/>
      <c r="AW116" s="108"/>
      <c r="AX116" s="108"/>
      <c r="AY116" s="108"/>
      <c r="AZ116" s="108"/>
    </row>
    <row r="117" spans="1:52" x14ac:dyDescent="0.2">
      <c r="A117" s="108"/>
      <c r="B117" s="108"/>
      <c r="C117" s="108"/>
      <c r="D117" s="10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  <c r="R117" s="108"/>
      <c r="S117" s="108"/>
      <c r="T117" s="108"/>
      <c r="U117" s="108"/>
      <c r="AP117" s="107"/>
      <c r="AQ117" s="108"/>
      <c r="AR117" s="108"/>
      <c r="AS117" s="108"/>
      <c r="AT117" s="108"/>
      <c r="AU117" s="108"/>
      <c r="AV117" s="108"/>
      <c r="AW117" s="108"/>
      <c r="AX117" s="108"/>
      <c r="AY117" s="108"/>
      <c r="AZ117" s="108"/>
    </row>
    <row r="118" spans="1:52" x14ac:dyDescent="0.2">
      <c r="A118" s="108"/>
      <c r="B118" s="108"/>
      <c r="C118" s="108"/>
      <c r="D118" s="10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  <c r="R118" s="108"/>
      <c r="S118" s="108"/>
      <c r="T118" s="108"/>
      <c r="U118" s="108"/>
      <c r="AP118" s="107"/>
      <c r="AQ118" s="108"/>
      <c r="AR118" s="108"/>
      <c r="AS118" s="108"/>
      <c r="AT118" s="108"/>
      <c r="AU118" s="108"/>
      <c r="AV118" s="108"/>
      <c r="AW118" s="108"/>
      <c r="AX118" s="108"/>
      <c r="AY118" s="108"/>
      <c r="AZ118" s="108"/>
    </row>
    <row r="119" spans="1:52" x14ac:dyDescent="0.2">
      <c r="A119" s="108"/>
      <c r="B119" s="108"/>
      <c r="C119" s="108"/>
      <c r="D119" s="108"/>
      <c r="E119" s="108"/>
      <c r="F119" s="108"/>
      <c r="G119" s="108"/>
      <c r="H119" s="108"/>
      <c r="I119" s="108"/>
      <c r="J119" s="108"/>
      <c r="K119" s="108"/>
      <c r="L119" s="108"/>
      <c r="M119" s="108"/>
      <c r="N119" s="108"/>
      <c r="O119" s="108"/>
      <c r="P119" s="108"/>
      <c r="Q119" s="108"/>
      <c r="R119" s="108"/>
      <c r="S119" s="108"/>
      <c r="T119" s="108"/>
      <c r="U119" s="108"/>
      <c r="AP119" s="107"/>
      <c r="AQ119" s="108"/>
      <c r="AR119" s="108"/>
      <c r="AS119" s="108"/>
      <c r="AT119" s="108"/>
      <c r="AU119" s="108"/>
      <c r="AV119" s="108"/>
      <c r="AW119" s="108"/>
      <c r="AX119" s="108"/>
      <c r="AY119" s="108"/>
      <c r="AZ119" s="108"/>
    </row>
    <row r="120" spans="1:52" x14ac:dyDescent="0.2">
      <c r="A120" s="108"/>
      <c r="B120" s="108"/>
      <c r="C120" s="108"/>
      <c r="D120" s="108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  <c r="R120" s="108"/>
      <c r="S120" s="108"/>
      <c r="T120" s="108"/>
      <c r="U120" s="108"/>
      <c r="AP120" s="107"/>
      <c r="AQ120" s="108"/>
      <c r="AR120" s="108"/>
      <c r="AS120" s="108"/>
      <c r="AT120" s="108"/>
      <c r="AU120" s="108"/>
      <c r="AV120" s="108"/>
      <c r="AW120" s="108"/>
      <c r="AX120" s="108"/>
      <c r="AY120" s="108"/>
      <c r="AZ120" s="108"/>
    </row>
    <row r="121" spans="1:52" x14ac:dyDescent="0.2">
      <c r="A121" s="108"/>
      <c r="B121" s="108"/>
      <c r="C121" s="108"/>
      <c r="D121" s="10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AP121" s="107"/>
      <c r="AQ121" s="108"/>
      <c r="AR121" s="108"/>
      <c r="AS121" s="108"/>
      <c r="AT121" s="108"/>
      <c r="AU121" s="108"/>
      <c r="AV121" s="108"/>
      <c r="AW121" s="108"/>
      <c r="AX121" s="108"/>
      <c r="AY121" s="108"/>
      <c r="AZ121" s="108"/>
    </row>
    <row r="122" spans="1:52" x14ac:dyDescent="0.2">
      <c r="A122" s="108"/>
      <c r="B122" s="108"/>
      <c r="C122" s="108"/>
      <c r="D122" s="108"/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08"/>
      <c r="P122" s="108"/>
      <c r="Q122" s="108"/>
      <c r="R122" s="108"/>
      <c r="S122" s="108"/>
      <c r="T122" s="108"/>
      <c r="U122" s="108"/>
      <c r="AP122" s="107"/>
      <c r="AQ122" s="108"/>
      <c r="AR122" s="108"/>
      <c r="AS122" s="108"/>
      <c r="AT122" s="108"/>
      <c r="AU122" s="108"/>
      <c r="AV122" s="108"/>
      <c r="AW122" s="108"/>
      <c r="AX122" s="108"/>
      <c r="AY122" s="108"/>
      <c r="AZ122" s="108"/>
    </row>
    <row r="123" spans="1:52" x14ac:dyDescent="0.2">
      <c r="A123" s="108"/>
      <c r="B123" s="108"/>
      <c r="C123" s="108"/>
      <c r="D123" s="108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08"/>
      <c r="P123" s="108"/>
      <c r="Q123" s="108"/>
      <c r="R123" s="108"/>
      <c r="S123" s="108"/>
      <c r="T123" s="108"/>
      <c r="U123" s="108"/>
      <c r="AP123" s="107"/>
      <c r="AQ123" s="108"/>
      <c r="AR123" s="108"/>
      <c r="AS123" s="108"/>
      <c r="AT123" s="108"/>
      <c r="AU123" s="108"/>
      <c r="AV123" s="108"/>
      <c r="AW123" s="108"/>
      <c r="AX123" s="108"/>
      <c r="AY123" s="108"/>
      <c r="AZ123" s="108"/>
    </row>
    <row r="124" spans="1:52" x14ac:dyDescent="0.2">
      <c r="A124" s="108"/>
      <c r="B124" s="108"/>
      <c r="C124" s="108"/>
      <c r="D124" s="108"/>
      <c r="E124" s="108"/>
      <c r="F124" s="108"/>
      <c r="G124" s="108"/>
      <c r="H124" s="108"/>
      <c r="I124" s="108"/>
      <c r="J124" s="108"/>
      <c r="K124" s="108"/>
      <c r="L124" s="108"/>
      <c r="M124" s="108"/>
      <c r="N124" s="108"/>
      <c r="O124" s="108"/>
      <c r="P124" s="108"/>
      <c r="Q124" s="108"/>
      <c r="R124" s="108"/>
      <c r="S124" s="108"/>
      <c r="T124" s="108"/>
      <c r="U124" s="108"/>
      <c r="AP124" s="107"/>
      <c r="AQ124" s="108"/>
      <c r="AR124" s="108"/>
      <c r="AS124" s="108"/>
      <c r="AT124" s="108"/>
      <c r="AU124" s="108"/>
      <c r="AV124" s="108"/>
      <c r="AW124" s="108"/>
      <c r="AX124" s="108"/>
      <c r="AY124" s="108"/>
      <c r="AZ124" s="108"/>
    </row>
    <row r="125" spans="1:52" x14ac:dyDescent="0.2">
      <c r="A125" s="108"/>
      <c r="B125" s="108"/>
      <c r="C125" s="108"/>
      <c r="D125" s="108"/>
      <c r="E125" s="108"/>
      <c r="F125" s="108"/>
      <c r="G125" s="108"/>
      <c r="H125" s="108"/>
      <c r="I125" s="108"/>
      <c r="J125" s="108"/>
      <c r="K125" s="108"/>
      <c r="L125" s="108"/>
      <c r="M125" s="108"/>
      <c r="N125" s="108"/>
      <c r="O125" s="108"/>
      <c r="P125" s="108"/>
      <c r="Q125" s="108"/>
      <c r="R125" s="108"/>
      <c r="S125" s="108"/>
      <c r="T125" s="108"/>
      <c r="U125" s="108"/>
      <c r="AP125" s="107"/>
      <c r="AQ125" s="108"/>
      <c r="AR125" s="108"/>
      <c r="AS125" s="108"/>
      <c r="AT125" s="108"/>
      <c r="AU125" s="108"/>
      <c r="AV125" s="108"/>
      <c r="AW125" s="108"/>
      <c r="AX125" s="108"/>
      <c r="AY125" s="108"/>
      <c r="AZ125" s="108"/>
    </row>
    <row r="126" spans="1:52" x14ac:dyDescent="0.2">
      <c r="A126" s="108"/>
      <c r="B126" s="108"/>
      <c r="C126" s="108"/>
      <c r="D126" s="108"/>
      <c r="E126" s="108"/>
      <c r="F126" s="108"/>
      <c r="G126" s="108"/>
      <c r="H126" s="108"/>
      <c r="I126" s="108"/>
      <c r="J126" s="108"/>
      <c r="K126" s="108"/>
      <c r="L126" s="108"/>
      <c r="M126" s="108"/>
      <c r="N126" s="108"/>
      <c r="O126" s="108"/>
      <c r="P126" s="108"/>
      <c r="Q126" s="108"/>
      <c r="R126" s="108"/>
      <c r="S126" s="108"/>
      <c r="T126" s="108"/>
      <c r="U126" s="108"/>
      <c r="AP126" s="107"/>
      <c r="AQ126" s="108"/>
      <c r="AR126" s="108"/>
      <c r="AS126" s="108"/>
      <c r="AT126" s="108"/>
      <c r="AU126" s="108"/>
      <c r="AV126" s="108"/>
      <c r="AW126" s="108"/>
      <c r="AX126" s="108"/>
      <c r="AY126" s="108"/>
      <c r="AZ126" s="108"/>
    </row>
    <row r="127" spans="1:52" x14ac:dyDescent="0.2">
      <c r="A127" s="108"/>
      <c r="B127" s="108"/>
      <c r="C127" s="108"/>
      <c r="D127" s="108"/>
      <c r="E127" s="108"/>
      <c r="F127" s="108"/>
      <c r="G127" s="108"/>
      <c r="H127" s="108"/>
      <c r="I127" s="108"/>
      <c r="J127" s="108"/>
      <c r="K127" s="108"/>
      <c r="L127" s="108"/>
      <c r="M127" s="108"/>
      <c r="N127" s="108"/>
      <c r="O127" s="108"/>
      <c r="P127" s="108"/>
      <c r="Q127" s="108"/>
      <c r="R127" s="108"/>
      <c r="S127" s="108"/>
      <c r="T127" s="108"/>
      <c r="U127" s="108"/>
      <c r="AP127" s="107"/>
      <c r="AQ127" s="108"/>
      <c r="AR127" s="108"/>
      <c r="AS127" s="108"/>
      <c r="AT127" s="108"/>
      <c r="AU127" s="108"/>
      <c r="AV127" s="108"/>
      <c r="AW127" s="108"/>
      <c r="AX127" s="108"/>
      <c r="AY127" s="108"/>
      <c r="AZ127" s="108"/>
    </row>
    <row r="128" spans="1:52" x14ac:dyDescent="0.2">
      <c r="A128" s="108"/>
      <c r="B128" s="108"/>
      <c r="C128" s="108"/>
      <c r="D128" s="108"/>
      <c r="E128" s="108"/>
      <c r="F128" s="108"/>
      <c r="G128" s="108"/>
      <c r="H128" s="108"/>
      <c r="I128" s="108"/>
      <c r="J128" s="108"/>
      <c r="K128" s="108"/>
      <c r="L128" s="108"/>
      <c r="M128" s="108"/>
      <c r="N128" s="108"/>
      <c r="O128" s="108"/>
      <c r="P128" s="108"/>
      <c r="Q128" s="108"/>
      <c r="R128" s="108"/>
      <c r="S128" s="108"/>
      <c r="T128" s="108"/>
      <c r="U128" s="108"/>
      <c r="AP128" s="107"/>
      <c r="AQ128" s="108"/>
      <c r="AR128" s="108"/>
      <c r="AS128" s="108"/>
      <c r="AT128" s="108"/>
      <c r="AU128" s="108"/>
      <c r="AV128" s="108"/>
      <c r="AW128" s="108"/>
      <c r="AX128" s="108"/>
      <c r="AY128" s="108"/>
      <c r="AZ128" s="108"/>
    </row>
    <row r="129" spans="1:52" x14ac:dyDescent="0.2">
      <c r="A129" s="108"/>
      <c r="B129" s="108"/>
      <c r="C129" s="108"/>
      <c r="D129" s="108"/>
      <c r="E129" s="108"/>
      <c r="F129" s="108"/>
      <c r="G129" s="108"/>
      <c r="H129" s="108"/>
      <c r="I129" s="108"/>
      <c r="J129" s="108"/>
      <c r="K129" s="108"/>
      <c r="L129" s="108"/>
      <c r="M129" s="108"/>
      <c r="N129" s="108"/>
      <c r="O129" s="108"/>
      <c r="P129" s="108"/>
      <c r="Q129" s="108"/>
      <c r="R129" s="108"/>
      <c r="S129" s="108"/>
      <c r="T129" s="108"/>
      <c r="U129" s="108"/>
      <c r="AP129" s="107"/>
      <c r="AQ129" s="108"/>
      <c r="AR129" s="108"/>
      <c r="AS129" s="108"/>
      <c r="AT129" s="108"/>
      <c r="AU129" s="108"/>
      <c r="AV129" s="108"/>
      <c r="AW129" s="108"/>
      <c r="AX129" s="108"/>
      <c r="AY129" s="108"/>
      <c r="AZ129" s="108"/>
    </row>
    <row r="130" spans="1:52" x14ac:dyDescent="0.2">
      <c r="A130" s="108"/>
      <c r="B130" s="108"/>
      <c r="C130" s="108"/>
      <c r="D130" s="108"/>
      <c r="E130" s="108"/>
      <c r="F130" s="108"/>
      <c r="G130" s="108"/>
      <c r="H130" s="108"/>
      <c r="I130" s="108"/>
      <c r="J130" s="108"/>
      <c r="K130" s="108"/>
      <c r="L130" s="108"/>
      <c r="M130" s="108"/>
      <c r="N130" s="108"/>
      <c r="O130" s="108"/>
      <c r="P130" s="108"/>
      <c r="Q130" s="108"/>
      <c r="R130" s="108"/>
      <c r="S130" s="108"/>
      <c r="T130" s="108"/>
      <c r="U130" s="108"/>
      <c r="AP130" s="107"/>
      <c r="AQ130" s="108"/>
      <c r="AR130" s="108"/>
      <c r="AS130" s="108"/>
      <c r="AT130" s="108"/>
      <c r="AU130" s="108"/>
      <c r="AV130" s="108"/>
      <c r="AW130" s="108"/>
      <c r="AX130" s="108"/>
      <c r="AY130" s="108"/>
      <c r="AZ130" s="108"/>
    </row>
    <row r="131" spans="1:52" x14ac:dyDescent="0.2">
      <c r="A131" s="108"/>
      <c r="B131" s="108"/>
      <c r="C131" s="108"/>
      <c r="D131" s="108"/>
      <c r="E131" s="108"/>
      <c r="F131" s="108"/>
      <c r="G131" s="108"/>
      <c r="H131" s="108"/>
      <c r="I131" s="108"/>
      <c r="J131" s="108"/>
      <c r="K131" s="108"/>
      <c r="L131" s="108"/>
      <c r="M131" s="108"/>
      <c r="N131" s="108"/>
      <c r="O131" s="108"/>
      <c r="P131" s="108"/>
      <c r="Q131" s="108"/>
      <c r="R131" s="108"/>
      <c r="S131" s="108"/>
      <c r="T131" s="108"/>
      <c r="U131" s="108"/>
      <c r="AP131" s="107"/>
      <c r="AQ131" s="108"/>
      <c r="AR131" s="108"/>
      <c r="AS131" s="108"/>
      <c r="AT131" s="108"/>
      <c r="AU131" s="108"/>
      <c r="AV131" s="108"/>
      <c r="AW131" s="108"/>
      <c r="AX131" s="108"/>
      <c r="AY131" s="108"/>
      <c r="AZ131" s="108"/>
    </row>
    <row r="132" spans="1:52" x14ac:dyDescent="0.2">
      <c r="A132" s="108"/>
      <c r="B132" s="108"/>
      <c r="C132" s="108"/>
      <c r="D132" s="10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AP132" s="107"/>
      <c r="AQ132" s="108"/>
      <c r="AR132" s="108"/>
      <c r="AS132" s="108"/>
      <c r="AT132" s="108"/>
      <c r="AU132" s="108"/>
      <c r="AV132" s="108"/>
      <c r="AW132" s="108"/>
      <c r="AX132" s="108"/>
      <c r="AY132" s="108"/>
      <c r="AZ132" s="108"/>
    </row>
    <row r="133" spans="1:52" x14ac:dyDescent="0.2">
      <c r="A133" s="108"/>
      <c r="B133" s="108"/>
      <c r="C133" s="108"/>
      <c r="D133" s="108"/>
      <c r="E133" s="108"/>
      <c r="F133" s="108"/>
      <c r="G133" s="108"/>
      <c r="H133" s="108"/>
      <c r="I133" s="108"/>
      <c r="J133" s="108"/>
      <c r="K133" s="108"/>
      <c r="L133" s="108"/>
      <c r="M133" s="108"/>
      <c r="N133" s="108"/>
      <c r="O133" s="108"/>
      <c r="P133" s="108"/>
      <c r="Q133" s="108"/>
      <c r="R133" s="108"/>
      <c r="S133" s="108"/>
      <c r="T133" s="108"/>
      <c r="U133" s="108"/>
      <c r="AP133" s="107"/>
      <c r="AQ133" s="108"/>
      <c r="AR133" s="108"/>
      <c r="AS133" s="108"/>
      <c r="AT133" s="108"/>
      <c r="AU133" s="108"/>
      <c r="AV133" s="108"/>
      <c r="AW133" s="108"/>
      <c r="AX133" s="108"/>
      <c r="AY133" s="108"/>
      <c r="AZ133" s="108"/>
    </row>
    <row r="134" spans="1:52" x14ac:dyDescent="0.2">
      <c r="A134" s="108"/>
      <c r="B134" s="108"/>
      <c r="C134" s="108"/>
      <c r="D134" s="10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08"/>
      <c r="P134" s="108"/>
      <c r="Q134" s="108"/>
      <c r="R134" s="108"/>
      <c r="S134" s="108"/>
      <c r="T134" s="108"/>
      <c r="U134" s="108"/>
      <c r="AP134" s="107"/>
      <c r="AQ134" s="108"/>
      <c r="AR134" s="108"/>
      <c r="AS134" s="108"/>
      <c r="AT134" s="108"/>
      <c r="AU134" s="108"/>
      <c r="AV134" s="108"/>
      <c r="AW134" s="108"/>
      <c r="AX134" s="108"/>
      <c r="AY134" s="108"/>
      <c r="AZ134" s="108"/>
    </row>
    <row r="135" spans="1:52" x14ac:dyDescent="0.2">
      <c r="A135" s="108"/>
      <c r="B135" s="108"/>
      <c r="C135" s="108"/>
      <c r="D135" s="108"/>
      <c r="E135" s="108"/>
      <c r="F135" s="108"/>
      <c r="G135" s="108"/>
      <c r="H135" s="108"/>
      <c r="I135" s="108"/>
      <c r="J135" s="108"/>
      <c r="K135" s="108"/>
      <c r="L135" s="108"/>
      <c r="M135" s="108"/>
      <c r="N135" s="108"/>
      <c r="O135" s="108"/>
      <c r="P135" s="108"/>
      <c r="Q135" s="108"/>
      <c r="R135" s="108"/>
      <c r="S135" s="108"/>
      <c r="T135" s="108"/>
      <c r="U135" s="108"/>
      <c r="AP135" s="107"/>
      <c r="AQ135" s="108"/>
      <c r="AR135" s="108"/>
      <c r="AS135" s="108"/>
      <c r="AT135" s="108"/>
      <c r="AU135" s="108"/>
      <c r="AV135" s="108"/>
      <c r="AW135" s="108"/>
      <c r="AX135" s="108"/>
      <c r="AY135" s="108"/>
      <c r="AZ135" s="108"/>
    </row>
    <row r="136" spans="1:52" x14ac:dyDescent="0.2">
      <c r="A136" s="108"/>
      <c r="B136" s="108"/>
      <c r="C136" s="108"/>
      <c r="D136" s="108"/>
      <c r="E136" s="108"/>
      <c r="F136" s="108"/>
      <c r="G136" s="108"/>
      <c r="H136" s="108"/>
      <c r="I136" s="108"/>
      <c r="J136" s="108"/>
      <c r="K136" s="108"/>
      <c r="L136" s="108"/>
      <c r="M136" s="108"/>
      <c r="N136" s="108"/>
      <c r="O136" s="108"/>
      <c r="P136" s="108"/>
      <c r="Q136" s="108"/>
      <c r="R136" s="108"/>
      <c r="S136" s="108"/>
      <c r="T136" s="108"/>
      <c r="U136" s="108"/>
      <c r="AP136" s="107"/>
      <c r="AQ136" s="108"/>
      <c r="AR136" s="108"/>
      <c r="AS136" s="108"/>
      <c r="AT136" s="108"/>
      <c r="AU136" s="108"/>
      <c r="AV136" s="108"/>
      <c r="AW136" s="108"/>
      <c r="AX136" s="108"/>
      <c r="AY136" s="108"/>
      <c r="AZ136" s="108"/>
    </row>
    <row r="137" spans="1:52" x14ac:dyDescent="0.2">
      <c r="A137" s="108"/>
      <c r="B137" s="108"/>
      <c r="C137" s="108"/>
      <c r="D137" s="108"/>
      <c r="E137" s="108"/>
      <c r="F137" s="108"/>
      <c r="G137" s="108"/>
      <c r="H137" s="108"/>
      <c r="I137" s="108"/>
      <c r="J137" s="108"/>
      <c r="K137" s="108"/>
      <c r="L137" s="108"/>
      <c r="M137" s="108"/>
      <c r="N137" s="108"/>
      <c r="O137" s="108"/>
      <c r="P137" s="108"/>
      <c r="Q137" s="108"/>
      <c r="R137" s="108"/>
      <c r="S137" s="108"/>
      <c r="T137" s="108"/>
      <c r="U137" s="108"/>
      <c r="AP137" s="107"/>
      <c r="AQ137" s="108"/>
      <c r="AR137" s="108"/>
      <c r="AS137" s="108"/>
      <c r="AT137" s="108"/>
      <c r="AU137" s="108"/>
      <c r="AV137" s="108"/>
      <c r="AW137" s="108"/>
      <c r="AX137" s="108"/>
      <c r="AY137" s="108"/>
      <c r="AZ137" s="108"/>
    </row>
    <row r="138" spans="1:52" x14ac:dyDescent="0.2">
      <c r="A138" s="108"/>
      <c r="B138" s="108"/>
      <c r="C138" s="108"/>
      <c r="D138" s="108"/>
      <c r="E138" s="108"/>
      <c r="F138" s="108"/>
      <c r="G138" s="108"/>
      <c r="H138" s="108"/>
      <c r="I138" s="108"/>
      <c r="J138" s="108"/>
      <c r="K138" s="108"/>
      <c r="L138" s="108"/>
      <c r="M138" s="108"/>
      <c r="N138" s="108"/>
      <c r="O138" s="108"/>
      <c r="P138" s="108"/>
      <c r="Q138" s="108"/>
      <c r="R138" s="108"/>
      <c r="S138" s="108"/>
      <c r="T138" s="108"/>
      <c r="U138" s="108"/>
      <c r="AP138" s="107"/>
      <c r="AQ138" s="108"/>
      <c r="AR138" s="108"/>
      <c r="AS138" s="108"/>
      <c r="AT138" s="108"/>
      <c r="AU138" s="108"/>
      <c r="AV138" s="108"/>
      <c r="AW138" s="108"/>
      <c r="AX138" s="108"/>
      <c r="AY138" s="108"/>
      <c r="AZ138" s="108"/>
    </row>
    <row r="139" spans="1:52" x14ac:dyDescent="0.2">
      <c r="A139" s="108"/>
      <c r="B139" s="108"/>
      <c r="C139" s="108"/>
      <c r="D139" s="108"/>
      <c r="E139" s="108"/>
      <c r="F139" s="108"/>
      <c r="G139" s="108"/>
      <c r="H139" s="108"/>
      <c r="I139" s="108"/>
      <c r="J139" s="108"/>
      <c r="K139" s="108"/>
      <c r="L139" s="108"/>
      <c r="M139" s="108"/>
      <c r="N139" s="108"/>
      <c r="O139" s="108"/>
      <c r="P139" s="108"/>
      <c r="Q139" s="108"/>
      <c r="R139" s="108"/>
      <c r="S139" s="108"/>
      <c r="T139" s="108"/>
      <c r="U139" s="108"/>
      <c r="AP139" s="107"/>
      <c r="AQ139" s="108"/>
      <c r="AR139" s="108"/>
      <c r="AS139" s="108"/>
      <c r="AT139" s="108"/>
      <c r="AU139" s="108"/>
      <c r="AV139" s="108"/>
      <c r="AW139" s="108"/>
      <c r="AX139" s="108"/>
      <c r="AY139" s="108"/>
      <c r="AZ139" s="108"/>
    </row>
    <row r="140" spans="1:52" x14ac:dyDescent="0.2">
      <c r="A140" s="108"/>
      <c r="B140" s="108"/>
      <c r="C140" s="108"/>
      <c r="D140" s="108"/>
      <c r="E140" s="108"/>
      <c r="F140" s="108"/>
      <c r="G140" s="108"/>
      <c r="H140" s="108"/>
      <c r="I140" s="108"/>
      <c r="J140" s="108"/>
      <c r="K140" s="108"/>
      <c r="L140" s="108"/>
      <c r="M140" s="108"/>
      <c r="N140" s="108"/>
      <c r="O140" s="108"/>
      <c r="P140" s="108"/>
      <c r="Q140" s="108"/>
      <c r="R140" s="108"/>
      <c r="S140" s="108"/>
      <c r="T140" s="108"/>
      <c r="U140" s="108"/>
      <c r="AP140" s="107"/>
      <c r="AQ140" s="108"/>
      <c r="AR140" s="108"/>
      <c r="AS140" s="108"/>
      <c r="AT140" s="108"/>
      <c r="AU140" s="108"/>
      <c r="AV140" s="108"/>
      <c r="AW140" s="108"/>
      <c r="AX140" s="108"/>
      <c r="AY140" s="108"/>
      <c r="AZ140" s="108"/>
    </row>
    <row r="141" spans="1:52" x14ac:dyDescent="0.2">
      <c r="A141" s="108"/>
      <c r="B141" s="108"/>
      <c r="C141" s="108"/>
      <c r="D141" s="108"/>
      <c r="E141" s="108"/>
      <c r="F141" s="108"/>
      <c r="G141" s="108"/>
      <c r="H141" s="108"/>
      <c r="I141" s="108"/>
      <c r="J141" s="108"/>
      <c r="K141" s="108"/>
      <c r="L141" s="108"/>
      <c r="M141" s="108"/>
      <c r="N141" s="108"/>
      <c r="O141" s="108"/>
      <c r="P141" s="108"/>
      <c r="Q141" s="108"/>
      <c r="R141" s="108"/>
      <c r="S141" s="108"/>
      <c r="T141" s="108"/>
      <c r="U141" s="108"/>
      <c r="AP141" s="107"/>
      <c r="AQ141" s="108"/>
      <c r="AR141" s="108"/>
      <c r="AS141" s="108"/>
      <c r="AT141" s="108"/>
      <c r="AU141" s="108"/>
      <c r="AV141" s="108"/>
      <c r="AW141" s="108"/>
      <c r="AX141" s="108"/>
      <c r="AY141" s="108"/>
      <c r="AZ141" s="108"/>
    </row>
    <row r="142" spans="1:52" x14ac:dyDescent="0.2">
      <c r="A142" s="108"/>
      <c r="B142" s="108"/>
      <c r="C142" s="108"/>
      <c r="D142" s="10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08"/>
      <c r="P142" s="108"/>
      <c r="Q142" s="108"/>
      <c r="R142" s="108"/>
      <c r="S142" s="108"/>
      <c r="T142" s="108"/>
      <c r="U142" s="108"/>
      <c r="AP142" s="107"/>
      <c r="AQ142" s="108"/>
      <c r="AR142" s="108"/>
      <c r="AS142" s="108"/>
      <c r="AT142" s="108"/>
      <c r="AU142" s="108"/>
      <c r="AV142" s="108"/>
      <c r="AW142" s="108"/>
      <c r="AX142" s="108"/>
      <c r="AY142" s="108"/>
      <c r="AZ142" s="108"/>
    </row>
    <row r="143" spans="1:52" x14ac:dyDescent="0.2">
      <c r="A143" s="108"/>
      <c r="B143" s="108"/>
      <c r="C143" s="108"/>
      <c r="D143" s="108"/>
      <c r="E143" s="108"/>
      <c r="F143" s="108"/>
      <c r="G143" s="108"/>
      <c r="H143" s="108"/>
      <c r="I143" s="108"/>
      <c r="J143" s="108"/>
      <c r="K143" s="108"/>
      <c r="L143" s="108"/>
      <c r="M143" s="108"/>
      <c r="N143" s="108"/>
      <c r="O143" s="108"/>
      <c r="P143" s="108"/>
      <c r="Q143" s="108"/>
      <c r="R143" s="108"/>
      <c r="S143" s="108"/>
      <c r="T143" s="108"/>
      <c r="U143" s="108"/>
      <c r="AP143" s="107"/>
      <c r="AQ143" s="108"/>
      <c r="AR143" s="108"/>
      <c r="AS143" s="108"/>
      <c r="AT143" s="108"/>
      <c r="AU143" s="108"/>
      <c r="AV143" s="108"/>
      <c r="AW143" s="108"/>
      <c r="AX143" s="108"/>
      <c r="AY143" s="108"/>
      <c r="AZ143" s="108"/>
    </row>
    <row r="144" spans="1:52" x14ac:dyDescent="0.2">
      <c r="A144" s="108"/>
      <c r="B144" s="108"/>
      <c r="C144" s="108"/>
      <c r="D144" s="10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8"/>
      <c r="O144" s="108"/>
      <c r="P144" s="108"/>
      <c r="Q144" s="108"/>
      <c r="R144" s="108"/>
      <c r="S144" s="108"/>
      <c r="T144" s="108"/>
      <c r="U144" s="108"/>
      <c r="AP144" s="107"/>
      <c r="AQ144" s="108"/>
      <c r="AR144" s="108"/>
      <c r="AS144" s="108"/>
      <c r="AT144" s="108"/>
      <c r="AU144" s="108"/>
      <c r="AV144" s="108"/>
      <c r="AW144" s="108"/>
      <c r="AX144" s="108"/>
      <c r="AY144" s="108"/>
      <c r="AZ144" s="108"/>
    </row>
    <row r="145" spans="1:52" x14ac:dyDescent="0.2">
      <c r="A145" s="108"/>
      <c r="B145" s="108"/>
      <c r="C145" s="108"/>
      <c r="D145" s="10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AP145" s="107"/>
      <c r="AQ145" s="108"/>
      <c r="AR145" s="108"/>
      <c r="AS145" s="108"/>
      <c r="AT145" s="108"/>
      <c r="AU145" s="108"/>
      <c r="AV145" s="108"/>
      <c r="AW145" s="108"/>
      <c r="AX145" s="108"/>
      <c r="AY145" s="108"/>
      <c r="AZ145" s="108"/>
    </row>
    <row r="146" spans="1:52" x14ac:dyDescent="0.2">
      <c r="A146" s="108"/>
      <c r="B146" s="108"/>
      <c r="C146" s="108"/>
      <c r="D146" s="108"/>
      <c r="E146" s="108"/>
      <c r="F146" s="108"/>
      <c r="G146" s="108"/>
      <c r="H146" s="108"/>
      <c r="I146" s="108"/>
      <c r="J146" s="108"/>
      <c r="K146" s="108"/>
      <c r="L146" s="108"/>
      <c r="M146" s="108"/>
      <c r="N146" s="108"/>
      <c r="O146" s="108"/>
      <c r="P146" s="108"/>
      <c r="Q146" s="108"/>
      <c r="R146" s="108"/>
      <c r="S146" s="108"/>
      <c r="T146" s="108"/>
      <c r="U146" s="108"/>
      <c r="AP146" s="107"/>
      <c r="AQ146" s="108"/>
      <c r="AR146" s="108"/>
      <c r="AS146" s="108"/>
      <c r="AT146" s="108"/>
      <c r="AU146" s="108"/>
      <c r="AV146" s="108"/>
      <c r="AW146" s="108"/>
      <c r="AX146" s="108"/>
      <c r="AY146" s="108"/>
      <c r="AZ146" s="108"/>
    </row>
    <row r="147" spans="1:52" x14ac:dyDescent="0.2">
      <c r="A147" s="108"/>
      <c r="B147" s="108"/>
      <c r="C147" s="108"/>
      <c r="D147" s="108"/>
      <c r="E147" s="108"/>
      <c r="F147" s="108"/>
      <c r="G147" s="108"/>
      <c r="H147" s="108"/>
      <c r="I147" s="108"/>
      <c r="J147" s="108"/>
      <c r="K147" s="108"/>
      <c r="L147" s="108"/>
      <c r="M147" s="108"/>
      <c r="N147" s="108"/>
      <c r="O147" s="108"/>
      <c r="P147" s="108"/>
      <c r="Q147" s="108"/>
      <c r="R147" s="108"/>
      <c r="S147" s="108"/>
      <c r="T147" s="108"/>
      <c r="U147" s="108"/>
      <c r="AP147" s="107"/>
      <c r="AQ147" s="108"/>
      <c r="AR147" s="108"/>
      <c r="AS147" s="108"/>
      <c r="AT147" s="108"/>
      <c r="AU147" s="108"/>
      <c r="AV147" s="108"/>
      <c r="AW147" s="108"/>
      <c r="AX147" s="108"/>
      <c r="AY147" s="108"/>
      <c r="AZ147" s="108"/>
    </row>
    <row r="148" spans="1:52" x14ac:dyDescent="0.2">
      <c r="A148" s="108"/>
      <c r="B148" s="108"/>
      <c r="C148" s="108"/>
      <c r="D148" s="108"/>
      <c r="E148" s="108"/>
      <c r="F148" s="108"/>
      <c r="G148" s="108"/>
      <c r="H148" s="108"/>
      <c r="I148" s="108"/>
      <c r="J148" s="108"/>
      <c r="K148" s="108"/>
      <c r="L148" s="108"/>
      <c r="M148" s="108"/>
      <c r="N148" s="108"/>
      <c r="O148" s="108"/>
      <c r="P148" s="108"/>
      <c r="Q148" s="108"/>
      <c r="R148" s="108"/>
      <c r="S148" s="108"/>
      <c r="T148" s="108"/>
      <c r="U148" s="108"/>
      <c r="AP148" s="107"/>
      <c r="AQ148" s="108"/>
      <c r="AR148" s="108"/>
      <c r="AS148" s="108"/>
      <c r="AT148" s="108"/>
      <c r="AU148" s="108"/>
      <c r="AV148" s="108"/>
      <c r="AW148" s="108"/>
      <c r="AX148" s="108"/>
      <c r="AY148" s="108"/>
      <c r="AZ148" s="108"/>
    </row>
    <row r="149" spans="1:52" x14ac:dyDescent="0.2">
      <c r="A149" s="108"/>
      <c r="B149" s="108"/>
      <c r="C149" s="108"/>
      <c r="D149" s="108"/>
      <c r="E149" s="108"/>
      <c r="F149" s="108"/>
      <c r="G149" s="108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AP149" s="107"/>
      <c r="AQ149" s="108"/>
      <c r="AR149" s="108"/>
      <c r="AS149" s="108"/>
      <c r="AT149" s="108"/>
      <c r="AU149" s="108"/>
      <c r="AV149" s="108"/>
      <c r="AW149" s="108"/>
      <c r="AX149" s="108"/>
      <c r="AY149" s="108"/>
      <c r="AZ149" s="108"/>
    </row>
    <row r="150" spans="1:52" x14ac:dyDescent="0.2">
      <c r="A150" s="108"/>
      <c r="B150" s="108"/>
      <c r="C150" s="108"/>
      <c r="D150" s="108"/>
      <c r="E150" s="108"/>
      <c r="F150" s="108"/>
      <c r="G150" s="108"/>
      <c r="H150" s="108"/>
      <c r="I150" s="108"/>
      <c r="J150" s="108"/>
      <c r="K150" s="108"/>
      <c r="L150" s="108"/>
      <c r="M150" s="108"/>
      <c r="N150" s="108"/>
      <c r="O150" s="108"/>
      <c r="P150" s="108"/>
      <c r="Q150" s="108"/>
      <c r="R150" s="108"/>
      <c r="S150" s="108"/>
      <c r="T150" s="108"/>
      <c r="U150" s="108"/>
      <c r="AP150" s="107"/>
      <c r="AQ150" s="108"/>
      <c r="AR150" s="108"/>
      <c r="AS150" s="108"/>
      <c r="AT150" s="108"/>
      <c r="AU150" s="108"/>
      <c r="AV150" s="108"/>
      <c r="AW150" s="108"/>
      <c r="AX150" s="108"/>
      <c r="AY150" s="108"/>
      <c r="AZ150" s="108"/>
    </row>
    <row r="151" spans="1:52" x14ac:dyDescent="0.2">
      <c r="A151" s="108"/>
      <c r="B151" s="108"/>
      <c r="C151" s="108"/>
      <c r="D151" s="108"/>
      <c r="E151" s="108"/>
      <c r="F151" s="108"/>
      <c r="G151" s="108"/>
      <c r="H151" s="108"/>
      <c r="I151" s="108"/>
      <c r="J151" s="108"/>
      <c r="K151" s="108"/>
      <c r="L151" s="108"/>
      <c r="M151" s="108"/>
      <c r="N151" s="108"/>
      <c r="O151" s="108"/>
      <c r="P151" s="108"/>
      <c r="Q151" s="108"/>
      <c r="R151" s="108"/>
      <c r="S151" s="108"/>
      <c r="T151" s="108"/>
      <c r="U151" s="108"/>
      <c r="AP151" s="107"/>
      <c r="AQ151" s="108"/>
      <c r="AR151" s="108"/>
      <c r="AS151" s="108"/>
      <c r="AT151" s="108"/>
      <c r="AU151" s="108"/>
      <c r="AV151" s="108"/>
      <c r="AW151" s="108"/>
      <c r="AX151" s="108"/>
      <c r="AY151" s="108"/>
      <c r="AZ151" s="108"/>
    </row>
    <row r="152" spans="1:52" x14ac:dyDescent="0.2">
      <c r="A152" s="108"/>
      <c r="B152" s="108"/>
      <c r="C152" s="108"/>
      <c r="D152" s="108"/>
      <c r="E152" s="108"/>
      <c r="F152" s="108"/>
      <c r="G152" s="108"/>
      <c r="H152" s="108"/>
      <c r="I152" s="108"/>
      <c r="J152" s="108"/>
      <c r="K152" s="108"/>
      <c r="L152" s="108"/>
      <c r="M152" s="108"/>
      <c r="N152" s="108"/>
      <c r="O152" s="108"/>
      <c r="P152" s="108"/>
      <c r="Q152" s="108"/>
      <c r="R152" s="108"/>
      <c r="S152" s="108"/>
      <c r="T152" s="108"/>
      <c r="U152" s="108"/>
      <c r="AP152" s="107"/>
      <c r="AQ152" s="108"/>
      <c r="AR152" s="108"/>
      <c r="AS152" s="108"/>
      <c r="AT152" s="108"/>
      <c r="AU152" s="108"/>
      <c r="AV152" s="108"/>
      <c r="AW152" s="108"/>
      <c r="AX152" s="108"/>
      <c r="AY152" s="108"/>
      <c r="AZ152" s="108"/>
    </row>
    <row r="153" spans="1:52" x14ac:dyDescent="0.2">
      <c r="A153" s="108"/>
      <c r="B153" s="108"/>
      <c r="C153" s="108"/>
      <c r="D153" s="108"/>
      <c r="E153" s="108"/>
      <c r="F153" s="108"/>
      <c r="G153" s="108"/>
      <c r="H153" s="108"/>
      <c r="I153" s="108"/>
      <c r="J153" s="108"/>
      <c r="K153" s="108"/>
      <c r="L153" s="108"/>
      <c r="M153" s="108"/>
      <c r="N153" s="108"/>
      <c r="O153" s="108"/>
      <c r="P153" s="108"/>
      <c r="Q153" s="108"/>
      <c r="R153" s="108"/>
      <c r="S153" s="108"/>
      <c r="T153" s="108"/>
      <c r="U153" s="108"/>
      <c r="AP153" s="107"/>
      <c r="AQ153" s="108"/>
      <c r="AR153" s="108"/>
      <c r="AS153" s="108"/>
      <c r="AT153" s="108"/>
      <c r="AU153" s="108"/>
      <c r="AV153" s="108"/>
      <c r="AW153" s="108"/>
      <c r="AX153" s="108"/>
      <c r="AY153" s="108"/>
      <c r="AZ153" s="108"/>
    </row>
    <row r="154" spans="1:52" x14ac:dyDescent="0.2">
      <c r="A154" s="108"/>
      <c r="B154" s="108"/>
      <c r="C154" s="108"/>
      <c r="D154" s="108"/>
      <c r="E154" s="108"/>
      <c r="F154" s="108"/>
      <c r="G154" s="108"/>
      <c r="H154" s="108"/>
      <c r="I154" s="108"/>
      <c r="J154" s="108"/>
      <c r="K154" s="108"/>
      <c r="L154" s="108"/>
      <c r="M154" s="108"/>
      <c r="N154" s="108"/>
      <c r="O154" s="108"/>
      <c r="P154" s="108"/>
      <c r="Q154" s="108"/>
      <c r="R154" s="108"/>
      <c r="S154" s="108"/>
      <c r="T154" s="108"/>
      <c r="U154" s="108"/>
      <c r="AP154" s="107"/>
      <c r="AQ154" s="108"/>
      <c r="AR154" s="108"/>
      <c r="AS154" s="108"/>
      <c r="AT154" s="108"/>
      <c r="AU154" s="108"/>
      <c r="AV154" s="108"/>
      <c r="AW154" s="108"/>
      <c r="AX154" s="108"/>
      <c r="AY154" s="108"/>
      <c r="AZ154" s="108"/>
    </row>
    <row r="155" spans="1:52" x14ac:dyDescent="0.2">
      <c r="A155" s="108"/>
      <c r="B155" s="108"/>
      <c r="C155" s="108"/>
      <c r="D155" s="108"/>
      <c r="E155" s="108"/>
      <c r="F155" s="108"/>
      <c r="G155" s="108"/>
      <c r="H155" s="108"/>
      <c r="I155" s="108"/>
      <c r="J155" s="108"/>
      <c r="K155" s="108"/>
      <c r="L155" s="108"/>
      <c r="M155" s="108"/>
      <c r="N155" s="108"/>
      <c r="O155" s="108"/>
      <c r="P155" s="108"/>
      <c r="Q155" s="108"/>
      <c r="R155" s="108"/>
      <c r="S155" s="108"/>
      <c r="T155" s="108"/>
      <c r="U155" s="108"/>
      <c r="AP155" s="107"/>
      <c r="AQ155" s="108"/>
      <c r="AR155" s="108"/>
      <c r="AS155" s="108"/>
      <c r="AT155" s="108"/>
      <c r="AU155" s="108"/>
      <c r="AV155" s="108"/>
      <c r="AW155" s="108"/>
      <c r="AX155" s="108"/>
      <c r="AY155" s="108"/>
      <c r="AZ155" s="108"/>
    </row>
    <row r="156" spans="1:52" x14ac:dyDescent="0.2">
      <c r="A156" s="108"/>
      <c r="B156" s="108"/>
      <c r="C156" s="108"/>
      <c r="D156" s="108"/>
      <c r="E156" s="108"/>
      <c r="F156" s="108"/>
      <c r="G156" s="108"/>
      <c r="H156" s="108"/>
      <c r="I156" s="108"/>
      <c r="J156" s="108"/>
      <c r="K156" s="108"/>
      <c r="L156" s="108"/>
      <c r="M156" s="108"/>
      <c r="N156" s="108"/>
      <c r="O156" s="108"/>
      <c r="P156" s="108"/>
      <c r="Q156" s="108"/>
      <c r="R156" s="108"/>
      <c r="S156" s="108"/>
      <c r="T156" s="108"/>
      <c r="U156" s="108"/>
      <c r="AP156" s="107"/>
      <c r="AQ156" s="108"/>
      <c r="AR156" s="108"/>
      <c r="AS156" s="108"/>
      <c r="AT156" s="108"/>
      <c r="AU156" s="108"/>
      <c r="AV156" s="108"/>
      <c r="AW156" s="108"/>
      <c r="AX156" s="108"/>
      <c r="AY156" s="108"/>
      <c r="AZ156" s="108"/>
    </row>
    <row r="157" spans="1:52" x14ac:dyDescent="0.2">
      <c r="A157" s="108"/>
      <c r="B157" s="108"/>
      <c r="C157" s="108"/>
      <c r="D157" s="108"/>
      <c r="E157" s="108"/>
      <c r="F157" s="108"/>
      <c r="G157" s="108"/>
      <c r="H157" s="108"/>
      <c r="I157" s="108"/>
      <c r="J157" s="108"/>
      <c r="K157" s="108"/>
      <c r="L157" s="108"/>
      <c r="M157" s="108"/>
      <c r="N157" s="108"/>
      <c r="O157" s="108"/>
      <c r="P157" s="108"/>
      <c r="Q157" s="108"/>
      <c r="R157" s="108"/>
      <c r="S157" s="108"/>
      <c r="T157" s="108"/>
      <c r="U157" s="108"/>
      <c r="AP157" s="107"/>
      <c r="AQ157" s="108"/>
      <c r="AR157" s="108"/>
      <c r="AS157" s="108"/>
      <c r="AT157" s="108"/>
      <c r="AU157" s="108"/>
      <c r="AV157" s="108"/>
      <c r="AW157" s="108"/>
      <c r="AX157" s="108"/>
      <c r="AY157" s="108"/>
      <c r="AZ157" s="108"/>
    </row>
    <row r="158" spans="1:52" x14ac:dyDescent="0.2">
      <c r="A158" s="108"/>
      <c r="B158" s="108"/>
      <c r="C158" s="108"/>
      <c r="D158" s="108"/>
      <c r="E158" s="108"/>
      <c r="F158" s="108"/>
      <c r="G158" s="108"/>
      <c r="H158" s="108"/>
      <c r="I158" s="108"/>
      <c r="J158" s="108"/>
      <c r="K158" s="108"/>
      <c r="L158" s="108"/>
      <c r="M158" s="108"/>
      <c r="N158" s="108"/>
      <c r="O158" s="108"/>
      <c r="P158" s="108"/>
      <c r="Q158" s="108"/>
      <c r="R158" s="108"/>
      <c r="S158" s="108"/>
      <c r="T158" s="108"/>
      <c r="U158" s="108"/>
      <c r="AP158" s="107"/>
      <c r="AQ158" s="108"/>
      <c r="AR158" s="108"/>
      <c r="AS158" s="108"/>
      <c r="AT158" s="108"/>
      <c r="AU158" s="108"/>
      <c r="AV158" s="108"/>
      <c r="AW158" s="108"/>
      <c r="AX158" s="108"/>
      <c r="AY158" s="108"/>
      <c r="AZ158" s="108"/>
    </row>
    <row r="159" spans="1:52" x14ac:dyDescent="0.2">
      <c r="A159" s="108"/>
      <c r="B159" s="108"/>
      <c r="C159" s="108"/>
      <c r="D159" s="108"/>
      <c r="E159" s="108"/>
      <c r="F159" s="108"/>
      <c r="G159" s="108"/>
      <c r="H159" s="108"/>
      <c r="I159" s="108"/>
      <c r="J159" s="108"/>
      <c r="K159" s="108"/>
      <c r="L159" s="108"/>
      <c r="M159" s="108"/>
      <c r="N159" s="108"/>
      <c r="O159" s="108"/>
      <c r="P159" s="108"/>
      <c r="Q159" s="108"/>
      <c r="R159" s="108"/>
      <c r="S159" s="108"/>
      <c r="T159" s="108"/>
      <c r="U159" s="108"/>
      <c r="AP159" s="107"/>
      <c r="AQ159" s="108"/>
      <c r="AR159" s="108"/>
      <c r="AS159" s="108"/>
      <c r="AT159" s="108"/>
      <c r="AU159" s="108"/>
      <c r="AV159" s="108"/>
      <c r="AW159" s="108"/>
      <c r="AX159" s="108"/>
      <c r="AY159" s="108"/>
      <c r="AZ159" s="108"/>
    </row>
    <row r="160" spans="1:52" x14ac:dyDescent="0.2">
      <c r="A160" s="108"/>
      <c r="B160" s="108"/>
      <c r="C160" s="108"/>
      <c r="D160" s="108"/>
      <c r="E160" s="108"/>
      <c r="F160" s="108"/>
      <c r="G160" s="108"/>
      <c r="H160" s="108"/>
      <c r="I160" s="108"/>
      <c r="J160" s="108"/>
      <c r="K160" s="108"/>
      <c r="L160" s="108"/>
      <c r="M160" s="108"/>
      <c r="N160" s="108"/>
      <c r="O160" s="108"/>
      <c r="P160" s="108"/>
      <c r="Q160" s="108"/>
      <c r="R160" s="108"/>
      <c r="S160" s="108"/>
      <c r="T160" s="108"/>
      <c r="U160" s="108"/>
      <c r="AP160" s="107"/>
      <c r="AQ160" s="108"/>
      <c r="AR160" s="108"/>
      <c r="AS160" s="108"/>
      <c r="AT160" s="108"/>
      <c r="AU160" s="108"/>
      <c r="AV160" s="108"/>
      <c r="AW160" s="108"/>
      <c r="AX160" s="108"/>
      <c r="AY160" s="108"/>
      <c r="AZ160" s="108"/>
    </row>
    <row r="161" spans="1:52" x14ac:dyDescent="0.2">
      <c r="A161" s="108"/>
      <c r="B161" s="108"/>
      <c r="C161" s="108"/>
      <c r="D161" s="108"/>
      <c r="E161" s="108"/>
      <c r="F161" s="108"/>
      <c r="G161" s="108"/>
      <c r="H161" s="108"/>
      <c r="I161" s="108"/>
      <c r="J161" s="108"/>
      <c r="K161" s="108"/>
      <c r="L161" s="108"/>
      <c r="M161" s="108"/>
      <c r="N161" s="108"/>
      <c r="O161" s="108"/>
      <c r="P161" s="108"/>
      <c r="Q161" s="108"/>
      <c r="R161" s="108"/>
      <c r="S161" s="108"/>
      <c r="T161" s="108"/>
      <c r="U161" s="108"/>
      <c r="AP161" s="107"/>
      <c r="AQ161" s="108"/>
      <c r="AR161" s="108"/>
      <c r="AS161" s="108"/>
      <c r="AT161" s="108"/>
      <c r="AU161" s="108"/>
      <c r="AV161" s="108"/>
      <c r="AW161" s="108"/>
      <c r="AX161" s="108"/>
      <c r="AY161" s="108"/>
      <c r="AZ161" s="108"/>
    </row>
    <row r="162" spans="1:52" x14ac:dyDescent="0.2">
      <c r="A162" s="108"/>
      <c r="B162" s="108"/>
      <c r="C162" s="108"/>
      <c r="D162" s="108"/>
      <c r="E162" s="108"/>
      <c r="F162" s="108"/>
      <c r="G162" s="108"/>
      <c r="H162" s="108"/>
      <c r="I162" s="108"/>
      <c r="J162" s="108"/>
      <c r="K162" s="108"/>
      <c r="L162" s="108"/>
      <c r="M162" s="108"/>
      <c r="N162" s="108"/>
      <c r="O162" s="108"/>
      <c r="P162" s="108"/>
      <c r="Q162" s="108"/>
      <c r="R162" s="108"/>
      <c r="S162" s="108"/>
      <c r="T162" s="108"/>
      <c r="U162" s="108"/>
      <c r="AP162" s="107"/>
      <c r="AQ162" s="108"/>
      <c r="AR162" s="108"/>
      <c r="AS162" s="108"/>
      <c r="AT162" s="108"/>
      <c r="AU162" s="108"/>
      <c r="AV162" s="108"/>
      <c r="AW162" s="108"/>
      <c r="AX162" s="108"/>
      <c r="AY162" s="108"/>
      <c r="AZ162" s="108"/>
    </row>
    <row r="163" spans="1:52" x14ac:dyDescent="0.2">
      <c r="A163" s="108"/>
      <c r="B163" s="108"/>
      <c r="C163" s="108"/>
      <c r="D163" s="108"/>
      <c r="E163" s="108"/>
      <c r="F163" s="108"/>
      <c r="G163" s="108"/>
      <c r="H163" s="108"/>
      <c r="I163" s="108"/>
      <c r="J163" s="108"/>
      <c r="K163" s="108"/>
      <c r="L163" s="108"/>
      <c r="M163" s="108"/>
      <c r="N163" s="108"/>
      <c r="O163" s="108"/>
      <c r="P163" s="108"/>
      <c r="Q163" s="108"/>
      <c r="R163" s="108"/>
      <c r="S163" s="108"/>
      <c r="T163" s="108"/>
      <c r="U163" s="108"/>
      <c r="AP163" s="107"/>
      <c r="AQ163" s="108"/>
      <c r="AR163" s="108"/>
      <c r="AS163" s="108"/>
      <c r="AT163" s="108"/>
      <c r="AU163" s="108"/>
      <c r="AV163" s="108"/>
      <c r="AW163" s="108"/>
      <c r="AX163" s="108"/>
      <c r="AY163" s="108"/>
      <c r="AZ163" s="108"/>
    </row>
    <row r="164" spans="1:52" x14ac:dyDescent="0.2">
      <c r="A164" s="108"/>
      <c r="B164" s="108"/>
      <c r="C164" s="108"/>
      <c r="D164" s="108"/>
      <c r="E164" s="108"/>
      <c r="F164" s="108"/>
      <c r="G164" s="108"/>
      <c r="H164" s="108"/>
      <c r="I164" s="108"/>
      <c r="J164" s="108"/>
      <c r="K164" s="108"/>
      <c r="L164" s="108"/>
      <c r="M164" s="108"/>
      <c r="N164" s="108"/>
      <c r="O164" s="108"/>
      <c r="P164" s="108"/>
      <c r="Q164" s="108"/>
      <c r="R164" s="108"/>
      <c r="S164" s="108"/>
      <c r="T164" s="108"/>
      <c r="U164" s="108"/>
      <c r="AP164" s="107"/>
      <c r="AQ164" s="108"/>
      <c r="AR164" s="108"/>
      <c r="AS164" s="108"/>
      <c r="AT164" s="108"/>
      <c r="AU164" s="108"/>
      <c r="AV164" s="108"/>
      <c r="AW164" s="108"/>
      <c r="AX164" s="108"/>
      <c r="AY164" s="108"/>
      <c r="AZ164" s="108"/>
    </row>
    <row r="165" spans="1:52" x14ac:dyDescent="0.2">
      <c r="A165" s="108"/>
      <c r="B165" s="108"/>
      <c r="C165" s="108"/>
      <c r="D165" s="108"/>
      <c r="E165" s="108"/>
      <c r="F165" s="108"/>
      <c r="G165" s="108"/>
      <c r="H165" s="108"/>
      <c r="I165" s="108"/>
      <c r="J165" s="108"/>
      <c r="K165" s="108"/>
      <c r="L165" s="108"/>
      <c r="M165" s="108"/>
      <c r="N165" s="108"/>
      <c r="O165" s="108"/>
      <c r="P165" s="108"/>
      <c r="Q165" s="108"/>
      <c r="R165" s="108"/>
      <c r="S165" s="108"/>
      <c r="T165" s="108"/>
      <c r="U165" s="108"/>
      <c r="AP165" s="107"/>
      <c r="AQ165" s="108"/>
      <c r="AR165" s="108"/>
      <c r="AS165" s="108"/>
      <c r="AT165" s="108"/>
      <c r="AU165" s="108"/>
      <c r="AV165" s="108"/>
      <c r="AW165" s="108"/>
      <c r="AX165" s="108"/>
      <c r="AY165" s="108"/>
      <c r="AZ165" s="108"/>
    </row>
    <row r="166" spans="1:52" x14ac:dyDescent="0.2">
      <c r="A166" s="108"/>
      <c r="B166" s="108"/>
      <c r="C166" s="108"/>
      <c r="D166" s="108"/>
      <c r="E166" s="108"/>
      <c r="F166" s="108"/>
      <c r="G166" s="108"/>
      <c r="H166" s="108"/>
      <c r="I166" s="108"/>
      <c r="J166" s="108"/>
      <c r="K166" s="108"/>
      <c r="L166" s="108"/>
      <c r="M166" s="108"/>
      <c r="N166" s="108"/>
      <c r="O166" s="108"/>
      <c r="P166" s="108"/>
      <c r="Q166" s="108"/>
      <c r="R166" s="108"/>
      <c r="S166" s="108"/>
      <c r="T166" s="108"/>
      <c r="U166" s="108"/>
      <c r="AP166" s="107"/>
      <c r="AQ166" s="108"/>
      <c r="AR166" s="108"/>
      <c r="AS166" s="108"/>
      <c r="AT166" s="108"/>
      <c r="AU166" s="108"/>
      <c r="AV166" s="108"/>
      <c r="AW166" s="108"/>
      <c r="AX166" s="108"/>
      <c r="AY166" s="108"/>
      <c r="AZ166" s="108"/>
    </row>
    <row r="167" spans="1:52" x14ac:dyDescent="0.2">
      <c r="A167" s="108"/>
      <c r="B167" s="108"/>
      <c r="C167" s="108"/>
      <c r="D167" s="108"/>
      <c r="E167" s="108"/>
      <c r="F167" s="108"/>
      <c r="G167" s="108"/>
      <c r="H167" s="108"/>
      <c r="I167" s="108"/>
      <c r="J167" s="108"/>
      <c r="K167" s="108"/>
      <c r="L167" s="108"/>
      <c r="M167" s="108"/>
      <c r="N167" s="108"/>
      <c r="O167" s="108"/>
      <c r="P167" s="108"/>
      <c r="Q167" s="108"/>
      <c r="R167" s="108"/>
      <c r="S167" s="108"/>
      <c r="T167" s="108"/>
      <c r="U167" s="108"/>
      <c r="AP167" s="107"/>
      <c r="AQ167" s="108"/>
      <c r="AR167" s="108"/>
      <c r="AS167" s="108"/>
      <c r="AT167" s="108"/>
      <c r="AU167" s="108"/>
      <c r="AV167" s="108"/>
      <c r="AW167" s="108"/>
      <c r="AX167" s="108"/>
      <c r="AY167" s="108"/>
      <c r="AZ167" s="108"/>
    </row>
    <row r="168" spans="1:52" x14ac:dyDescent="0.2">
      <c r="A168" s="108"/>
      <c r="B168" s="108"/>
      <c r="C168" s="108"/>
      <c r="D168" s="108"/>
      <c r="E168" s="108"/>
      <c r="F168" s="108"/>
      <c r="G168" s="108"/>
      <c r="H168" s="108"/>
      <c r="I168" s="108"/>
      <c r="J168" s="108"/>
      <c r="K168" s="108"/>
      <c r="L168" s="108"/>
      <c r="M168" s="108"/>
      <c r="N168" s="108"/>
      <c r="O168" s="108"/>
      <c r="P168" s="108"/>
      <c r="Q168" s="108"/>
      <c r="R168" s="108"/>
      <c r="S168" s="108"/>
      <c r="T168" s="108"/>
      <c r="U168" s="108"/>
      <c r="AP168" s="107"/>
      <c r="AQ168" s="108"/>
      <c r="AR168" s="108"/>
      <c r="AS168" s="108"/>
      <c r="AT168" s="108"/>
      <c r="AU168" s="108"/>
      <c r="AV168" s="108"/>
      <c r="AW168" s="108"/>
      <c r="AX168" s="108"/>
      <c r="AY168" s="108"/>
      <c r="AZ168" s="108"/>
    </row>
    <row r="169" spans="1:52" x14ac:dyDescent="0.2">
      <c r="A169" s="108"/>
      <c r="B169" s="108"/>
      <c r="C169" s="108"/>
      <c r="D169" s="108"/>
      <c r="E169" s="108"/>
      <c r="F169" s="108"/>
      <c r="G169" s="108"/>
      <c r="H169" s="108"/>
      <c r="I169" s="108"/>
      <c r="J169" s="108"/>
      <c r="K169" s="108"/>
      <c r="L169" s="108"/>
      <c r="M169" s="108"/>
      <c r="N169" s="108"/>
      <c r="O169" s="108"/>
      <c r="P169" s="108"/>
      <c r="Q169" s="108"/>
      <c r="R169" s="108"/>
      <c r="S169" s="108"/>
      <c r="T169" s="108"/>
      <c r="U169" s="108"/>
      <c r="AP169" s="107"/>
      <c r="AQ169" s="108"/>
      <c r="AR169" s="108"/>
      <c r="AS169" s="108"/>
      <c r="AT169" s="108"/>
      <c r="AU169" s="108"/>
      <c r="AV169" s="108"/>
      <c r="AW169" s="108"/>
      <c r="AX169" s="108"/>
      <c r="AY169" s="108"/>
      <c r="AZ169" s="108"/>
    </row>
    <row r="170" spans="1:52" x14ac:dyDescent="0.2">
      <c r="A170" s="108"/>
      <c r="B170" s="108"/>
      <c r="C170" s="108"/>
      <c r="D170" s="108"/>
      <c r="E170" s="108"/>
      <c r="F170" s="108"/>
      <c r="G170" s="108"/>
      <c r="H170" s="108"/>
      <c r="I170" s="108"/>
      <c r="J170" s="108"/>
      <c r="K170" s="108"/>
      <c r="L170" s="108"/>
      <c r="M170" s="108"/>
      <c r="N170" s="108"/>
      <c r="O170" s="108"/>
      <c r="P170" s="108"/>
      <c r="Q170" s="108"/>
      <c r="R170" s="108"/>
      <c r="S170" s="108"/>
      <c r="T170" s="108"/>
      <c r="U170" s="108"/>
      <c r="AP170" s="107"/>
      <c r="AQ170" s="108"/>
      <c r="AR170" s="108"/>
      <c r="AS170" s="108"/>
      <c r="AT170" s="108"/>
      <c r="AU170" s="108"/>
      <c r="AV170" s="108"/>
      <c r="AW170" s="108"/>
      <c r="AX170" s="108"/>
      <c r="AY170" s="108"/>
      <c r="AZ170" s="108"/>
    </row>
    <row r="171" spans="1:52" x14ac:dyDescent="0.2">
      <c r="A171" s="108"/>
      <c r="B171" s="108"/>
      <c r="C171" s="108"/>
      <c r="D171" s="108"/>
      <c r="E171" s="108"/>
      <c r="F171" s="108"/>
      <c r="G171" s="108"/>
      <c r="H171" s="108"/>
      <c r="I171" s="108"/>
      <c r="J171" s="108"/>
      <c r="K171" s="108"/>
      <c r="L171" s="108"/>
      <c r="M171" s="108"/>
      <c r="N171" s="108"/>
      <c r="O171" s="108"/>
      <c r="P171" s="108"/>
      <c r="Q171" s="108"/>
      <c r="R171" s="108"/>
      <c r="S171" s="108"/>
      <c r="T171" s="108"/>
      <c r="U171" s="108"/>
      <c r="AP171" s="107"/>
      <c r="AQ171" s="108"/>
      <c r="AR171" s="108"/>
      <c r="AS171" s="108"/>
      <c r="AT171" s="108"/>
      <c r="AU171" s="108"/>
      <c r="AV171" s="108"/>
      <c r="AW171" s="108"/>
      <c r="AX171" s="108"/>
      <c r="AY171" s="108"/>
      <c r="AZ171" s="108"/>
    </row>
    <row r="172" spans="1:52" x14ac:dyDescent="0.2">
      <c r="A172" s="108"/>
      <c r="B172" s="108"/>
      <c r="C172" s="108"/>
      <c r="D172" s="108"/>
      <c r="E172" s="108"/>
      <c r="F172" s="108"/>
      <c r="G172" s="108"/>
      <c r="H172" s="108"/>
      <c r="I172" s="108"/>
      <c r="J172" s="108"/>
      <c r="K172" s="108"/>
      <c r="L172" s="108"/>
      <c r="M172" s="108"/>
      <c r="N172" s="108"/>
      <c r="O172" s="108"/>
      <c r="P172" s="108"/>
      <c r="Q172" s="108"/>
      <c r="R172" s="108"/>
      <c r="S172" s="108"/>
      <c r="T172" s="108"/>
      <c r="U172" s="108"/>
      <c r="AP172" s="107"/>
      <c r="AQ172" s="108"/>
      <c r="AR172" s="108"/>
      <c r="AS172" s="108"/>
      <c r="AT172" s="108"/>
      <c r="AU172" s="108"/>
      <c r="AV172" s="108"/>
      <c r="AW172" s="108"/>
      <c r="AX172" s="108"/>
      <c r="AY172" s="108"/>
      <c r="AZ172" s="108"/>
    </row>
    <row r="173" spans="1:52" x14ac:dyDescent="0.2">
      <c r="A173" s="108"/>
      <c r="B173" s="108"/>
      <c r="C173" s="108"/>
      <c r="D173" s="108"/>
      <c r="E173" s="108"/>
      <c r="F173" s="108"/>
      <c r="G173" s="108"/>
      <c r="H173" s="108"/>
      <c r="I173" s="108"/>
      <c r="J173" s="108"/>
      <c r="K173" s="108"/>
      <c r="L173" s="108"/>
      <c r="M173" s="108"/>
      <c r="N173" s="108"/>
      <c r="O173" s="108"/>
      <c r="P173" s="108"/>
      <c r="Q173" s="108"/>
      <c r="R173" s="108"/>
      <c r="S173" s="108"/>
      <c r="T173" s="108"/>
      <c r="U173" s="108"/>
      <c r="AP173" s="107"/>
      <c r="AQ173" s="108"/>
      <c r="AR173" s="108"/>
      <c r="AS173" s="108"/>
      <c r="AT173" s="108"/>
      <c r="AU173" s="108"/>
      <c r="AV173" s="108"/>
      <c r="AW173" s="108"/>
      <c r="AX173" s="108"/>
      <c r="AY173" s="108"/>
      <c r="AZ173" s="108"/>
    </row>
  </sheetData>
  <customSheetViews>
    <customSheetView guid="{BCD2E795-5D38-46DD-9EA5-5B0255E17FEC}" scale="69" colorId="18" hiddenRows="1" hiddenColumns="1">
      <selection activeCell="I75" sqref="I75"/>
      <rowBreaks count="1" manualBreakCount="1">
        <brk id="57" max="32" man="1"/>
      </rowBreaks>
      <colBreaks count="1" manualBreakCount="1">
        <brk id="21" max="40" man="1"/>
      </colBreaks>
      <pageMargins left="0.19685039370078741" right="0" top="0" bottom="0" header="0.31496062992125984" footer="0.31496062992125984"/>
      <printOptions horizontalCentered="1" verticalCentered="1"/>
      <pageSetup paperSize="9" scale="51" fitToWidth="0" fitToHeight="0" orientation="landscape" r:id="rId1"/>
      <headerFooter alignWithMargins="0"/>
    </customSheetView>
  </customSheetViews>
  <mergeCells count="162">
    <mergeCell ref="A20:S22"/>
    <mergeCell ref="A28:B29"/>
    <mergeCell ref="S28:T28"/>
    <mergeCell ref="N30:N31"/>
    <mergeCell ref="H28:H29"/>
    <mergeCell ref="A25:S27"/>
    <mergeCell ref="R28:R29"/>
    <mergeCell ref="O28:Q28"/>
    <mergeCell ref="K28:N28"/>
    <mergeCell ref="A3:A6"/>
    <mergeCell ref="C3:U3"/>
    <mergeCell ref="C7:C8"/>
    <mergeCell ref="R7:R8"/>
    <mergeCell ref="S7:T7"/>
    <mergeCell ref="S14:S15"/>
    <mergeCell ref="O7:Q7"/>
    <mergeCell ref="Q14:Q15"/>
    <mergeCell ref="P14:P15"/>
    <mergeCell ref="U11:U13"/>
    <mergeCell ref="C4:U4"/>
    <mergeCell ref="C5:U5"/>
    <mergeCell ref="C6:U6"/>
    <mergeCell ref="U7:U10"/>
    <mergeCell ref="J7:J8"/>
    <mergeCell ref="A11:S13"/>
    <mergeCell ref="E7:E8"/>
    <mergeCell ref="K7:N7"/>
    <mergeCell ref="A9:A10"/>
    <mergeCell ref="A14:A15"/>
    <mergeCell ref="C14:C15"/>
    <mergeCell ref="E14:E15"/>
    <mergeCell ref="T14:T15"/>
    <mergeCell ref="U14:U17"/>
    <mergeCell ref="U39:U43"/>
    <mergeCell ref="U18:U22"/>
    <mergeCell ref="U32:U33"/>
    <mergeCell ref="U34:U38"/>
    <mergeCell ref="U28:U31"/>
    <mergeCell ref="U23:U27"/>
    <mergeCell ref="L14:L15"/>
    <mergeCell ref="A16:S17"/>
    <mergeCell ref="D39:D40"/>
    <mergeCell ref="Q39:Q40"/>
    <mergeCell ref="Q34:Q35"/>
    <mergeCell ref="B30:B31"/>
    <mergeCell ref="A34:A35"/>
    <mergeCell ref="B34:B35"/>
    <mergeCell ref="T34:T35"/>
    <mergeCell ref="R34:R35"/>
    <mergeCell ref="C30:C31"/>
    <mergeCell ref="F30:G31"/>
    <mergeCell ref="T30:T31"/>
    <mergeCell ref="Q30:Q31"/>
    <mergeCell ref="I30:I31"/>
    <mergeCell ref="J30:J31"/>
    <mergeCell ref="P30:P31"/>
    <mergeCell ref="A23:A24"/>
    <mergeCell ref="R14:R15"/>
    <mergeCell ref="H14:H15"/>
    <mergeCell ref="F14:F15"/>
    <mergeCell ref="I14:I15"/>
    <mergeCell ref="D14:D15"/>
    <mergeCell ref="A36:S38"/>
    <mergeCell ref="D7:D8"/>
    <mergeCell ref="I7:I8"/>
    <mergeCell ref="F7:G7"/>
    <mergeCell ref="H7:H8"/>
    <mergeCell ref="G14:G15"/>
    <mergeCell ref="J28:J29"/>
    <mergeCell ref="K14:K15"/>
    <mergeCell ref="G28:G29"/>
    <mergeCell ref="H30:H31"/>
    <mergeCell ref="D30:D31"/>
    <mergeCell ref="I28:I29"/>
    <mergeCell ref="S34:S35"/>
    <mergeCell ref="B14:B15"/>
    <mergeCell ref="J14:J15"/>
    <mergeCell ref="O14:O15"/>
    <mergeCell ref="N14:N15"/>
    <mergeCell ref="A18:A19"/>
    <mergeCell ref="M14:M15"/>
    <mergeCell ref="C39:C41"/>
    <mergeCell ref="P39:P40"/>
    <mergeCell ref="C28:C29"/>
    <mergeCell ref="F41:G41"/>
    <mergeCell ref="E34:E35"/>
    <mergeCell ref="D28:D29"/>
    <mergeCell ref="O30:O31"/>
    <mergeCell ref="L34:L35"/>
    <mergeCell ref="E30:E31"/>
    <mergeCell ref="I34:I35"/>
    <mergeCell ref="H34:H35"/>
    <mergeCell ref="F34:G35"/>
    <mergeCell ref="D34:D35"/>
    <mergeCell ref="A32:S33"/>
    <mergeCell ref="J34:J35"/>
    <mergeCell ref="N34:N35"/>
    <mergeCell ref="K34:K35"/>
    <mergeCell ref="R39:R40"/>
    <mergeCell ref="S39:S40"/>
    <mergeCell ref="B39:B40"/>
    <mergeCell ref="I39:I40"/>
    <mergeCell ref="A39:A41"/>
    <mergeCell ref="E28:F29"/>
    <mergeCell ref="A49:B49"/>
    <mergeCell ref="E44:E45"/>
    <mergeCell ref="L39:L40"/>
    <mergeCell ref="L44:L45"/>
    <mergeCell ref="I44:I45"/>
    <mergeCell ref="E39:E40"/>
    <mergeCell ref="C44:C46"/>
    <mergeCell ref="A47:S48"/>
    <mergeCell ref="Q44:Q45"/>
    <mergeCell ref="B44:B45"/>
    <mergeCell ref="M44:M45"/>
    <mergeCell ref="D44:D45"/>
    <mergeCell ref="P44:P45"/>
    <mergeCell ref="N44:N45"/>
    <mergeCell ref="O44:O45"/>
    <mergeCell ref="K44:K45"/>
    <mergeCell ref="F44:G45"/>
    <mergeCell ref="F46:G46"/>
    <mergeCell ref="H39:H40"/>
    <mergeCell ref="A42:S43"/>
    <mergeCell ref="J41:S41"/>
    <mergeCell ref="J39:J40"/>
    <mergeCell ref="J46:S46"/>
    <mergeCell ref="A44:A46"/>
    <mergeCell ref="A2:U2"/>
    <mergeCell ref="A7:A8"/>
    <mergeCell ref="U44:U48"/>
    <mergeCell ref="F39:G40"/>
    <mergeCell ref="T44:T45"/>
    <mergeCell ref="R44:R45"/>
    <mergeCell ref="H44:H45"/>
    <mergeCell ref="J44:J45"/>
    <mergeCell ref="N39:N40"/>
    <mergeCell ref="K39:K40"/>
    <mergeCell ref="S44:S45"/>
    <mergeCell ref="O39:O40"/>
    <mergeCell ref="T39:T40"/>
    <mergeCell ref="M39:M40"/>
    <mergeCell ref="C34:C35"/>
    <mergeCell ref="O34:O35"/>
    <mergeCell ref="P34:P35"/>
    <mergeCell ref="M34:M35"/>
    <mergeCell ref="A30:A31"/>
    <mergeCell ref="R30:R31"/>
    <mergeCell ref="S30:S31"/>
    <mergeCell ref="L30:L31"/>
    <mergeCell ref="K30:K31"/>
    <mergeCell ref="M30:M31"/>
    <mergeCell ref="A54:C55"/>
    <mergeCell ref="A72:C73"/>
    <mergeCell ref="A78:A81"/>
    <mergeCell ref="A82:A85"/>
    <mergeCell ref="A86:A89"/>
    <mergeCell ref="A74:A77"/>
    <mergeCell ref="A68:A71"/>
    <mergeCell ref="A64:A67"/>
    <mergeCell ref="A60:A63"/>
    <mergeCell ref="A56:A59"/>
  </mergeCells>
  <phoneticPr fontId="0" type="noConversion"/>
  <printOptions horizontalCentered="1" verticalCentered="1"/>
  <pageMargins left="0.19685039370078741" right="0" top="0" bottom="0" header="0.31496062992125984" footer="0.31496062992125984"/>
  <pageSetup paperSize="9" scale="51" fitToWidth="0" fitToHeight="0" orientation="landscape" r:id="rId2"/>
  <headerFooter alignWithMargins="0"/>
  <rowBreaks count="1" manualBreakCount="1">
    <brk id="49" max="32" man="1"/>
  </rowBreaks>
  <colBreaks count="1" manualBreakCount="1">
    <brk id="21" max="40" man="1"/>
  </colBreaks>
  <cellWatches>
    <cellWatch r="A32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FFFF5D"/>
  </sheetPr>
  <dimension ref="A1:AM150"/>
  <sheetViews>
    <sheetView zoomScale="74" zoomScaleNormal="74" workbookViewId="0">
      <selection activeCell="N89" sqref="N89"/>
    </sheetView>
  </sheetViews>
  <sheetFormatPr defaultRowHeight="12.75" x14ac:dyDescent="0.2"/>
  <cols>
    <col min="1" max="3" width="9.140625" style="10"/>
    <col min="4" max="4" width="9.28515625" style="10" bestFit="1" customWidth="1"/>
    <col min="5" max="5" width="9.28515625" style="10" customWidth="1"/>
    <col min="6" max="19" width="9.28515625" style="10" bestFit="1" customWidth="1"/>
    <col min="20" max="21" width="10.5703125" style="10" bestFit="1" customWidth="1"/>
    <col min="22" max="22" width="9.28515625" style="10" bestFit="1" customWidth="1"/>
    <col min="23" max="24" width="10.5703125" style="10" bestFit="1" customWidth="1"/>
    <col min="25" max="25" width="9.28515625" style="10" bestFit="1" customWidth="1"/>
    <col min="26" max="26" width="9.140625" style="10"/>
    <col min="27" max="27" width="8.5703125" style="10" customWidth="1"/>
    <col min="28" max="28" width="11.7109375" style="10" customWidth="1"/>
    <col min="29" max="16384" width="9.140625" style="10"/>
  </cols>
  <sheetData>
    <row r="1" spans="1:39" x14ac:dyDescent="0.2">
      <c r="A1" s="81"/>
      <c r="B1" s="81"/>
      <c r="C1" s="81"/>
      <c r="D1" s="81"/>
      <c r="E1" s="81"/>
      <c r="F1" s="81"/>
      <c r="G1" s="81"/>
      <c r="H1" s="84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</row>
    <row r="2" spans="1:39" x14ac:dyDescent="0.2">
      <c r="A2" s="81"/>
      <c r="B2" s="81"/>
      <c r="C2" s="81"/>
      <c r="D2" s="81"/>
      <c r="E2" s="81"/>
      <c r="F2" s="81"/>
      <c r="G2" s="81"/>
      <c r="H2" s="84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</row>
    <row r="3" spans="1:39" x14ac:dyDescent="0.2">
      <c r="A3" s="81"/>
      <c r="B3" s="81"/>
      <c r="C3" s="81"/>
      <c r="D3" s="81"/>
      <c r="E3" s="81"/>
      <c r="F3" s="81"/>
      <c r="G3" s="81"/>
      <c r="H3" s="84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</row>
    <row r="4" spans="1:39" x14ac:dyDescent="0.2">
      <c r="A4" s="81"/>
      <c r="B4" s="81"/>
      <c r="C4" s="81"/>
      <c r="D4" s="81"/>
      <c r="E4" s="81"/>
      <c r="F4" s="81"/>
      <c r="G4" s="81"/>
      <c r="H4" s="84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</row>
    <row r="5" spans="1:39" x14ac:dyDescent="0.2">
      <c r="A5" s="81"/>
      <c r="B5" s="81"/>
      <c r="C5" s="81"/>
      <c r="D5" s="81"/>
      <c r="E5" s="81"/>
      <c r="F5" s="81"/>
      <c r="G5" s="81"/>
      <c r="H5" s="91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90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</row>
    <row r="6" spans="1:39" ht="12.75" customHeight="1" x14ac:dyDescent="0.2">
      <c r="A6" s="81"/>
      <c r="B6" s="81"/>
      <c r="C6" s="81"/>
      <c r="D6" s="81"/>
      <c r="E6" s="81"/>
      <c r="F6" s="81"/>
      <c r="G6" s="83"/>
      <c r="H6" s="460" t="s">
        <v>102</v>
      </c>
      <c r="I6" s="461"/>
      <c r="J6" s="461"/>
      <c r="K6" s="461"/>
      <c r="L6" s="461"/>
      <c r="M6" s="461"/>
      <c r="N6" s="461"/>
      <c r="O6" s="461"/>
      <c r="P6" s="461"/>
      <c r="Q6" s="461"/>
      <c r="R6" s="461"/>
      <c r="S6" s="461"/>
      <c r="T6" s="461"/>
      <c r="U6" s="462"/>
      <c r="V6" s="84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</row>
    <row r="7" spans="1:39" ht="12.75" customHeight="1" x14ac:dyDescent="0.2">
      <c r="A7" s="88" t="s">
        <v>85</v>
      </c>
      <c r="B7" s="88"/>
      <c r="C7" s="88"/>
      <c r="D7" s="88"/>
      <c r="E7" s="88"/>
      <c r="F7" s="88"/>
      <c r="G7" s="88"/>
      <c r="H7" s="463"/>
      <c r="I7" s="464"/>
      <c r="J7" s="464"/>
      <c r="K7" s="464"/>
      <c r="L7" s="464"/>
      <c r="M7" s="464"/>
      <c r="N7" s="464"/>
      <c r="O7" s="464"/>
      <c r="P7" s="464"/>
      <c r="Q7" s="464"/>
      <c r="R7" s="464"/>
      <c r="S7" s="464"/>
      <c r="T7" s="464"/>
      <c r="U7" s="465"/>
      <c r="V7" s="88"/>
      <c r="W7" s="88"/>
      <c r="X7" s="88"/>
      <c r="Y7" s="88"/>
      <c r="Z7" s="88"/>
      <c r="AA7" s="88"/>
      <c r="AB7" s="88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</row>
    <row r="8" spans="1:39" ht="13.5" thickBot="1" x14ac:dyDescent="0.25">
      <c r="A8" s="86"/>
      <c r="B8" s="86"/>
      <c r="C8" s="86"/>
      <c r="D8" s="86"/>
      <c r="E8" s="86"/>
      <c r="F8" s="86"/>
      <c r="G8" s="86">
        <v>0</v>
      </c>
      <c r="H8" s="92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9"/>
      <c r="W8" s="89"/>
      <c r="X8" s="89"/>
      <c r="Y8" s="89"/>
      <c r="Z8" s="89"/>
      <c r="AA8" s="89"/>
      <c r="AB8" s="89"/>
      <c r="AC8" s="89"/>
      <c r="AD8" s="81"/>
      <c r="AE8" s="81"/>
      <c r="AF8" s="81"/>
      <c r="AG8" s="81"/>
      <c r="AH8" s="81"/>
      <c r="AI8" s="81"/>
      <c r="AJ8" s="81"/>
      <c r="AK8" s="81"/>
      <c r="AL8" s="81"/>
      <c r="AM8" s="81"/>
    </row>
    <row r="9" spans="1:39" ht="21.75" customHeight="1" thickTop="1" thickBot="1" x14ac:dyDescent="0.25">
      <c r="A9" s="507" t="s">
        <v>84</v>
      </c>
      <c r="B9" s="508"/>
      <c r="C9" s="509"/>
      <c r="D9" s="516" t="s">
        <v>51</v>
      </c>
      <c r="E9" s="517"/>
      <c r="F9" s="518"/>
      <c r="G9" s="516" t="s">
        <v>36</v>
      </c>
      <c r="H9" s="517"/>
      <c r="I9" s="517"/>
      <c r="J9" s="518"/>
      <c r="K9" s="501" t="s">
        <v>52</v>
      </c>
      <c r="L9" s="502"/>
      <c r="M9" s="502"/>
      <c r="N9" s="502"/>
      <c r="O9" s="502"/>
      <c r="P9" s="502"/>
      <c r="Q9" s="502"/>
      <c r="R9" s="501" t="s">
        <v>37</v>
      </c>
      <c r="S9" s="502"/>
      <c r="T9" s="502"/>
      <c r="U9" s="502"/>
      <c r="V9" s="502"/>
      <c r="W9" s="502"/>
      <c r="X9" s="502"/>
      <c r="Y9" s="502"/>
      <c r="Z9" s="466" t="s">
        <v>53</v>
      </c>
      <c r="AA9" s="467"/>
      <c r="AB9" s="468"/>
      <c r="AC9" s="94"/>
      <c r="AD9" s="81"/>
      <c r="AE9" s="81"/>
      <c r="AF9" s="81"/>
      <c r="AG9" s="81"/>
      <c r="AH9" s="81"/>
      <c r="AI9" s="81"/>
      <c r="AJ9" s="81"/>
      <c r="AK9" s="81"/>
      <c r="AL9" s="81"/>
      <c r="AM9" s="81"/>
    </row>
    <row r="10" spans="1:39" ht="16.5" thickBot="1" x14ac:dyDescent="0.25">
      <c r="A10" s="510"/>
      <c r="B10" s="511"/>
      <c r="C10" s="512"/>
      <c r="D10" s="485" t="s">
        <v>54</v>
      </c>
      <c r="E10" s="482" t="s">
        <v>55</v>
      </c>
      <c r="F10" s="482" t="s">
        <v>56</v>
      </c>
      <c r="G10" s="485" t="s">
        <v>57</v>
      </c>
      <c r="H10" s="479" t="s">
        <v>58</v>
      </c>
      <c r="I10" s="482" t="s">
        <v>59</v>
      </c>
      <c r="J10" s="482" t="s">
        <v>60</v>
      </c>
      <c r="K10" s="485" t="s">
        <v>61</v>
      </c>
      <c r="L10" s="482" t="s">
        <v>62</v>
      </c>
      <c r="M10" s="482" t="s">
        <v>63</v>
      </c>
      <c r="N10" s="519" t="s">
        <v>93</v>
      </c>
      <c r="O10" s="520"/>
      <c r="P10" s="519" t="s">
        <v>64</v>
      </c>
      <c r="Q10" s="520"/>
      <c r="R10" s="506" t="s">
        <v>65</v>
      </c>
      <c r="S10" s="490"/>
      <c r="T10" s="488" t="s">
        <v>66</v>
      </c>
      <c r="U10" s="489"/>
      <c r="V10" s="490"/>
      <c r="W10" s="488" t="s">
        <v>67</v>
      </c>
      <c r="X10" s="489"/>
      <c r="Y10" s="490"/>
      <c r="Z10" s="469"/>
      <c r="AA10" s="470"/>
      <c r="AB10" s="471"/>
      <c r="AC10" s="94"/>
      <c r="AD10" s="81"/>
      <c r="AE10" s="81"/>
      <c r="AF10" s="81"/>
      <c r="AG10" s="81"/>
      <c r="AH10" s="81"/>
      <c r="AI10" s="81"/>
      <c r="AJ10" s="81"/>
      <c r="AK10" s="81"/>
      <c r="AL10" s="81"/>
      <c r="AM10" s="81"/>
    </row>
    <row r="11" spans="1:39" x14ac:dyDescent="0.2">
      <c r="A11" s="510"/>
      <c r="B11" s="511"/>
      <c r="C11" s="512"/>
      <c r="D11" s="486"/>
      <c r="E11" s="483"/>
      <c r="F11" s="483"/>
      <c r="G11" s="486"/>
      <c r="H11" s="480"/>
      <c r="I11" s="483"/>
      <c r="J11" s="483"/>
      <c r="K11" s="486"/>
      <c r="L11" s="483"/>
      <c r="M11" s="483"/>
      <c r="N11" s="497"/>
      <c r="O11" s="498"/>
      <c r="P11" s="497"/>
      <c r="Q11" s="498"/>
      <c r="R11" s="503" t="s">
        <v>68</v>
      </c>
      <c r="S11" s="492" t="s">
        <v>69</v>
      </c>
      <c r="T11" s="491" t="s">
        <v>70</v>
      </c>
      <c r="U11" s="495" t="s">
        <v>71</v>
      </c>
      <c r="V11" s="496"/>
      <c r="W11" s="491" t="s">
        <v>72</v>
      </c>
      <c r="X11" s="491" t="s">
        <v>73</v>
      </c>
      <c r="Y11" s="491" t="s">
        <v>74</v>
      </c>
      <c r="Z11" s="472"/>
      <c r="AA11" s="470"/>
      <c r="AB11" s="471"/>
      <c r="AC11" s="94"/>
      <c r="AD11" s="81"/>
      <c r="AE11" s="81"/>
      <c r="AF11" s="81"/>
      <c r="AG11" s="81"/>
      <c r="AH11" s="81"/>
      <c r="AI11" s="81"/>
      <c r="AJ11" s="81"/>
      <c r="AK11" s="81"/>
      <c r="AL11" s="81"/>
      <c r="AM11" s="81"/>
    </row>
    <row r="12" spans="1:39" x14ac:dyDescent="0.2">
      <c r="A12" s="510"/>
      <c r="B12" s="511"/>
      <c r="C12" s="512"/>
      <c r="D12" s="486"/>
      <c r="E12" s="483"/>
      <c r="F12" s="483"/>
      <c r="G12" s="486"/>
      <c r="H12" s="480"/>
      <c r="I12" s="483"/>
      <c r="J12" s="483"/>
      <c r="K12" s="486"/>
      <c r="L12" s="483"/>
      <c r="M12" s="483"/>
      <c r="N12" s="497"/>
      <c r="O12" s="498"/>
      <c r="P12" s="497"/>
      <c r="Q12" s="498"/>
      <c r="R12" s="504"/>
      <c r="S12" s="493"/>
      <c r="T12" s="483"/>
      <c r="U12" s="497"/>
      <c r="V12" s="498"/>
      <c r="W12" s="483"/>
      <c r="X12" s="483"/>
      <c r="Y12" s="483"/>
      <c r="Z12" s="473"/>
      <c r="AA12" s="470"/>
      <c r="AB12" s="471"/>
      <c r="AC12" s="94"/>
      <c r="AD12" s="81"/>
      <c r="AE12" s="81"/>
      <c r="AF12" s="81"/>
      <c r="AG12" s="81"/>
      <c r="AH12" s="81"/>
      <c r="AI12" s="81"/>
      <c r="AJ12" s="81"/>
      <c r="AK12" s="81"/>
      <c r="AL12" s="81"/>
      <c r="AM12" s="81"/>
    </row>
    <row r="13" spans="1:39" x14ac:dyDescent="0.2">
      <c r="A13" s="510"/>
      <c r="B13" s="511"/>
      <c r="C13" s="512"/>
      <c r="D13" s="486"/>
      <c r="E13" s="483"/>
      <c r="F13" s="483"/>
      <c r="G13" s="486"/>
      <c r="H13" s="480"/>
      <c r="I13" s="483"/>
      <c r="J13" s="483"/>
      <c r="K13" s="486"/>
      <c r="L13" s="483"/>
      <c r="M13" s="483"/>
      <c r="N13" s="497"/>
      <c r="O13" s="498"/>
      <c r="P13" s="497"/>
      <c r="Q13" s="498"/>
      <c r="R13" s="504"/>
      <c r="S13" s="493"/>
      <c r="T13" s="483"/>
      <c r="U13" s="497"/>
      <c r="V13" s="498"/>
      <c r="W13" s="483"/>
      <c r="X13" s="483"/>
      <c r="Y13" s="483"/>
      <c r="Z13" s="473"/>
      <c r="AA13" s="470"/>
      <c r="AB13" s="471"/>
      <c r="AC13" s="94"/>
      <c r="AD13" s="81"/>
      <c r="AE13" s="81"/>
      <c r="AF13" s="81"/>
      <c r="AG13" s="81"/>
      <c r="AH13" s="81"/>
      <c r="AI13" s="81"/>
      <c r="AJ13" s="81"/>
      <c r="AK13" s="81"/>
      <c r="AL13" s="81"/>
      <c r="AM13" s="81"/>
    </row>
    <row r="14" spans="1:39" x14ac:dyDescent="0.2">
      <c r="A14" s="510"/>
      <c r="B14" s="511"/>
      <c r="C14" s="512"/>
      <c r="D14" s="486"/>
      <c r="E14" s="483"/>
      <c r="F14" s="483"/>
      <c r="G14" s="486"/>
      <c r="H14" s="480"/>
      <c r="I14" s="483"/>
      <c r="J14" s="483"/>
      <c r="K14" s="486"/>
      <c r="L14" s="483"/>
      <c r="M14" s="483"/>
      <c r="N14" s="497"/>
      <c r="O14" s="498"/>
      <c r="P14" s="497"/>
      <c r="Q14" s="498"/>
      <c r="R14" s="504"/>
      <c r="S14" s="493"/>
      <c r="T14" s="483"/>
      <c r="U14" s="497"/>
      <c r="V14" s="498"/>
      <c r="W14" s="483"/>
      <c r="X14" s="483"/>
      <c r="Y14" s="483"/>
      <c r="Z14" s="473"/>
      <c r="AA14" s="470"/>
      <c r="AB14" s="471"/>
      <c r="AC14" s="94"/>
      <c r="AD14" s="81"/>
      <c r="AE14" s="81"/>
      <c r="AF14" s="81"/>
      <c r="AG14" s="81"/>
      <c r="AH14" s="81"/>
      <c r="AI14" s="81"/>
      <c r="AJ14" s="81"/>
      <c r="AK14" s="81"/>
      <c r="AL14" s="81"/>
      <c r="AM14" s="81"/>
    </row>
    <row r="15" spans="1:39" x14ac:dyDescent="0.2">
      <c r="A15" s="510"/>
      <c r="B15" s="511"/>
      <c r="C15" s="512"/>
      <c r="D15" s="486"/>
      <c r="E15" s="483"/>
      <c r="F15" s="483"/>
      <c r="G15" s="486"/>
      <c r="H15" s="480"/>
      <c r="I15" s="483"/>
      <c r="J15" s="483"/>
      <c r="K15" s="486"/>
      <c r="L15" s="483"/>
      <c r="M15" s="483"/>
      <c r="N15" s="497"/>
      <c r="O15" s="498"/>
      <c r="P15" s="497"/>
      <c r="Q15" s="498"/>
      <c r="R15" s="504"/>
      <c r="S15" s="493"/>
      <c r="T15" s="483"/>
      <c r="U15" s="497"/>
      <c r="V15" s="498"/>
      <c r="W15" s="483"/>
      <c r="X15" s="483"/>
      <c r="Y15" s="483"/>
      <c r="Z15" s="473"/>
      <c r="AA15" s="470"/>
      <c r="AB15" s="471"/>
      <c r="AC15" s="94"/>
      <c r="AD15" s="81"/>
      <c r="AE15" s="81"/>
      <c r="AF15" s="81"/>
      <c r="AG15" s="81"/>
      <c r="AH15" s="81"/>
      <c r="AI15" s="81"/>
      <c r="AJ15" s="81"/>
      <c r="AK15" s="81"/>
      <c r="AL15" s="81"/>
      <c r="AM15" s="81"/>
    </row>
    <row r="16" spans="1:39" x14ac:dyDescent="0.2">
      <c r="A16" s="510"/>
      <c r="B16" s="511"/>
      <c r="C16" s="512"/>
      <c r="D16" s="486"/>
      <c r="E16" s="483"/>
      <c r="F16" s="483"/>
      <c r="G16" s="486"/>
      <c r="H16" s="480"/>
      <c r="I16" s="483"/>
      <c r="J16" s="483"/>
      <c r="K16" s="486"/>
      <c r="L16" s="483"/>
      <c r="M16" s="483"/>
      <c r="N16" s="497"/>
      <c r="O16" s="498"/>
      <c r="P16" s="497"/>
      <c r="Q16" s="498"/>
      <c r="R16" s="504"/>
      <c r="S16" s="493"/>
      <c r="T16" s="483"/>
      <c r="U16" s="497"/>
      <c r="V16" s="498"/>
      <c r="W16" s="483"/>
      <c r="X16" s="483"/>
      <c r="Y16" s="483"/>
      <c r="Z16" s="473"/>
      <c r="AA16" s="470"/>
      <c r="AB16" s="471"/>
      <c r="AC16" s="94"/>
      <c r="AD16" s="81"/>
      <c r="AE16" s="81"/>
      <c r="AF16" s="81"/>
      <c r="AG16" s="81"/>
      <c r="AH16" s="81"/>
      <c r="AI16" s="81"/>
      <c r="AJ16" s="81"/>
      <c r="AK16" s="81"/>
      <c r="AL16" s="81"/>
      <c r="AM16" s="81"/>
    </row>
    <row r="17" spans="1:39" x14ac:dyDescent="0.2">
      <c r="A17" s="510"/>
      <c r="B17" s="511"/>
      <c r="C17" s="512"/>
      <c r="D17" s="486"/>
      <c r="E17" s="483"/>
      <c r="F17" s="483"/>
      <c r="G17" s="486"/>
      <c r="H17" s="480"/>
      <c r="I17" s="483"/>
      <c r="J17" s="483"/>
      <c r="K17" s="486"/>
      <c r="L17" s="483"/>
      <c r="M17" s="483"/>
      <c r="N17" s="483"/>
      <c r="O17" s="521"/>
      <c r="P17" s="483"/>
      <c r="Q17" s="521"/>
      <c r="R17" s="504"/>
      <c r="S17" s="493"/>
      <c r="T17" s="483"/>
      <c r="U17" s="497"/>
      <c r="V17" s="498"/>
      <c r="W17" s="483"/>
      <c r="X17" s="483"/>
      <c r="Y17" s="483"/>
      <c r="Z17" s="473"/>
      <c r="AA17" s="470"/>
      <c r="AB17" s="471"/>
      <c r="AC17" s="94"/>
      <c r="AD17" s="81"/>
      <c r="AE17" s="81"/>
      <c r="AF17" s="81"/>
      <c r="AG17" s="81"/>
      <c r="AH17" s="81"/>
      <c r="AI17" s="81"/>
      <c r="AJ17" s="81"/>
      <c r="AK17" s="81"/>
      <c r="AL17" s="81"/>
      <c r="AM17" s="81"/>
    </row>
    <row r="18" spans="1:39" x14ac:dyDescent="0.2">
      <c r="A18" s="510"/>
      <c r="B18" s="511"/>
      <c r="C18" s="512"/>
      <c r="D18" s="486"/>
      <c r="E18" s="483"/>
      <c r="F18" s="483"/>
      <c r="G18" s="486"/>
      <c r="H18" s="480"/>
      <c r="I18" s="483"/>
      <c r="J18" s="483"/>
      <c r="K18" s="486"/>
      <c r="L18" s="483"/>
      <c r="M18" s="483"/>
      <c r="N18" s="483"/>
      <c r="O18" s="483"/>
      <c r="P18" s="483"/>
      <c r="Q18" s="483"/>
      <c r="R18" s="504"/>
      <c r="S18" s="493"/>
      <c r="T18" s="483"/>
      <c r="U18" s="497"/>
      <c r="V18" s="498"/>
      <c r="W18" s="483"/>
      <c r="X18" s="483"/>
      <c r="Y18" s="483"/>
      <c r="Z18" s="473"/>
      <c r="AA18" s="470"/>
      <c r="AB18" s="471"/>
      <c r="AC18" s="94"/>
      <c r="AD18" s="81"/>
      <c r="AE18" s="81"/>
      <c r="AF18" s="81"/>
      <c r="AG18" s="81"/>
      <c r="AH18" s="81"/>
      <c r="AI18" s="81"/>
      <c r="AJ18" s="81"/>
      <c r="AK18" s="81"/>
      <c r="AL18" s="81"/>
      <c r="AM18" s="81"/>
    </row>
    <row r="19" spans="1:39" ht="13.5" thickBot="1" x14ac:dyDescent="0.25">
      <c r="A19" s="510"/>
      <c r="B19" s="511"/>
      <c r="C19" s="512"/>
      <c r="D19" s="487"/>
      <c r="E19" s="484"/>
      <c r="F19" s="484"/>
      <c r="G19" s="487"/>
      <c r="H19" s="481"/>
      <c r="I19" s="484"/>
      <c r="J19" s="484"/>
      <c r="K19" s="487"/>
      <c r="L19" s="484"/>
      <c r="M19" s="484"/>
      <c r="N19" s="484"/>
      <c r="O19" s="484"/>
      <c r="P19" s="484"/>
      <c r="Q19" s="484"/>
      <c r="R19" s="505"/>
      <c r="S19" s="494"/>
      <c r="T19" s="484"/>
      <c r="U19" s="499"/>
      <c r="V19" s="500"/>
      <c r="W19" s="484"/>
      <c r="X19" s="484"/>
      <c r="Y19" s="484"/>
      <c r="Z19" s="474"/>
      <c r="AA19" s="475"/>
      <c r="AB19" s="471"/>
      <c r="AC19" s="94"/>
      <c r="AD19" s="81"/>
      <c r="AE19" s="81"/>
      <c r="AF19" s="81"/>
      <c r="AG19" s="81"/>
      <c r="AH19" s="81"/>
      <c r="AI19" s="81"/>
      <c r="AJ19" s="81"/>
      <c r="AK19" s="81"/>
      <c r="AL19" s="81"/>
      <c r="AM19" s="81"/>
    </row>
    <row r="20" spans="1:39" ht="21" customHeight="1" thickBot="1" x14ac:dyDescent="0.25">
      <c r="A20" s="513"/>
      <c r="B20" s="514"/>
      <c r="C20" s="515"/>
      <c r="D20" s="95" t="s">
        <v>34</v>
      </c>
      <c r="E20" s="96" t="s">
        <v>34</v>
      </c>
      <c r="F20" s="96" t="s">
        <v>34</v>
      </c>
      <c r="G20" s="95" t="s">
        <v>34</v>
      </c>
      <c r="H20" s="96" t="s">
        <v>34</v>
      </c>
      <c r="I20" s="96" t="s">
        <v>34</v>
      </c>
      <c r="J20" s="96" t="s">
        <v>34</v>
      </c>
      <c r="K20" s="95" t="s">
        <v>34</v>
      </c>
      <c r="L20" s="96" t="s">
        <v>34</v>
      </c>
      <c r="M20" s="96" t="s">
        <v>75</v>
      </c>
      <c r="N20" s="96" t="s">
        <v>75</v>
      </c>
      <c r="O20" s="96" t="s">
        <v>34</v>
      </c>
      <c r="P20" s="96" t="s">
        <v>75</v>
      </c>
      <c r="Q20" s="96" t="s">
        <v>34</v>
      </c>
      <c r="R20" s="97" t="s">
        <v>34</v>
      </c>
      <c r="S20" s="98" t="s">
        <v>34</v>
      </c>
      <c r="T20" s="96" t="s">
        <v>34</v>
      </c>
      <c r="U20" s="96" t="s">
        <v>34</v>
      </c>
      <c r="V20" s="96" t="s">
        <v>75</v>
      </c>
      <c r="W20" s="96" t="s">
        <v>34</v>
      </c>
      <c r="X20" s="96" t="s">
        <v>34</v>
      </c>
      <c r="Y20" s="96" t="s">
        <v>75</v>
      </c>
      <c r="Z20" s="476"/>
      <c r="AA20" s="477"/>
      <c r="AB20" s="478"/>
      <c r="AC20" s="94"/>
      <c r="AD20" s="81"/>
      <c r="AE20" s="81"/>
      <c r="AF20" s="81"/>
      <c r="AG20" s="81"/>
      <c r="AH20" s="81"/>
      <c r="AI20" s="81"/>
      <c r="AJ20" s="81"/>
      <c r="AK20" s="81"/>
      <c r="AL20" s="81"/>
      <c r="AM20" s="81"/>
    </row>
    <row r="21" spans="1:39" ht="27.75" customHeight="1" thickTop="1" x14ac:dyDescent="0.2">
      <c r="A21" s="522" t="s">
        <v>76</v>
      </c>
      <c r="B21" s="523"/>
      <c r="C21" s="523"/>
      <c r="D21" s="172">
        <v>596</v>
      </c>
      <c r="E21" s="173">
        <v>595</v>
      </c>
      <c r="F21" s="173">
        <v>584</v>
      </c>
      <c r="G21" s="172">
        <v>504</v>
      </c>
      <c r="H21" s="173">
        <v>485</v>
      </c>
      <c r="I21" s="173">
        <v>0</v>
      </c>
      <c r="J21" s="173">
        <v>249</v>
      </c>
      <c r="K21" s="172">
        <v>479</v>
      </c>
      <c r="L21" s="173">
        <v>630</v>
      </c>
      <c r="M21" s="174">
        <v>7.4</v>
      </c>
      <c r="N21" s="195">
        <v>10.5</v>
      </c>
      <c r="O21" s="173">
        <v>74</v>
      </c>
      <c r="P21" s="174">
        <v>6.7</v>
      </c>
      <c r="Q21" s="173">
        <v>1023</v>
      </c>
      <c r="R21" s="172">
        <v>0</v>
      </c>
      <c r="S21" s="172">
        <v>0</v>
      </c>
      <c r="T21" s="173">
        <v>14769</v>
      </c>
      <c r="U21" s="173">
        <v>13866</v>
      </c>
      <c r="V21" s="174">
        <v>93.9</v>
      </c>
      <c r="W21" s="183">
        <v>15731</v>
      </c>
      <c r="X21" s="184">
        <v>1865</v>
      </c>
      <c r="Y21" s="185">
        <v>88.14</v>
      </c>
      <c r="Z21" s="541" t="s">
        <v>103</v>
      </c>
      <c r="AA21" s="542"/>
      <c r="AB21" s="543"/>
      <c r="AC21" s="94"/>
      <c r="AD21" s="81"/>
      <c r="AE21" s="81"/>
      <c r="AF21" s="81"/>
      <c r="AG21" s="81"/>
      <c r="AH21" s="81"/>
      <c r="AI21" s="81"/>
      <c r="AJ21" s="81"/>
      <c r="AK21" s="81"/>
      <c r="AL21" s="81"/>
      <c r="AM21" s="81"/>
    </row>
    <row r="22" spans="1:39" ht="27.75" customHeight="1" x14ac:dyDescent="0.2">
      <c r="A22" s="524" t="s">
        <v>98</v>
      </c>
      <c r="B22" s="525"/>
      <c r="C22" s="526"/>
      <c r="D22" s="175">
        <v>2</v>
      </c>
      <c r="E22" s="176">
        <v>2</v>
      </c>
      <c r="F22" s="176">
        <v>3</v>
      </c>
      <c r="G22" s="175">
        <v>6</v>
      </c>
      <c r="H22" s="176">
        <v>5</v>
      </c>
      <c r="I22" s="176">
        <v>0</v>
      </c>
      <c r="J22" s="176">
        <v>1</v>
      </c>
      <c r="K22" s="175">
        <v>2</v>
      </c>
      <c r="L22" s="176">
        <v>2</v>
      </c>
      <c r="M22" s="177">
        <v>20</v>
      </c>
      <c r="N22" s="177">
        <v>0</v>
      </c>
      <c r="O22" s="176">
        <v>0</v>
      </c>
      <c r="P22" s="177">
        <v>42.2</v>
      </c>
      <c r="Q22" s="176">
        <v>38</v>
      </c>
      <c r="R22" s="175">
        <v>0</v>
      </c>
      <c r="S22" s="175">
        <v>0</v>
      </c>
      <c r="T22" s="176">
        <v>70</v>
      </c>
      <c r="U22" s="176">
        <v>36</v>
      </c>
      <c r="V22" s="177">
        <v>51.4</v>
      </c>
      <c r="W22" s="186">
        <v>80</v>
      </c>
      <c r="X22" s="187">
        <v>44</v>
      </c>
      <c r="Y22" s="188">
        <v>45</v>
      </c>
      <c r="Z22" s="544" t="s">
        <v>104</v>
      </c>
      <c r="AA22" s="545"/>
      <c r="AB22" s="546"/>
      <c r="AC22" s="94"/>
      <c r="AD22" s="81"/>
      <c r="AE22" s="81"/>
      <c r="AF22" s="81"/>
      <c r="AG22" s="81"/>
      <c r="AH22" s="81"/>
      <c r="AI22" s="81"/>
      <c r="AJ22" s="81"/>
      <c r="AK22" s="81"/>
      <c r="AL22" s="81"/>
      <c r="AM22" s="81"/>
    </row>
    <row r="23" spans="1:39" ht="27.75" customHeight="1" x14ac:dyDescent="0.2">
      <c r="A23" s="524" t="s">
        <v>77</v>
      </c>
      <c r="B23" s="525"/>
      <c r="C23" s="526"/>
      <c r="D23" s="175">
        <v>0</v>
      </c>
      <c r="E23" s="176">
        <v>0</v>
      </c>
      <c r="F23" s="176">
        <v>0</v>
      </c>
      <c r="G23" s="175">
        <v>80</v>
      </c>
      <c r="H23" s="176">
        <v>80</v>
      </c>
      <c r="I23" s="176">
        <v>0</v>
      </c>
      <c r="J23" s="176">
        <v>0</v>
      </c>
      <c r="K23" s="175">
        <v>12</v>
      </c>
      <c r="L23" s="176">
        <v>1</v>
      </c>
      <c r="M23" s="177">
        <v>16.8</v>
      </c>
      <c r="N23" s="177">
        <v>0</v>
      </c>
      <c r="O23" s="176">
        <v>0</v>
      </c>
      <c r="P23" s="177">
        <v>10.6</v>
      </c>
      <c r="Q23" s="176">
        <v>45</v>
      </c>
      <c r="R23" s="175">
        <v>0</v>
      </c>
      <c r="S23" s="175">
        <v>0</v>
      </c>
      <c r="T23" s="176">
        <v>376</v>
      </c>
      <c r="U23" s="176">
        <v>390</v>
      </c>
      <c r="V23" s="177">
        <v>103.7</v>
      </c>
      <c r="W23" s="186">
        <v>400</v>
      </c>
      <c r="X23" s="187">
        <v>10</v>
      </c>
      <c r="Y23" s="188">
        <v>97.5</v>
      </c>
      <c r="Z23" s="547" t="s">
        <v>104</v>
      </c>
      <c r="AA23" s="545"/>
      <c r="AB23" s="548"/>
      <c r="AC23" s="84"/>
      <c r="AD23" s="81"/>
      <c r="AE23" s="81"/>
      <c r="AF23" s="81"/>
      <c r="AG23" s="81"/>
      <c r="AH23" s="81"/>
      <c r="AI23" s="81"/>
      <c r="AJ23" s="81"/>
      <c r="AK23" s="81"/>
      <c r="AL23" s="81"/>
      <c r="AM23" s="81"/>
    </row>
    <row r="24" spans="1:39" ht="27" customHeight="1" x14ac:dyDescent="0.2">
      <c r="A24" s="524" t="s">
        <v>78</v>
      </c>
      <c r="B24" s="525"/>
      <c r="C24" s="526"/>
      <c r="D24" s="175">
        <v>104</v>
      </c>
      <c r="E24" s="176">
        <v>104</v>
      </c>
      <c r="F24" s="176">
        <v>108</v>
      </c>
      <c r="G24" s="175">
        <v>98</v>
      </c>
      <c r="H24" s="176">
        <v>96</v>
      </c>
      <c r="I24" s="176">
        <v>0</v>
      </c>
      <c r="J24" s="176">
        <v>31</v>
      </c>
      <c r="K24" s="175">
        <v>70</v>
      </c>
      <c r="L24" s="176">
        <v>60</v>
      </c>
      <c r="M24" s="177">
        <v>3.2</v>
      </c>
      <c r="N24" s="177">
        <v>1.6</v>
      </c>
      <c r="O24" s="182">
        <v>1</v>
      </c>
      <c r="P24" s="177">
        <v>1.3</v>
      </c>
      <c r="Q24" s="176">
        <v>33</v>
      </c>
      <c r="R24" s="175">
        <v>0</v>
      </c>
      <c r="S24" s="175">
        <v>0</v>
      </c>
      <c r="T24" s="176">
        <v>2168</v>
      </c>
      <c r="U24" s="176">
        <v>2492</v>
      </c>
      <c r="V24" s="177">
        <v>114.9</v>
      </c>
      <c r="W24" s="186">
        <v>2310</v>
      </c>
      <c r="X24" s="187">
        <v>-182</v>
      </c>
      <c r="Y24" s="188">
        <v>107.88</v>
      </c>
      <c r="Z24" s="549" t="s">
        <v>107</v>
      </c>
      <c r="AA24" s="550"/>
      <c r="AB24" s="551"/>
      <c r="AC24" s="94"/>
      <c r="AD24" s="81"/>
      <c r="AE24" s="81"/>
      <c r="AF24" s="81"/>
      <c r="AG24" s="81"/>
      <c r="AH24" s="81"/>
      <c r="AI24" s="81"/>
      <c r="AJ24" s="81"/>
      <c r="AK24" s="81"/>
      <c r="AL24" s="81"/>
      <c r="AM24" s="81"/>
    </row>
    <row r="25" spans="1:39" ht="27" customHeight="1" x14ac:dyDescent="0.2">
      <c r="A25" s="524" t="s">
        <v>79</v>
      </c>
      <c r="B25" s="525"/>
      <c r="C25" s="526"/>
      <c r="D25" s="175">
        <v>671</v>
      </c>
      <c r="E25" s="176">
        <v>667</v>
      </c>
      <c r="F25" s="176">
        <v>712</v>
      </c>
      <c r="G25" s="175">
        <v>696</v>
      </c>
      <c r="H25" s="176">
        <v>678</v>
      </c>
      <c r="I25" s="176">
        <v>0</v>
      </c>
      <c r="J25" s="176">
        <v>354</v>
      </c>
      <c r="K25" s="175">
        <v>449</v>
      </c>
      <c r="L25" s="176">
        <v>668</v>
      </c>
      <c r="M25" s="177">
        <v>10.3</v>
      </c>
      <c r="N25" s="177">
        <v>8.1999999999999993</v>
      </c>
      <c r="O25" s="176">
        <v>60</v>
      </c>
      <c r="P25" s="177">
        <v>9.6999999999999993</v>
      </c>
      <c r="Q25" s="176">
        <v>1611</v>
      </c>
      <c r="R25" s="175">
        <v>0</v>
      </c>
      <c r="S25" s="175">
        <v>0</v>
      </c>
      <c r="T25" s="176">
        <v>13907</v>
      </c>
      <c r="U25" s="176">
        <v>14232</v>
      </c>
      <c r="V25" s="177">
        <v>102.3</v>
      </c>
      <c r="W25" s="186">
        <v>14840</v>
      </c>
      <c r="X25" s="187">
        <v>608</v>
      </c>
      <c r="Y25" s="188">
        <v>95.9</v>
      </c>
      <c r="Z25" s="549" t="s">
        <v>105</v>
      </c>
      <c r="AA25" s="550"/>
      <c r="AB25" s="551"/>
      <c r="AC25" s="94"/>
      <c r="AD25" s="81"/>
      <c r="AE25" s="81"/>
      <c r="AF25" s="81"/>
      <c r="AG25" s="81"/>
      <c r="AH25" s="81"/>
      <c r="AI25" s="81"/>
      <c r="AJ25" s="81"/>
      <c r="AK25" s="81"/>
      <c r="AL25" s="81"/>
      <c r="AM25" s="81"/>
    </row>
    <row r="26" spans="1:39" ht="27.75" customHeight="1" x14ac:dyDescent="0.2">
      <c r="A26" s="524" t="s">
        <v>80</v>
      </c>
      <c r="B26" s="525"/>
      <c r="C26" s="526"/>
      <c r="D26" s="175">
        <v>641</v>
      </c>
      <c r="E26" s="176">
        <v>597</v>
      </c>
      <c r="F26" s="176">
        <v>601</v>
      </c>
      <c r="G26" s="175">
        <v>875</v>
      </c>
      <c r="H26" s="176">
        <v>797</v>
      </c>
      <c r="I26" s="176">
        <v>0</v>
      </c>
      <c r="J26" s="176">
        <v>306</v>
      </c>
      <c r="K26" s="175">
        <v>586</v>
      </c>
      <c r="L26" s="176">
        <v>538</v>
      </c>
      <c r="M26" s="177">
        <v>21.4</v>
      </c>
      <c r="N26" s="177">
        <v>21.2</v>
      </c>
      <c r="O26" s="176">
        <v>145</v>
      </c>
      <c r="P26" s="177">
        <v>21.1</v>
      </c>
      <c r="Q26" s="176">
        <v>4489</v>
      </c>
      <c r="R26" s="175">
        <v>0</v>
      </c>
      <c r="S26" s="175">
        <v>0</v>
      </c>
      <c r="T26" s="176">
        <v>18014</v>
      </c>
      <c r="U26" s="176">
        <v>15650</v>
      </c>
      <c r="V26" s="177">
        <v>86.9</v>
      </c>
      <c r="W26" s="186">
        <v>19175</v>
      </c>
      <c r="X26" s="187">
        <v>3525</v>
      </c>
      <c r="Y26" s="188">
        <v>81.62</v>
      </c>
      <c r="Z26" s="532" t="s">
        <v>106</v>
      </c>
      <c r="AA26" s="533"/>
      <c r="AB26" s="534"/>
      <c r="AC26" s="94"/>
      <c r="AD26" s="81"/>
      <c r="AE26" s="81"/>
      <c r="AF26" s="81"/>
      <c r="AG26" s="81"/>
      <c r="AH26" s="81"/>
      <c r="AI26" s="81"/>
      <c r="AJ26" s="81"/>
      <c r="AK26" s="81"/>
      <c r="AL26" s="81"/>
      <c r="AM26" s="81"/>
    </row>
    <row r="27" spans="1:39" ht="27.75" customHeight="1" thickBot="1" x14ac:dyDescent="0.25">
      <c r="A27" s="529" t="s">
        <v>88</v>
      </c>
      <c r="B27" s="530"/>
      <c r="C27" s="531"/>
      <c r="D27" s="178">
        <v>0</v>
      </c>
      <c r="E27" s="179">
        <v>0</v>
      </c>
      <c r="F27" s="179">
        <v>0</v>
      </c>
      <c r="G27" s="178">
        <v>5</v>
      </c>
      <c r="H27" s="179">
        <v>5</v>
      </c>
      <c r="I27" s="179">
        <v>0</v>
      </c>
      <c r="J27" s="179">
        <v>8</v>
      </c>
      <c r="K27" s="178">
        <v>0</v>
      </c>
      <c r="L27" s="179">
        <v>9</v>
      </c>
      <c r="M27" s="180">
        <v>0</v>
      </c>
      <c r="N27" s="196">
        <v>10</v>
      </c>
      <c r="O27" s="179">
        <v>1</v>
      </c>
      <c r="P27" s="180">
        <v>16.399999999999999</v>
      </c>
      <c r="Q27" s="179">
        <v>12</v>
      </c>
      <c r="R27" s="178">
        <v>0</v>
      </c>
      <c r="S27" s="178">
        <v>0</v>
      </c>
      <c r="T27" s="179">
        <v>0</v>
      </c>
      <c r="U27" s="179">
        <v>0</v>
      </c>
      <c r="V27" s="180">
        <v>0</v>
      </c>
      <c r="W27" s="189">
        <v>0</v>
      </c>
      <c r="X27" s="190">
        <v>0</v>
      </c>
      <c r="Y27" s="191">
        <v>0</v>
      </c>
      <c r="Z27" s="535" t="s">
        <v>108</v>
      </c>
      <c r="AA27" s="536"/>
      <c r="AB27" s="537"/>
      <c r="AC27" s="94"/>
      <c r="AD27" s="81"/>
      <c r="AE27" s="81"/>
      <c r="AF27" s="81"/>
      <c r="AG27" s="81"/>
      <c r="AH27" s="81"/>
      <c r="AI27" s="81"/>
      <c r="AJ27" s="81"/>
      <c r="AK27" s="81"/>
      <c r="AL27" s="81"/>
      <c r="AM27" s="81"/>
    </row>
    <row r="28" spans="1:39" ht="27.75" customHeight="1" thickTop="1" thickBot="1" x14ac:dyDescent="0.25">
      <c r="A28" s="527" t="s">
        <v>81</v>
      </c>
      <c r="B28" s="528"/>
      <c r="C28" s="528"/>
      <c r="D28" s="151">
        <v>2014</v>
      </c>
      <c r="E28" s="152">
        <v>1965</v>
      </c>
      <c r="F28" s="152">
        <v>2008</v>
      </c>
      <c r="G28" s="151">
        <v>2264</v>
      </c>
      <c r="H28" s="152">
        <v>2146</v>
      </c>
      <c r="I28" s="153">
        <v>0</v>
      </c>
      <c r="J28" s="152">
        <v>949</v>
      </c>
      <c r="K28" s="151">
        <v>1598</v>
      </c>
      <c r="L28" s="152">
        <v>1908</v>
      </c>
      <c r="M28" s="154">
        <v>13.7</v>
      </c>
      <c r="N28" s="154">
        <v>12.84</v>
      </c>
      <c r="O28" s="152">
        <v>281</v>
      </c>
      <c r="P28" s="154">
        <v>12.88</v>
      </c>
      <c r="Q28" s="152">
        <v>7251</v>
      </c>
      <c r="R28" s="151">
        <v>0</v>
      </c>
      <c r="S28" s="151">
        <v>0</v>
      </c>
      <c r="T28" s="152">
        <v>49304</v>
      </c>
      <c r="U28" s="152">
        <v>46666</v>
      </c>
      <c r="V28" s="154">
        <v>94.65</v>
      </c>
      <c r="W28" s="153">
        <v>52536</v>
      </c>
      <c r="X28" s="153">
        <v>5870</v>
      </c>
      <c r="Y28" s="155">
        <v>88.8</v>
      </c>
      <c r="Z28" s="538"/>
      <c r="AA28" s="539"/>
      <c r="AB28" s="540"/>
      <c r="AC28" s="94"/>
      <c r="AD28" s="81"/>
      <c r="AE28" s="81"/>
      <c r="AF28" s="81"/>
      <c r="AG28" s="81"/>
      <c r="AH28" s="81"/>
      <c r="AI28" s="81"/>
      <c r="AJ28" s="81"/>
      <c r="AK28" s="81"/>
      <c r="AL28" s="81"/>
      <c r="AM28" s="81"/>
    </row>
    <row r="29" spans="1:39" ht="13.5" thickTop="1" x14ac:dyDescent="0.2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1"/>
      <c r="AE29" s="81"/>
      <c r="AF29" s="81"/>
      <c r="AG29" s="81"/>
      <c r="AH29" s="81"/>
      <c r="AI29" s="81"/>
      <c r="AJ29" s="81"/>
      <c r="AK29" s="81"/>
      <c r="AL29" s="81"/>
      <c r="AM29" s="81"/>
    </row>
    <row r="30" spans="1:39" x14ac:dyDescent="0.2">
      <c r="A30" s="81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</row>
    <row r="31" spans="1:39" ht="12.75" customHeight="1" x14ac:dyDescent="0.35">
      <c r="A31" s="81"/>
      <c r="B31" s="81"/>
      <c r="C31" s="81"/>
      <c r="D31" s="81"/>
      <c r="E31" s="81"/>
      <c r="F31" s="81"/>
      <c r="G31" s="81"/>
      <c r="H31" s="93"/>
      <c r="I31" s="93"/>
      <c r="J31" s="93"/>
      <c r="K31" s="93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</row>
    <row r="32" spans="1:39" x14ac:dyDescent="0.2">
      <c r="A32" s="81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</row>
    <row r="33" spans="1:39" x14ac:dyDescent="0.2">
      <c r="A33" s="81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</row>
    <row r="34" spans="1:39" x14ac:dyDescent="0.2">
      <c r="A34" s="81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</row>
    <row r="35" spans="1:39" x14ac:dyDescent="0.2">
      <c r="A35" s="81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</row>
    <row r="36" spans="1:39" x14ac:dyDescent="0.2">
      <c r="A36" s="81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 t="s">
        <v>87</v>
      </c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</row>
    <row r="37" spans="1:39" x14ac:dyDescent="0.2">
      <c r="A37" s="81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7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</row>
    <row r="38" spans="1:39" x14ac:dyDescent="0.2">
      <c r="A38" s="81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</row>
    <row r="39" spans="1:39" x14ac:dyDescent="0.2">
      <c r="A39" s="81"/>
      <c r="B39" s="81"/>
      <c r="C39" s="81"/>
      <c r="D39" s="81"/>
      <c r="E39" s="81"/>
      <c r="F39" s="81"/>
      <c r="G39" s="81"/>
      <c r="H39" s="81"/>
      <c r="I39" s="82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</row>
    <row r="40" spans="1:39" x14ac:dyDescent="0.2">
      <c r="A40" s="81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</row>
    <row r="41" spans="1:39" x14ac:dyDescent="0.2">
      <c r="A41" s="81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</row>
    <row r="42" spans="1:39" x14ac:dyDescent="0.2">
      <c r="A42" s="81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</row>
    <row r="43" spans="1:39" ht="13.5" customHeight="1" x14ac:dyDescent="0.2">
      <c r="A43" s="81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</row>
    <row r="44" spans="1:39" x14ac:dyDescent="0.2">
      <c r="A44" s="81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</row>
    <row r="45" spans="1:39" x14ac:dyDescent="0.2">
      <c r="A45" s="81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</row>
    <row r="46" spans="1:39" x14ac:dyDescent="0.2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</row>
    <row r="47" spans="1:39" x14ac:dyDescent="0.2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</row>
    <row r="48" spans="1:39" x14ac:dyDescent="0.2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</row>
    <row r="49" spans="1:39" x14ac:dyDescent="0.2">
      <c r="A49" s="81"/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</row>
    <row r="50" spans="1:39" x14ac:dyDescent="0.2">
      <c r="A50" s="81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</row>
    <row r="51" spans="1:39" x14ac:dyDescent="0.2">
      <c r="A51" s="81"/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</row>
    <row r="52" spans="1:39" x14ac:dyDescent="0.2">
      <c r="A52" s="81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</row>
    <row r="53" spans="1:39" x14ac:dyDescent="0.2">
      <c r="A53" s="81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</row>
    <row r="54" spans="1:39" x14ac:dyDescent="0.2">
      <c r="A54" s="81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</row>
    <row r="55" spans="1:39" x14ac:dyDescent="0.2">
      <c r="A55" s="81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</row>
    <row r="56" spans="1:39" x14ac:dyDescent="0.2">
      <c r="A56" s="81"/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81"/>
    </row>
    <row r="57" spans="1:39" x14ac:dyDescent="0.2">
      <c r="A57" s="81"/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</row>
    <row r="58" spans="1:39" x14ac:dyDescent="0.2">
      <c r="A58" s="81"/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</row>
    <row r="59" spans="1:39" x14ac:dyDescent="0.2">
      <c r="A59" s="81"/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  <c r="AK59" s="81"/>
      <c r="AL59" s="81"/>
      <c r="AM59" s="81"/>
    </row>
    <row r="60" spans="1:39" x14ac:dyDescent="0.2">
      <c r="A60" s="81"/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</row>
    <row r="61" spans="1:39" x14ac:dyDescent="0.2">
      <c r="A61" s="81"/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</row>
    <row r="62" spans="1:39" x14ac:dyDescent="0.2">
      <c r="A62" s="81"/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81"/>
      <c r="AM62" s="81"/>
    </row>
    <row r="63" spans="1:39" x14ac:dyDescent="0.2">
      <c r="A63" s="81"/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81"/>
      <c r="AM63" s="81"/>
    </row>
    <row r="64" spans="1:39" x14ac:dyDescent="0.2">
      <c r="A64" s="81"/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</row>
    <row r="65" spans="1:39" x14ac:dyDescent="0.2">
      <c r="A65" s="81"/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</row>
    <row r="66" spans="1:39" x14ac:dyDescent="0.2">
      <c r="A66" s="81"/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</row>
    <row r="67" spans="1:39" x14ac:dyDescent="0.2">
      <c r="A67" s="81"/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</row>
    <row r="68" spans="1:39" x14ac:dyDescent="0.2">
      <c r="A68" s="81"/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</row>
    <row r="69" spans="1:39" x14ac:dyDescent="0.2">
      <c r="A69" s="81"/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81"/>
    </row>
    <row r="70" spans="1:39" x14ac:dyDescent="0.2">
      <c r="A70" s="81"/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</row>
    <row r="71" spans="1:39" x14ac:dyDescent="0.2">
      <c r="A71" s="81"/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1"/>
      <c r="AM71" s="81"/>
    </row>
    <row r="72" spans="1:39" x14ac:dyDescent="0.2">
      <c r="A72" s="81"/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</row>
    <row r="73" spans="1:39" x14ac:dyDescent="0.2">
      <c r="A73" s="81"/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1"/>
      <c r="AM73" s="81"/>
    </row>
    <row r="74" spans="1:39" x14ac:dyDescent="0.2">
      <c r="A74" s="81"/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</row>
    <row r="75" spans="1:39" x14ac:dyDescent="0.2">
      <c r="A75" s="81"/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</row>
    <row r="76" spans="1:39" x14ac:dyDescent="0.2">
      <c r="A76" s="81"/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</row>
    <row r="77" spans="1:39" x14ac:dyDescent="0.2">
      <c r="A77" s="81"/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</row>
    <row r="78" spans="1:39" x14ac:dyDescent="0.2">
      <c r="A78" s="81"/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</row>
    <row r="79" spans="1:39" x14ac:dyDescent="0.2">
      <c r="A79" s="81"/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</row>
    <row r="80" spans="1:39" x14ac:dyDescent="0.2">
      <c r="A80" s="81"/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</row>
    <row r="81" spans="1:39" x14ac:dyDescent="0.2">
      <c r="A81" s="81"/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</row>
    <row r="82" spans="1:39" x14ac:dyDescent="0.2">
      <c r="A82" s="81"/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</row>
    <row r="83" spans="1:39" x14ac:dyDescent="0.2">
      <c r="A83" s="81"/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</row>
    <row r="84" spans="1:39" x14ac:dyDescent="0.2">
      <c r="A84" s="81"/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</row>
    <row r="85" spans="1:39" x14ac:dyDescent="0.2">
      <c r="A85" s="81"/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</row>
    <row r="86" spans="1:39" x14ac:dyDescent="0.2">
      <c r="A86" s="81"/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</row>
    <row r="87" spans="1:39" x14ac:dyDescent="0.2">
      <c r="A87" s="81"/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</row>
    <row r="88" spans="1:39" x14ac:dyDescent="0.2">
      <c r="A88" s="81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</row>
    <row r="89" spans="1:39" x14ac:dyDescent="0.2">
      <c r="A89" s="81"/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81"/>
      <c r="AH89" s="81"/>
      <c r="AI89" s="81"/>
      <c r="AJ89" s="81"/>
      <c r="AK89" s="81"/>
      <c r="AL89" s="81"/>
      <c r="AM89" s="81"/>
    </row>
    <row r="90" spans="1:39" x14ac:dyDescent="0.2">
      <c r="A90" s="81"/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1"/>
      <c r="AG90" s="81"/>
      <c r="AH90" s="81"/>
      <c r="AI90" s="81"/>
      <c r="AJ90" s="81"/>
      <c r="AK90" s="81"/>
      <c r="AL90" s="81"/>
      <c r="AM90" s="81"/>
    </row>
    <row r="91" spans="1:39" x14ac:dyDescent="0.2">
      <c r="A91" s="81"/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  <c r="AH91" s="81"/>
      <c r="AI91" s="81"/>
      <c r="AJ91" s="81"/>
      <c r="AK91" s="81"/>
      <c r="AL91" s="81"/>
      <c r="AM91" s="81"/>
    </row>
    <row r="92" spans="1:39" x14ac:dyDescent="0.2">
      <c r="A92" s="81"/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1"/>
      <c r="AH92" s="81"/>
      <c r="AI92" s="81"/>
      <c r="AJ92" s="81"/>
      <c r="AK92" s="81"/>
      <c r="AL92" s="81"/>
      <c r="AM92" s="81"/>
    </row>
    <row r="93" spans="1:39" x14ac:dyDescent="0.2">
      <c r="A93" s="81"/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81"/>
      <c r="AF93" s="81"/>
      <c r="AG93" s="81"/>
      <c r="AH93" s="81"/>
      <c r="AI93" s="81"/>
      <c r="AJ93" s="81"/>
      <c r="AK93" s="81"/>
      <c r="AL93" s="81"/>
      <c r="AM93" s="81"/>
    </row>
    <row r="94" spans="1:39" x14ac:dyDescent="0.2">
      <c r="A94" s="81"/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81"/>
      <c r="AH94" s="81"/>
      <c r="AI94" s="81"/>
      <c r="AJ94" s="81"/>
      <c r="AK94" s="81"/>
      <c r="AL94" s="81"/>
      <c r="AM94" s="81"/>
    </row>
    <row r="95" spans="1:39" x14ac:dyDescent="0.2">
      <c r="A95" s="81"/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  <c r="AG95" s="81"/>
      <c r="AH95" s="81"/>
      <c r="AI95" s="81"/>
      <c r="AJ95" s="81"/>
      <c r="AK95" s="81"/>
      <c r="AL95" s="81"/>
      <c r="AM95" s="81"/>
    </row>
    <row r="96" spans="1:39" x14ac:dyDescent="0.2">
      <c r="A96" s="81"/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1"/>
      <c r="AH96" s="81"/>
      <c r="AI96" s="81"/>
      <c r="AJ96" s="81"/>
      <c r="AK96" s="81"/>
      <c r="AL96" s="81"/>
      <c r="AM96" s="81"/>
    </row>
    <row r="97" spans="1:39" x14ac:dyDescent="0.2">
      <c r="A97" s="81"/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  <c r="AD97" s="81"/>
      <c r="AE97" s="81"/>
      <c r="AF97" s="81"/>
      <c r="AG97" s="81"/>
      <c r="AH97" s="81"/>
      <c r="AI97" s="81"/>
      <c r="AJ97" s="81"/>
      <c r="AK97" s="81"/>
      <c r="AL97" s="81"/>
      <c r="AM97" s="81"/>
    </row>
    <row r="98" spans="1:39" x14ac:dyDescent="0.2">
      <c r="A98" s="81"/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  <c r="AH98" s="81"/>
      <c r="AI98" s="81"/>
      <c r="AJ98" s="81"/>
      <c r="AK98" s="81"/>
      <c r="AL98" s="81"/>
      <c r="AM98" s="81"/>
    </row>
    <row r="99" spans="1:39" x14ac:dyDescent="0.2">
      <c r="A99" s="81"/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  <c r="AH99" s="81"/>
      <c r="AI99" s="81"/>
      <c r="AJ99" s="81"/>
      <c r="AK99" s="81"/>
      <c r="AL99" s="81"/>
      <c r="AM99" s="81"/>
    </row>
    <row r="100" spans="1:39" x14ac:dyDescent="0.2">
      <c r="A100" s="81"/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  <c r="AH100" s="81"/>
      <c r="AI100" s="81"/>
      <c r="AJ100" s="81"/>
      <c r="AK100" s="81"/>
      <c r="AL100" s="81"/>
      <c r="AM100" s="81"/>
    </row>
    <row r="101" spans="1:39" x14ac:dyDescent="0.2">
      <c r="A101" s="81"/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1"/>
      <c r="AB101" s="81"/>
      <c r="AC101" s="81"/>
      <c r="AD101" s="81"/>
      <c r="AE101" s="81"/>
      <c r="AF101" s="81"/>
      <c r="AG101" s="81"/>
      <c r="AH101" s="81"/>
      <c r="AI101" s="81"/>
      <c r="AJ101" s="81"/>
      <c r="AK101" s="81"/>
      <c r="AL101" s="81"/>
      <c r="AM101" s="81"/>
    </row>
    <row r="102" spans="1:39" x14ac:dyDescent="0.2">
      <c r="A102" s="81"/>
      <c r="B102" s="81"/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  <c r="AA102" s="81"/>
      <c r="AB102" s="81"/>
      <c r="AC102" s="81"/>
      <c r="AD102" s="81"/>
      <c r="AE102" s="81"/>
      <c r="AF102" s="81"/>
      <c r="AG102" s="81"/>
      <c r="AH102" s="81"/>
      <c r="AI102" s="81"/>
      <c r="AJ102" s="81"/>
      <c r="AK102" s="81"/>
      <c r="AL102" s="81"/>
      <c r="AM102" s="81"/>
    </row>
    <row r="103" spans="1:39" x14ac:dyDescent="0.2">
      <c r="A103" s="81"/>
      <c r="B103" s="81"/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  <c r="AJ103" s="81"/>
      <c r="AK103" s="81"/>
      <c r="AL103" s="81"/>
      <c r="AM103" s="81"/>
    </row>
    <row r="104" spans="1:39" x14ac:dyDescent="0.2">
      <c r="A104" s="81"/>
      <c r="B104" s="81"/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81"/>
      <c r="AD104" s="81"/>
      <c r="AE104" s="81"/>
      <c r="AF104" s="81"/>
      <c r="AG104" s="81"/>
      <c r="AH104" s="81"/>
      <c r="AI104" s="81"/>
      <c r="AJ104" s="81"/>
      <c r="AK104" s="81"/>
      <c r="AL104" s="81"/>
      <c r="AM104" s="81"/>
    </row>
    <row r="105" spans="1:39" x14ac:dyDescent="0.2">
      <c r="A105" s="81"/>
      <c r="B105" s="81"/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81"/>
      <c r="AJ105" s="81"/>
      <c r="AK105" s="81"/>
      <c r="AL105" s="81"/>
      <c r="AM105" s="81"/>
    </row>
    <row r="106" spans="1:39" x14ac:dyDescent="0.2">
      <c r="A106" s="81"/>
      <c r="B106" s="81"/>
      <c r="C106" s="81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  <c r="AG106" s="81"/>
      <c r="AH106" s="81"/>
      <c r="AI106" s="81"/>
      <c r="AJ106" s="81"/>
      <c r="AK106" s="81"/>
      <c r="AL106" s="81"/>
      <c r="AM106" s="81"/>
    </row>
    <row r="107" spans="1:39" x14ac:dyDescent="0.2">
      <c r="A107" s="81"/>
      <c r="B107" s="81"/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81"/>
      <c r="AH107" s="81"/>
      <c r="AI107" s="81"/>
      <c r="AJ107" s="81"/>
      <c r="AK107" s="81"/>
      <c r="AL107" s="81"/>
      <c r="AM107" s="81"/>
    </row>
    <row r="108" spans="1:39" x14ac:dyDescent="0.2">
      <c r="A108" s="81"/>
      <c r="B108" s="81"/>
      <c r="C108" s="81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  <c r="Z108" s="81"/>
      <c r="AA108" s="81"/>
      <c r="AB108" s="81"/>
      <c r="AC108" s="81"/>
      <c r="AD108" s="81"/>
      <c r="AE108" s="81"/>
      <c r="AF108" s="81"/>
      <c r="AG108" s="81"/>
      <c r="AH108" s="81"/>
      <c r="AI108" s="81"/>
      <c r="AJ108" s="81"/>
      <c r="AK108" s="81"/>
      <c r="AL108" s="81"/>
      <c r="AM108" s="81"/>
    </row>
    <row r="109" spans="1:39" x14ac:dyDescent="0.2">
      <c r="A109" s="81"/>
      <c r="B109" s="81"/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81"/>
      <c r="Z109" s="81"/>
      <c r="AA109" s="81"/>
      <c r="AB109" s="81"/>
      <c r="AC109" s="81"/>
      <c r="AD109" s="81"/>
      <c r="AE109" s="81"/>
      <c r="AF109" s="81"/>
      <c r="AG109" s="81"/>
      <c r="AH109" s="81"/>
      <c r="AI109" s="81"/>
      <c r="AJ109" s="81"/>
      <c r="AK109" s="81"/>
      <c r="AL109" s="81"/>
      <c r="AM109" s="81"/>
    </row>
    <row r="110" spans="1:39" x14ac:dyDescent="0.2">
      <c r="A110" s="81"/>
      <c r="B110" s="81"/>
      <c r="C110" s="81"/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  <c r="AA110" s="81"/>
      <c r="AB110" s="81"/>
      <c r="AC110" s="81"/>
      <c r="AD110" s="81"/>
      <c r="AE110" s="81"/>
      <c r="AF110" s="81"/>
      <c r="AG110" s="81"/>
      <c r="AH110" s="81"/>
      <c r="AI110" s="81"/>
      <c r="AJ110" s="81"/>
      <c r="AK110" s="81"/>
      <c r="AL110" s="81"/>
      <c r="AM110" s="81"/>
    </row>
    <row r="111" spans="1:39" x14ac:dyDescent="0.2">
      <c r="A111" s="81"/>
      <c r="B111" s="81"/>
      <c r="C111" s="81"/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1"/>
      <c r="AC111" s="81"/>
      <c r="AD111" s="81"/>
      <c r="AE111" s="81"/>
      <c r="AF111" s="81"/>
      <c r="AG111" s="81"/>
      <c r="AH111" s="81"/>
      <c r="AI111" s="81"/>
      <c r="AJ111" s="81"/>
      <c r="AK111" s="81"/>
      <c r="AL111" s="81"/>
      <c r="AM111" s="81"/>
    </row>
    <row r="112" spans="1:39" x14ac:dyDescent="0.2">
      <c r="A112" s="81"/>
      <c r="B112" s="81"/>
      <c r="C112" s="81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1"/>
      <c r="Z112" s="81"/>
      <c r="AA112" s="81"/>
      <c r="AB112" s="81"/>
      <c r="AC112" s="81"/>
      <c r="AD112" s="81"/>
      <c r="AE112" s="81"/>
      <c r="AF112" s="81"/>
      <c r="AG112" s="81"/>
      <c r="AH112" s="81"/>
      <c r="AI112" s="81"/>
      <c r="AJ112" s="81"/>
      <c r="AK112" s="81"/>
      <c r="AL112" s="81"/>
      <c r="AM112" s="81"/>
    </row>
    <row r="113" spans="1:39" x14ac:dyDescent="0.2">
      <c r="A113" s="81"/>
      <c r="B113" s="81"/>
      <c r="C113" s="81"/>
      <c r="D113" s="81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/>
      <c r="AA113" s="81"/>
      <c r="AB113" s="81"/>
      <c r="AC113" s="81"/>
      <c r="AD113" s="81"/>
      <c r="AE113" s="81"/>
      <c r="AF113" s="81"/>
      <c r="AG113" s="81"/>
      <c r="AH113" s="81"/>
      <c r="AI113" s="81"/>
      <c r="AJ113" s="81"/>
      <c r="AK113" s="81"/>
      <c r="AL113" s="81"/>
      <c r="AM113" s="81"/>
    </row>
    <row r="114" spans="1:39" x14ac:dyDescent="0.2">
      <c r="A114" s="81"/>
      <c r="B114" s="81"/>
      <c r="C114" s="81"/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  <c r="AA114" s="81"/>
      <c r="AB114" s="81"/>
      <c r="AC114" s="81"/>
      <c r="AD114" s="81"/>
      <c r="AE114" s="81"/>
      <c r="AF114" s="81"/>
      <c r="AG114" s="81"/>
      <c r="AH114" s="81"/>
      <c r="AI114" s="81"/>
      <c r="AJ114" s="81"/>
      <c r="AK114" s="81"/>
      <c r="AL114" s="81"/>
      <c r="AM114" s="81"/>
    </row>
    <row r="115" spans="1:39" x14ac:dyDescent="0.2">
      <c r="A115" s="81"/>
      <c r="B115" s="81"/>
      <c r="C115" s="81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1"/>
      <c r="Z115" s="81"/>
      <c r="AA115" s="81"/>
      <c r="AB115" s="81"/>
      <c r="AC115" s="81"/>
      <c r="AD115" s="81"/>
      <c r="AE115" s="81"/>
      <c r="AF115" s="81"/>
      <c r="AG115" s="81"/>
      <c r="AH115" s="81"/>
      <c r="AI115" s="81"/>
      <c r="AJ115" s="81"/>
      <c r="AK115" s="81"/>
      <c r="AL115" s="81"/>
      <c r="AM115" s="81"/>
    </row>
    <row r="116" spans="1:39" x14ac:dyDescent="0.2">
      <c r="A116" s="81"/>
      <c r="B116" s="81"/>
      <c r="C116" s="81"/>
      <c r="D116" s="81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  <c r="R116" s="81"/>
      <c r="S116" s="81"/>
      <c r="T116" s="81"/>
      <c r="U116" s="81"/>
      <c r="V116" s="81"/>
      <c r="W116" s="81"/>
      <c r="X116" s="81"/>
      <c r="Y116" s="81"/>
      <c r="Z116" s="81"/>
      <c r="AA116" s="81"/>
      <c r="AB116" s="81"/>
      <c r="AC116" s="81"/>
      <c r="AD116" s="81"/>
      <c r="AE116" s="81"/>
      <c r="AF116" s="81"/>
      <c r="AG116" s="81"/>
      <c r="AH116" s="81"/>
      <c r="AI116" s="81"/>
      <c r="AJ116" s="81"/>
      <c r="AK116" s="81"/>
      <c r="AL116" s="81"/>
      <c r="AM116" s="81"/>
    </row>
    <row r="117" spans="1:39" x14ac:dyDescent="0.2">
      <c r="A117" s="81"/>
      <c r="B117" s="81"/>
      <c r="C117" s="81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1"/>
      <c r="AA117" s="81"/>
      <c r="AB117" s="81"/>
      <c r="AC117" s="81"/>
      <c r="AD117" s="81"/>
      <c r="AE117" s="81"/>
      <c r="AF117" s="81"/>
      <c r="AG117" s="81"/>
      <c r="AH117" s="81"/>
      <c r="AI117" s="81"/>
      <c r="AJ117" s="81"/>
      <c r="AK117" s="81"/>
      <c r="AL117" s="81"/>
      <c r="AM117" s="81"/>
    </row>
    <row r="118" spans="1:39" x14ac:dyDescent="0.2">
      <c r="A118" s="81"/>
      <c r="B118" s="81"/>
      <c r="C118" s="81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81"/>
      <c r="Z118" s="81"/>
      <c r="AA118" s="81"/>
      <c r="AB118" s="81"/>
      <c r="AC118" s="81"/>
      <c r="AD118" s="81"/>
      <c r="AE118" s="81"/>
      <c r="AF118" s="81"/>
      <c r="AG118" s="81"/>
      <c r="AH118" s="81"/>
      <c r="AI118" s="81"/>
      <c r="AJ118" s="81"/>
      <c r="AK118" s="81"/>
      <c r="AL118" s="81"/>
      <c r="AM118" s="81"/>
    </row>
    <row r="119" spans="1:39" x14ac:dyDescent="0.2">
      <c r="A119" s="81"/>
      <c r="B119" s="81"/>
      <c r="C119" s="81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1"/>
      <c r="Z119" s="81"/>
      <c r="AA119" s="81"/>
      <c r="AB119" s="81"/>
      <c r="AC119" s="81"/>
      <c r="AD119" s="81"/>
      <c r="AE119" s="81"/>
      <c r="AF119" s="81"/>
      <c r="AG119" s="81"/>
      <c r="AH119" s="81"/>
      <c r="AI119" s="81"/>
      <c r="AJ119" s="81"/>
      <c r="AK119" s="81"/>
      <c r="AL119" s="81"/>
      <c r="AM119" s="81"/>
    </row>
    <row r="120" spans="1:39" x14ac:dyDescent="0.2">
      <c r="A120" s="81"/>
      <c r="B120" s="81"/>
      <c r="C120" s="81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  <c r="AJ120" s="81"/>
      <c r="AK120" s="81"/>
      <c r="AL120" s="81"/>
      <c r="AM120" s="81"/>
    </row>
    <row r="121" spans="1:39" x14ac:dyDescent="0.2">
      <c r="A121" s="81"/>
      <c r="B121" s="81"/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  <c r="AM121" s="81"/>
    </row>
    <row r="122" spans="1:39" x14ac:dyDescent="0.2">
      <c r="A122" s="81"/>
      <c r="B122" s="81"/>
      <c r="C122" s="81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  <c r="R122" s="81"/>
      <c r="S122" s="81"/>
      <c r="T122" s="81"/>
      <c r="U122" s="81"/>
      <c r="V122" s="81"/>
      <c r="W122" s="81"/>
      <c r="X122" s="81"/>
      <c r="Y122" s="81"/>
      <c r="Z122" s="81"/>
      <c r="AA122" s="81"/>
      <c r="AB122" s="81"/>
      <c r="AC122" s="81"/>
      <c r="AD122" s="81"/>
      <c r="AE122" s="81"/>
      <c r="AF122" s="81"/>
      <c r="AG122" s="81"/>
      <c r="AH122" s="81"/>
      <c r="AI122" s="81"/>
      <c r="AJ122" s="81"/>
      <c r="AK122" s="81"/>
      <c r="AL122" s="81"/>
      <c r="AM122" s="81"/>
    </row>
    <row r="123" spans="1:39" x14ac:dyDescent="0.2">
      <c r="A123" s="81"/>
      <c r="B123" s="81"/>
      <c r="C123" s="81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1"/>
      <c r="Z123" s="81"/>
      <c r="AA123" s="81"/>
      <c r="AB123" s="81"/>
      <c r="AC123" s="81"/>
      <c r="AD123" s="81"/>
      <c r="AE123" s="81"/>
      <c r="AF123" s="81"/>
      <c r="AG123" s="81"/>
      <c r="AH123" s="81"/>
      <c r="AI123" s="81"/>
      <c r="AJ123" s="81"/>
      <c r="AK123" s="81"/>
      <c r="AL123" s="81"/>
      <c r="AM123" s="81"/>
    </row>
    <row r="124" spans="1:39" x14ac:dyDescent="0.2">
      <c r="A124" s="81"/>
      <c r="B124" s="81"/>
      <c r="C124" s="81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1"/>
      <c r="R124" s="81"/>
      <c r="S124" s="81"/>
      <c r="T124" s="81"/>
      <c r="U124" s="81"/>
      <c r="V124" s="81"/>
      <c r="W124" s="81"/>
      <c r="X124" s="81"/>
      <c r="Y124" s="81"/>
      <c r="Z124" s="81"/>
      <c r="AA124" s="81"/>
      <c r="AB124" s="81"/>
      <c r="AC124" s="81"/>
      <c r="AD124" s="81"/>
      <c r="AE124" s="81"/>
      <c r="AF124" s="81"/>
      <c r="AG124" s="81"/>
      <c r="AH124" s="81"/>
      <c r="AI124" s="81"/>
      <c r="AJ124" s="81"/>
      <c r="AK124" s="81"/>
      <c r="AL124" s="81"/>
      <c r="AM124" s="81"/>
    </row>
    <row r="125" spans="1:39" x14ac:dyDescent="0.2">
      <c r="A125" s="81"/>
      <c r="B125" s="81"/>
      <c r="C125" s="81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  <c r="R125" s="81"/>
      <c r="S125" s="81"/>
      <c r="T125" s="81"/>
      <c r="U125" s="81"/>
      <c r="V125" s="81"/>
      <c r="W125" s="81"/>
      <c r="X125" s="81"/>
      <c r="Y125" s="81"/>
      <c r="Z125" s="81"/>
      <c r="AA125" s="81"/>
      <c r="AB125" s="81"/>
      <c r="AC125" s="81"/>
      <c r="AD125" s="81"/>
      <c r="AE125" s="81"/>
      <c r="AF125" s="81"/>
      <c r="AG125" s="81"/>
      <c r="AH125" s="81"/>
      <c r="AI125" s="81"/>
      <c r="AJ125" s="81"/>
      <c r="AK125" s="81"/>
      <c r="AL125" s="81"/>
      <c r="AM125" s="81"/>
    </row>
    <row r="126" spans="1:39" x14ac:dyDescent="0.2">
      <c r="A126" s="81"/>
      <c r="B126" s="81"/>
      <c r="C126" s="81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81"/>
      <c r="V126" s="81"/>
      <c r="W126" s="81"/>
      <c r="X126" s="81"/>
      <c r="Y126" s="81"/>
      <c r="Z126" s="81"/>
      <c r="AA126" s="81"/>
      <c r="AB126" s="81"/>
      <c r="AC126" s="81"/>
      <c r="AD126" s="81"/>
      <c r="AE126" s="81"/>
      <c r="AF126" s="81"/>
      <c r="AG126" s="81"/>
      <c r="AH126" s="81"/>
      <c r="AI126" s="81"/>
      <c r="AJ126" s="81"/>
      <c r="AK126" s="81"/>
      <c r="AL126" s="81"/>
      <c r="AM126" s="81"/>
    </row>
    <row r="127" spans="1:39" x14ac:dyDescent="0.2">
      <c r="A127" s="81"/>
      <c r="B127" s="81"/>
      <c r="C127" s="81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1"/>
      <c r="Z127" s="81"/>
      <c r="AA127" s="81"/>
      <c r="AB127" s="81"/>
      <c r="AC127" s="81"/>
      <c r="AD127" s="81"/>
      <c r="AE127" s="81"/>
      <c r="AF127" s="81"/>
      <c r="AG127" s="81"/>
      <c r="AH127" s="81"/>
      <c r="AI127" s="81"/>
      <c r="AJ127" s="81"/>
      <c r="AK127" s="81"/>
      <c r="AL127" s="81"/>
      <c r="AM127" s="81"/>
    </row>
    <row r="128" spans="1:39" x14ac:dyDescent="0.2">
      <c r="A128" s="81"/>
      <c r="B128" s="81"/>
      <c r="C128" s="81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  <c r="W128" s="81"/>
      <c r="X128" s="81"/>
      <c r="Y128" s="81"/>
      <c r="Z128" s="81"/>
      <c r="AA128" s="81"/>
      <c r="AB128" s="81"/>
      <c r="AC128" s="81"/>
      <c r="AD128" s="81"/>
      <c r="AE128" s="81"/>
      <c r="AF128" s="81"/>
      <c r="AG128" s="81"/>
      <c r="AH128" s="81"/>
      <c r="AI128" s="81"/>
      <c r="AJ128" s="81"/>
      <c r="AK128" s="81"/>
      <c r="AL128" s="81"/>
      <c r="AM128" s="81"/>
    </row>
    <row r="129" spans="1:39" x14ac:dyDescent="0.2">
      <c r="A129" s="81"/>
      <c r="B129" s="81"/>
      <c r="C129" s="81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  <c r="W129" s="81"/>
      <c r="X129" s="81"/>
      <c r="Y129" s="81"/>
      <c r="Z129" s="81"/>
      <c r="AA129" s="81"/>
      <c r="AB129" s="81"/>
      <c r="AC129" s="81"/>
      <c r="AD129" s="81"/>
      <c r="AE129" s="81"/>
      <c r="AF129" s="81"/>
      <c r="AG129" s="81"/>
      <c r="AH129" s="81"/>
      <c r="AI129" s="81"/>
      <c r="AJ129" s="81"/>
      <c r="AK129" s="81"/>
      <c r="AL129" s="81"/>
      <c r="AM129" s="81"/>
    </row>
    <row r="130" spans="1:39" x14ac:dyDescent="0.2">
      <c r="A130" s="81"/>
      <c r="B130" s="81"/>
      <c r="C130" s="81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81"/>
      <c r="W130" s="81"/>
      <c r="X130" s="81"/>
      <c r="Y130" s="81"/>
      <c r="Z130" s="81"/>
      <c r="AA130" s="81"/>
      <c r="AB130" s="81"/>
      <c r="AC130" s="81"/>
      <c r="AD130" s="81"/>
      <c r="AE130" s="81"/>
      <c r="AF130" s="81"/>
      <c r="AG130" s="81"/>
      <c r="AH130" s="81"/>
      <c r="AI130" s="81"/>
      <c r="AJ130" s="81"/>
      <c r="AK130" s="81"/>
      <c r="AL130" s="81"/>
      <c r="AM130" s="81"/>
    </row>
    <row r="131" spans="1:39" x14ac:dyDescent="0.2">
      <c r="A131" s="81"/>
      <c r="B131" s="81"/>
      <c r="C131" s="81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1"/>
      <c r="Z131" s="81"/>
      <c r="AA131" s="81"/>
      <c r="AB131" s="81"/>
      <c r="AC131" s="81"/>
      <c r="AD131" s="81"/>
      <c r="AE131" s="81"/>
      <c r="AF131" s="81"/>
      <c r="AG131" s="81"/>
      <c r="AH131" s="81"/>
      <c r="AI131" s="81"/>
      <c r="AJ131" s="81"/>
      <c r="AK131" s="81"/>
      <c r="AL131" s="81"/>
      <c r="AM131" s="81"/>
    </row>
    <row r="132" spans="1:39" x14ac:dyDescent="0.2">
      <c r="A132" s="81"/>
      <c r="B132" s="81"/>
      <c r="C132" s="81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  <c r="W132" s="81"/>
      <c r="X132" s="81"/>
      <c r="Y132" s="81"/>
      <c r="Z132" s="81"/>
      <c r="AA132" s="81"/>
      <c r="AB132" s="81"/>
      <c r="AC132" s="81"/>
      <c r="AD132" s="81"/>
      <c r="AE132" s="81"/>
      <c r="AF132" s="81"/>
      <c r="AG132" s="81"/>
      <c r="AH132" s="81"/>
      <c r="AI132" s="81"/>
      <c r="AJ132" s="81"/>
      <c r="AK132" s="81"/>
      <c r="AL132" s="81"/>
      <c r="AM132" s="81"/>
    </row>
    <row r="133" spans="1:39" x14ac:dyDescent="0.2">
      <c r="A133" s="81"/>
      <c r="B133" s="81"/>
      <c r="C133" s="81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81"/>
      <c r="W133" s="81"/>
      <c r="X133" s="81"/>
      <c r="Y133" s="81"/>
      <c r="Z133" s="81"/>
      <c r="AA133" s="81"/>
      <c r="AB133" s="81"/>
      <c r="AC133" s="81"/>
      <c r="AD133" s="81"/>
      <c r="AE133" s="81"/>
      <c r="AF133" s="81"/>
      <c r="AG133" s="81"/>
      <c r="AH133" s="81"/>
      <c r="AI133" s="81"/>
      <c r="AJ133" s="81"/>
      <c r="AK133" s="81"/>
      <c r="AL133" s="81"/>
      <c r="AM133" s="81"/>
    </row>
    <row r="134" spans="1:39" x14ac:dyDescent="0.2">
      <c r="A134" s="81"/>
      <c r="B134" s="81"/>
      <c r="C134" s="81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81"/>
      <c r="AH134" s="81"/>
      <c r="AI134" s="81"/>
      <c r="AJ134" s="81"/>
      <c r="AK134" s="81"/>
      <c r="AL134" s="81"/>
      <c r="AM134" s="81"/>
    </row>
    <row r="135" spans="1:39" x14ac:dyDescent="0.2">
      <c r="A135" s="81"/>
      <c r="B135" s="81"/>
      <c r="C135" s="81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1"/>
      <c r="Z135" s="81"/>
      <c r="AA135" s="81"/>
      <c r="AB135" s="81"/>
      <c r="AC135" s="81"/>
      <c r="AD135" s="81"/>
      <c r="AE135" s="81"/>
      <c r="AF135" s="81"/>
      <c r="AG135" s="81"/>
      <c r="AH135" s="81"/>
      <c r="AI135" s="81"/>
      <c r="AJ135" s="81"/>
      <c r="AK135" s="81"/>
      <c r="AL135" s="81"/>
      <c r="AM135" s="81"/>
    </row>
    <row r="136" spans="1:39" x14ac:dyDescent="0.2">
      <c r="A136" s="81"/>
      <c r="B136" s="81"/>
      <c r="C136" s="81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  <c r="W136" s="81"/>
      <c r="X136" s="81"/>
      <c r="Y136" s="81"/>
      <c r="Z136" s="81"/>
      <c r="AA136" s="81"/>
      <c r="AB136" s="81"/>
      <c r="AC136" s="81"/>
      <c r="AD136" s="81"/>
      <c r="AE136" s="81"/>
      <c r="AF136" s="81"/>
      <c r="AG136" s="81"/>
      <c r="AH136" s="81"/>
      <c r="AI136" s="81"/>
      <c r="AJ136" s="81"/>
      <c r="AK136" s="81"/>
      <c r="AL136" s="81"/>
      <c r="AM136" s="81"/>
    </row>
    <row r="137" spans="1:39" x14ac:dyDescent="0.2">
      <c r="A137" s="81"/>
      <c r="B137" s="81"/>
      <c r="C137" s="81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1"/>
      <c r="W137" s="81"/>
      <c r="X137" s="81"/>
      <c r="Y137" s="81"/>
      <c r="Z137" s="81"/>
      <c r="AA137" s="81"/>
      <c r="AB137" s="81"/>
      <c r="AC137" s="81"/>
      <c r="AD137" s="81"/>
      <c r="AE137" s="81"/>
      <c r="AF137" s="81"/>
      <c r="AG137" s="81"/>
      <c r="AH137" s="81"/>
      <c r="AI137" s="81"/>
      <c r="AJ137" s="81"/>
      <c r="AK137" s="81"/>
      <c r="AL137" s="81"/>
      <c r="AM137" s="81"/>
    </row>
    <row r="138" spans="1:39" x14ac:dyDescent="0.2">
      <c r="A138" s="81"/>
      <c r="B138" s="81"/>
      <c r="C138" s="81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1"/>
      <c r="Z138" s="81"/>
      <c r="AA138" s="81"/>
      <c r="AB138" s="81"/>
      <c r="AC138" s="81"/>
      <c r="AD138" s="81"/>
      <c r="AE138" s="81"/>
      <c r="AF138" s="81"/>
      <c r="AG138" s="81"/>
      <c r="AH138" s="81"/>
      <c r="AI138" s="81"/>
      <c r="AJ138" s="81"/>
      <c r="AK138" s="81"/>
      <c r="AL138" s="81"/>
      <c r="AM138" s="81"/>
    </row>
    <row r="139" spans="1:39" x14ac:dyDescent="0.2">
      <c r="A139" s="81"/>
      <c r="B139" s="81"/>
      <c r="C139" s="81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1"/>
      <c r="Z139" s="81"/>
      <c r="AA139" s="81"/>
      <c r="AB139" s="81"/>
      <c r="AC139" s="81"/>
      <c r="AD139" s="81"/>
      <c r="AE139" s="81"/>
      <c r="AF139" s="81"/>
      <c r="AG139" s="81"/>
      <c r="AH139" s="81"/>
      <c r="AI139" s="81"/>
      <c r="AJ139" s="81"/>
      <c r="AK139" s="81"/>
      <c r="AL139" s="81"/>
      <c r="AM139" s="81"/>
    </row>
    <row r="140" spans="1:39" x14ac:dyDescent="0.2">
      <c r="A140" s="81"/>
      <c r="B140" s="81"/>
      <c r="C140" s="81"/>
      <c r="D140" s="81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  <c r="R140" s="81"/>
      <c r="S140" s="81"/>
      <c r="T140" s="81"/>
      <c r="U140" s="81"/>
      <c r="V140" s="81"/>
      <c r="W140" s="81"/>
      <c r="X140" s="81"/>
      <c r="Y140" s="81"/>
      <c r="Z140" s="81"/>
      <c r="AA140" s="81"/>
      <c r="AB140" s="81"/>
      <c r="AC140" s="81"/>
      <c r="AD140" s="81"/>
      <c r="AE140" s="81"/>
      <c r="AF140" s="81"/>
      <c r="AG140" s="81"/>
      <c r="AH140" s="81"/>
      <c r="AI140" s="81"/>
      <c r="AJ140" s="81"/>
      <c r="AK140" s="81"/>
      <c r="AL140" s="81"/>
      <c r="AM140" s="81"/>
    </row>
    <row r="141" spans="1:39" x14ac:dyDescent="0.2">
      <c r="A141" s="81"/>
      <c r="B141" s="81"/>
      <c r="C141" s="81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81"/>
      <c r="AA141" s="81"/>
      <c r="AB141" s="81"/>
      <c r="AC141" s="81"/>
      <c r="AD141" s="81"/>
      <c r="AE141" s="81"/>
      <c r="AF141" s="81"/>
      <c r="AG141" s="81"/>
      <c r="AH141" s="81"/>
      <c r="AI141" s="81"/>
      <c r="AJ141" s="81"/>
      <c r="AK141" s="81"/>
      <c r="AL141" s="81"/>
      <c r="AM141" s="81"/>
    </row>
    <row r="142" spans="1:39" x14ac:dyDescent="0.2">
      <c r="A142" s="81"/>
      <c r="B142" s="81"/>
      <c r="C142" s="81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  <c r="R142" s="81"/>
      <c r="S142" s="81"/>
      <c r="T142" s="81"/>
      <c r="U142" s="81"/>
      <c r="V142" s="81"/>
      <c r="W142" s="81"/>
      <c r="X142" s="81"/>
      <c r="Y142" s="81"/>
      <c r="Z142" s="81"/>
      <c r="AA142" s="81"/>
      <c r="AB142" s="81"/>
      <c r="AC142" s="81"/>
      <c r="AD142" s="81"/>
      <c r="AE142" s="81"/>
      <c r="AF142" s="81"/>
      <c r="AG142" s="81"/>
      <c r="AH142" s="81"/>
      <c r="AI142" s="81"/>
      <c r="AJ142" s="81"/>
      <c r="AK142" s="81"/>
      <c r="AL142" s="81"/>
      <c r="AM142" s="81"/>
    </row>
    <row r="143" spans="1:39" x14ac:dyDescent="0.2">
      <c r="A143" s="81"/>
      <c r="B143" s="81"/>
      <c r="C143" s="81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  <c r="R143" s="81"/>
      <c r="S143" s="81"/>
      <c r="T143" s="81"/>
      <c r="U143" s="81"/>
      <c r="V143" s="81"/>
      <c r="W143" s="81"/>
      <c r="X143" s="81"/>
      <c r="Y143" s="81"/>
      <c r="Z143" s="81"/>
      <c r="AA143" s="81"/>
      <c r="AB143" s="81"/>
      <c r="AC143" s="81"/>
      <c r="AD143" s="81"/>
      <c r="AE143" s="81"/>
      <c r="AF143" s="81"/>
      <c r="AG143" s="81"/>
      <c r="AH143" s="81"/>
      <c r="AI143" s="81"/>
      <c r="AJ143" s="81"/>
      <c r="AK143" s="81"/>
      <c r="AL143" s="81"/>
      <c r="AM143" s="81"/>
    </row>
    <row r="144" spans="1:39" x14ac:dyDescent="0.2">
      <c r="A144" s="81"/>
      <c r="B144" s="81"/>
      <c r="C144" s="81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  <c r="R144" s="81"/>
      <c r="S144" s="81"/>
      <c r="T144" s="81"/>
      <c r="U144" s="81"/>
      <c r="V144" s="81"/>
      <c r="W144" s="81"/>
      <c r="X144" s="81"/>
      <c r="Y144" s="81"/>
      <c r="Z144" s="81"/>
      <c r="AA144" s="81"/>
      <c r="AB144" s="81"/>
      <c r="AC144" s="81"/>
      <c r="AD144" s="81"/>
      <c r="AE144" s="81"/>
      <c r="AF144" s="81"/>
      <c r="AG144" s="81"/>
      <c r="AH144" s="81"/>
      <c r="AI144" s="81"/>
      <c r="AJ144" s="81"/>
      <c r="AK144" s="81"/>
      <c r="AL144" s="81"/>
      <c r="AM144" s="81"/>
    </row>
    <row r="145" spans="1:39" x14ac:dyDescent="0.2">
      <c r="A145" s="81"/>
      <c r="B145" s="81"/>
      <c r="C145" s="81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  <c r="R145" s="81"/>
      <c r="S145" s="81"/>
      <c r="T145" s="81"/>
      <c r="U145" s="81"/>
      <c r="V145" s="81"/>
      <c r="W145" s="81"/>
      <c r="X145" s="81"/>
      <c r="Y145" s="81"/>
      <c r="Z145" s="81"/>
      <c r="AA145" s="81"/>
      <c r="AB145" s="81"/>
      <c r="AC145" s="81"/>
      <c r="AD145" s="81"/>
      <c r="AE145" s="81"/>
      <c r="AF145" s="81"/>
      <c r="AG145" s="81"/>
      <c r="AH145" s="81"/>
      <c r="AI145" s="81"/>
      <c r="AJ145" s="81"/>
      <c r="AK145" s="81"/>
      <c r="AL145" s="81"/>
      <c r="AM145" s="81"/>
    </row>
    <row r="146" spans="1:39" x14ac:dyDescent="0.2">
      <c r="A146" s="81"/>
      <c r="B146" s="81"/>
      <c r="C146" s="81"/>
      <c r="D146" s="81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  <c r="R146" s="81"/>
      <c r="S146" s="81"/>
      <c r="T146" s="81"/>
      <c r="U146" s="81"/>
      <c r="V146" s="81"/>
      <c r="W146" s="81"/>
      <c r="X146" s="81"/>
      <c r="Y146" s="81"/>
      <c r="Z146" s="81"/>
      <c r="AA146" s="81"/>
      <c r="AB146" s="81"/>
      <c r="AC146" s="81"/>
      <c r="AD146" s="81"/>
      <c r="AE146" s="81"/>
      <c r="AF146" s="81"/>
      <c r="AG146" s="81"/>
      <c r="AH146" s="81"/>
      <c r="AI146" s="81"/>
      <c r="AJ146" s="81"/>
      <c r="AK146" s="81"/>
      <c r="AL146" s="81"/>
      <c r="AM146" s="81"/>
    </row>
    <row r="147" spans="1:39" x14ac:dyDescent="0.2">
      <c r="A147" s="81"/>
      <c r="B147" s="81"/>
      <c r="C147" s="81"/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  <c r="R147" s="81"/>
      <c r="S147" s="81"/>
      <c r="T147" s="81"/>
      <c r="U147" s="81"/>
      <c r="V147" s="81"/>
      <c r="W147" s="81"/>
      <c r="X147" s="81"/>
      <c r="Y147" s="81"/>
      <c r="Z147" s="81"/>
      <c r="AA147" s="81"/>
      <c r="AB147" s="81"/>
      <c r="AC147" s="81"/>
      <c r="AD147" s="81"/>
      <c r="AE147" s="81"/>
      <c r="AF147" s="81"/>
      <c r="AG147" s="81"/>
      <c r="AH147" s="81"/>
      <c r="AI147" s="81"/>
      <c r="AJ147" s="81"/>
      <c r="AK147" s="81"/>
      <c r="AL147" s="81"/>
      <c r="AM147" s="81"/>
    </row>
    <row r="148" spans="1:39" x14ac:dyDescent="0.2">
      <c r="A148" s="81"/>
      <c r="B148" s="81"/>
      <c r="C148" s="81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81"/>
      <c r="U148" s="81"/>
      <c r="V148" s="81"/>
      <c r="W148" s="81"/>
      <c r="X148" s="81"/>
      <c r="Y148" s="81"/>
      <c r="Z148" s="81"/>
      <c r="AA148" s="81"/>
      <c r="AB148" s="81"/>
      <c r="AC148" s="81"/>
      <c r="AD148" s="81"/>
      <c r="AE148" s="81"/>
      <c r="AF148" s="81"/>
      <c r="AG148" s="81"/>
      <c r="AH148" s="81"/>
      <c r="AI148" s="81"/>
      <c r="AJ148" s="81"/>
      <c r="AK148" s="81"/>
      <c r="AL148" s="81"/>
      <c r="AM148" s="81"/>
    </row>
    <row r="149" spans="1:39" x14ac:dyDescent="0.2">
      <c r="A149" s="81"/>
      <c r="B149" s="81"/>
      <c r="C149" s="81"/>
      <c r="D149" s="81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  <c r="R149" s="81"/>
      <c r="S149" s="81"/>
      <c r="T149" s="81"/>
      <c r="U149" s="81"/>
      <c r="V149" s="81"/>
      <c r="W149" s="81"/>
      <c r="X149" s="81"/>
      <c r="Y149" s="81"/>
      <c r="Z149" s="81"/>
      <c r="AA149" s="81"/>
      <c r="AB149" s="81"/>
      <c r="AC149" s="81"/>
      <c r="AD149" s="81"/>
      <c r="AE149" s="81"/>
      <c r="AF149" s="81"/>
      <c r="AG149" s="81"/>
      <c r="AH149" s="81"/>
      <c r="AI149" s="81"/>
      <c r="AJ149" s="81"/>
      <c r="AK149" s="81"/>
      <c r="AL149" s="81"/>
      <c r="AM149" s="81"/>
    </row>
    <row r="150" spans="1:39" x14ac:dyDescent="0.2">
      <c r="A150" s="81"/>
      <c r="B150" s="81"/>
      <c r="C150" s="81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  <c r="R150" s="81"/>
      <c r="S150" s="81"/>
      <c r="T150" s="81"/>
      <c r="U150" s="81"/>
      <c r="V150" s="81"/>
      <c r="W150" s="81"/>
      <c r="X150" s="81"/>
      <c r="Y150" s="81"/>
      <c r="Z150" s="81"/>
      <c r="AA150" s="81"/>
      <c r="AB150" s="81"/>
      <c r="AC150" s="81"/>
      <c r="AD150" s="81"/>
      <c r="AE150" s="81"/>
      <c r="AF150" s="81"/>
      <c r="AG150" s="81"/>
      <c r="AH150" s="81"/>
      <c r="AI150" s="81"/>
      <c r="AJ150" s="81"/>
      <c r="AK150" s="81"/>
      <c r="AL150" s="81"/>
      <c r="AM150" s="81"/>
    </row>
  </sheetData>
  <sheetProtection algorithmName="SHA-512" hashValue="GHEzPkXBKmkar+OhIgjW8/GPWCXicWTwuvjZcMCsd/q3/PErSehJdhW8pEZCLYk0V3F5YljFFpFohA6Dnaf9fg==" saltValue="mcP38LRezvilW2+YIaL6iQ==" spinCount="100000" sheet="1" objects="1" scenarios="1"/>
  <customSheetViews>
    <customSheetView guid="{BCD2E795-5D38-46DD-9EA5-5B0255E17FEC}" scale="74" state="hidden">
      <selection activeCell="O55" sqref="O55"/>
      <pageMargins left="0.7" right="0.7" top="0.75" bottom="0.75" header="0.3" footer="0.3"/>
      <pageSetup paperSize="9" orientation="portrait" r:id="rId1"/>
    </customSheetView>
  </customSheetViews>
  <mergeCells count="45">
    <mergeCell ref="Z26:AB26"/>
    <mergeCell ref="Z27:AB27"/>
    <mergeCell ref="Z28:AB28"/>
    <mergeCell ref="Z21:AB21"/>
    <mergeCell ref="Z22:AB22"/>
    <mergeCell ref="Z23:AB23"/>
    <mergeCell ref="Z24:AB24"/>
    <mergeCell ref="Z25:AB25"/>
    <mergeCell ref="A21:C21"/>
    <mergeCell ref="A22:C22"/>
    <mergeCell ref="A23:C23"/>
    <mergeCell ref="A28:C28"/>
    <mergeCell ref="A24:C24"/>
    <mergeCell ref="A27:C27"/>
    <mergeCell ref="A25:C25"/>
    <mergeCell ref="A26:C26"/>
    <mergeCell ref="X11:X19"/>
    <mergeCell ref="R10:S10"/>
    <mergeCell ref="A9:C20"/>
    <mergeCell ref="D9:F9"/>
    <mergeCell ref="G9:J9"/>
    <mergeCell ref="K9:Q9"/>
    <mergeCell ref="M10:M19"/>
    <mergeCell ref="N10:O19"/>
    <mergeCell ref="P10:Q19"/>
    <mergeCell ref="D10:D19"/>
    <mergeCell ref="E10:E19"/>
    <mergeCell ref="F10:F19"/>
    <mergeCell ref="G10:G19"/>
    <mergeCell ref="H6:U7"/>
    <mergeCell ref="Z9:AB20"/>
    <mergeCell ref="H10:H19"/>
    <mergeCell ref="I10:I19"/>
    <mergeCell ref="J10:J19"/>
    <mergeCell ref="K10:K19"/>
    <mergeCell ref="L10:L19"/>
    <mergeCell ref="T10:V10"/>
    <mergeCell ref="W10:Y10"/>
    <mergeCell ref="Y11:Y19"/>
    <mergeCell ref="S11:S19"/>
    <mergeCell ref="T11:T19"/>
    <mergeCell ref="U11:V19"/>
    <mergeCell ref="R9:Y9"/>
    <mergeCell ref="W11:W19"/>
    <mergeCell ref="R11:R19"/>
  </mergeCell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завод Стр.Фарфор</vt:lpstr>
      <vt:lpstr>F17d1</vt:lpstr>
      <vt:lpstr>Лист1!Область_печати</vt:lpstr>
    </vt:vector>
  </TitlesOfParts>
  <Company>КЕРАМИН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диспетчер ПО</dc:creator>
  <cp:lastModifiedBy>Буйчик Глеб Васильевич</cp:lastModifiedBy>
  <cp:lastPrinted>2022-02-02T22:58:08Z</cp:lastPrinted>
  <dcterms:created xsi:type="dcterms:W3CDTF">2005-09-01T08:40:19Z</dcterms:created>
  <dcterms:modified xsi:type="dcterms:W3CDTF">2022-02-08T07:09:30Z</dcterms:modified>
</cp:coreProperties>
</file>