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0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K63" i="1"/>
  <c r="L63" i="1"/>
  <c r="M63" i="1"/>
  <c r="K64" i="1"/>
  <c r="L64" i="1"/>
  <c r="M64" i="1"/>
  <c r="K65" i="1"/>
  <c r="L65" i="1"/>
  <c r="M65" i="1"/>
  <c r="L62" i="1"/>
  <c r="M62" i="1"/>
  <c r="L60" i="1" l="1"/>
  <c r="K60" i="1"/>
  <c r="K5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K61" i="1"/>
  <c r="K58" i="1"/>
  <c r="L58" i="1" l="1"/>
  <c r="M58" i="1" s="1"/>
  <c r="L61" i="1"/>
  <c r="M61" i="1" s="1"/>
  <c r="M60" i="1"/>
  <c r="L59" i="1"/>
  <c r="M59" i="1" s="1"/>
</calcChain>
</file>

<file path=xl/sharedStrings.xml><?xml version="1.0" encoding="utf-8"?>
<sst xmlns="http://schemas.openxmlformats.org/spreadsheetml/2006/main" count="180" uniqueCount="55">
  <si>
    <t>БУХГАЛТЕРСКАЯ СПРАВКА</t>
  </si>
  <si>
    <t>о постоянных и временных разницах по полученным основным средствам и нематериальным активам</t>
  </si>
  <si>
    <t>к регистру НУ18</t>
  </si>
  <si>
    <t>за  январь -декабрь   2021 года</t>
  </si>
  <si>
    <t xml:space="preserve">       по филиалу      </t>
  </si>
  <si>
    <t>Северо-восточный ГУП  "Мосгортранс"</t>
  </si>
  <si>
    <t>№№</t>
  </si>
  <si>
    <t>Филиал</t>
  </si>
  <si>
    <t>Извещение</t>
  </si>
  <si>
    <t>Объект основных средств</t>
  </si>
  <si>
    <t>Вид</t>
  </si>
  <si>
    <t>Область оценки</t>
  </si>
  <si>
    <t>Сумма, руб.коп.</t>
  </si>
  <si>
    <t>п/п</t>
  </si>
  <si>
    <t>Номер БЕ</t>
  </si>
  <si>
    <t>Наименование</t>
  </si>
  <si>
    <t>Номер</t>
  </si>
  <si>
    <t>Дата</t>
  </si>
  <si>
    <t>Номер SAP</t>
  </si>
  <si>
    <t>Наименование (инвентарный номер)</t>
  </si>
  <si>
    <t>Источник приобретения</t>
  </si>
  <si>
    <t>Балансовая стоимость</t>
  </si>
  <si>
    <t>Начисленнная амортизация</t>
  </si>
  <si>
    <t>Остаточная стоимость</t>
  </si>
  <si>
    <t>БЕ 62</t>
  </si>
  <si>
    <t>Служба пути</t>
  </si>
  <si>
    <t>62-1</t>
  </si>
  <si>
    <t>Автомобиль  КАМАЗ-65115          инв . № 031066</t>
  </si>
  <si>
    <t>СС</t>
  </si>
  <si>
    <t>ОС&gt;100</t>
  </si>
  <si>
    <t>БУ</t>
  </si>
  <si>
    <t>НУ</t>
  </si>
  <si>
    <t>ПР</t>
  </si>
  <si>
    <t>ВР</t>
  </si>
  <si>
    <t>62-5</t>
  </si>
  <si>
    <t>Колесный трактор в комплекте со съемным навесным и прицепным оборудованием              инв. № 031067</t>
  </si>
  <si>
    <t>Колесный трактор в комплекте со съемным навесным и прицепным оборудованием               инв. № 031068</t>
  </si>
  <si>
    <t>БЕ 25</t>
  </si>
  <si>
    <t>Центральный</t>
  </si>
  <si>
    <t>25-9</t>
  </si>
  <si>
    <t>Аавтобус с электродвигателем ЛиАЗ 627400                               инв. № 430194</t>
  </si>
  <si>
    <t>СУБ</t>
  </si>
  <si>
    <t>Аавтобус с электродвигателем ЛиАЗ 627400                               инв. № 430195</t>
  </si>
  <si>
    <t>Аавтобус с электродвигателем ЛиАЗ 627400                               инв. № 430197</t>
  </si>
  <si>
    <t>Аавтобус с электродвигателем ЛиАЗ 627400                               инв. № 430196</t>
  </si>
  <si>
    <t>Аавтобус с электродвигателем ЛиАЗ 627400                               инв. № 430295</t>
  </si>
  <si>
    <t>Аавтобус с электродвигателем ЛиАЗ 627400                               инв. № 430296</t>
  </si>
  <si>
    <t>Аавтобус с электродвигателем ЛиАЗ 627400                               инв. № 430297</t>
  </si>
  <si>
    <t>Аавтобус с электродвигателем ЛиАЗ 627400                               инв. № 430294</t>
  </si>
  <si>
    <t>ИТОГО</t>
  </si>
  <si>
    <t>ИТОГО В ТОМ ЧИСЛЕ</t>
  </si>
  <si>
    <t>ОС&lt;100</t>
  </si>
  <si>
    <t>изменять нельзя</t>
  </si>
  <si>
    <t>прописать правильные формулы</t>
  </si>
  <si>
    <t>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</si>
</sst>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u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5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4" fontId="10" fillId="2" borderId="20" xfId="0" applyNumberFormat="1" applyFont="1" applyFill="1" applyBorder="1" applyAlignment="1" applyProtection="1">
      <alignment horizontal="center" vertical="top"/>
      <protection locked="0"/>
    </xf>
    <xf numFmtId="4" fontId="9" fillId="2" borderId="21" xfId="0" applyNumberFormat="1" applyFont="1" applyFill="1" applyBorder="1" applyAlignment="1" applyProtection="1">
      <alignment horizontal="right" vertical="top"/>
      <protection locked="0"/>
    </xf>
    <xf numFmtId="0" fontId="10" fillId="2" borderId="23" xfId="0" applyFont="1" applyFill="1" applyBorder="1" applyAlignment="1" applyProtection="1">
      <alignment horizontal="center" vertical="top"/>
      <protection locked="0"/>
    </xf>
    <xf numFmtId="0" fontId="10" fillId="2" borderId="26" xfId="0" applyFont="1" applyFill="1" applyBorder="1" applyAlignment="1" applyProtection="1">
      <alignment horizontal="center" vertical="top"/>
      <protection locked="0"/>
    </xf>
    <xf numFmtId="14" fontId="10" fillId="0" borderId="32" xfId="0" applyNumberFormat="1" applyFont="1" applyBorder="1" applyAlignment="1" applyProtection="1">
      <alignment horizontal="center" vertical="top"/>
      <protection locked="0"/>
    </xf>
    <xf numFmtId="4" fontId="9" fillId="3" borderId="21" xfId="0" applyNumberFormat="1" applyFont="1" applyFill="1" applyBorder="1" applyAlignment="1" applyProtection="1">
      <alignment horizontal="right" vertical="top"/>
      <protection locked="0"/>
    </xf>
    <xf numFmtId="0" fontId="10" fillId="0" borderId="34" xfId="0" applyFont="1" applyBorder="1" applyAlignment="1" applyProtection="1">
      <alignment horizontal="center" vertical="top"/>
      <protection locked="0"/>
    </xf>
    <xf numFmtId="4" fontId="9" fillId="3" borderId="35" xfId="0" applyNumberFormat="1" applyFont="1" applyFill="1" applyBorder="1" applyAlignment="1" applyProtection="1">
      <alignment horizontal="right" vertical="top"/>
      <protection locked="0"/>
    </xf>
    <xf numFmtId="4" fontId="9" fillId="3" borderId="12" xfId="0" applyNumberFormat="1" applyFont="1" applyFill="1" applyBorder="1" applyAlignment="1" applyProtection="1">
      <alignment horizontal="right" vertical="top"/>
      <protection locked="0"/>
    </xf>
    <xf numFmtId="4" fontId="9" fillId="3" borderId="3" xfId="0" applyNumberFormat="1" applyFont="1" applyFill="1" applyBorder="1" applyAlignment="1" applyProtection="1">
      <alignment horizontal="right" vertical="top"/>
      <protection locked="0"/>
    </xf>
    <xf numFmtId="4" fontId="9" fillId="3" borderId="16" xfId="0" applyNumberFormat="1" applyFont="1" applyFill="1" applyBorder="1" applyAlignment="1" applyProtection="1">
      <alignment horizontal="right" vertical="top"/>
      <protection locked="0"/>
    </xf>
    <xf numFmtId="0" fontId="10" fillId="0" borderId="36" xfId="0" applyFont="1" applyBorder="1" applyAlignment="1" applyProtection="1">
      <alignment horizontal="center" vertical="top"/>
      <protection locked="0"/>
    </xf>
    <xf numFmtId="0" fontId="0" fillId="4" borderId="0" xfId="0" applyFill="1"/>
    <xf numFmtId="4" fontId="9" fillId="5" borderId="37" xfId="0" applyNumberFormat="1" applyFont="1" applyFill="1" applyBorder="1" applyAlignment="1" applyProtection="1">
      <alignment horizontal="right" vertical="top"/>
      <protection locked="0"/>
    </xf>
    <xf numFmtId="4" fontId="9" fillId="5" borderId="38" xfId="0" applyNumberFormat="1" applyFont="1" applyFill="1" applyBorder="1" applyAlignment="1" applyProtection="1">
      <alignment horizontal="right" vertical="top"/>
      <protection locked="0"/>
    </xf>
    <xf numFmtId="4" fontId="9" fillId="5" borderId="39" xfId="0" applyNumberFormat="1" applyFont="1" applyFill="1" applyBorder="1" applyAlignment="1" applyProtection="1">
      <alignment horizontal="right" vertical="top"/>
      <protection locked="0"/>
    </xf>
    <xf numFmtId="4" fontId="9" fillId="5" borderId="21" xfId="0" applyNumberFormat="1" applyFont="1" applyFill="1" applyBorder="1" applyAlignment="1" applyProtection="1">
      <alignment horizontal="right" vertical="top"/>
      <protection locked="0"/>
    </xf>
    <xf numFmtId="14" fontId="10" fillId="6" borderId="32" xfId="0" applyNumberFormat="1" applyFont="1" applyFill="1" applyBorder="1" applyAlignment="1" applyProtection="1">
      <alignment horizontal="center" vertical="top"/>
      <protection locked="0"/>
    </xf>
    <xf numFmtId="0" fontId="10" fillId="6" borderId="34" xfId="0" applyFont="1" applyFill="1" applyBorder="1" applyAlignment="1" applyProtection="1">
      <alignment horizontal="center" vertical="top"/>
      <protection locked="0"/>
    </xf>
    <xf numFmtId="0" fontId="10" fillId="6" borderId="36" xfId="0" applyFont="1" applyFill="1" applyBorder="1" applyAlignment="1" applyProtection="1">
      <alignment horizontal="center" vertical="top"/>
      <protection locked="0"/>
    </xf>
    <xf numFmtId="0" fontId="0" fillId="6" borderId="0" xfId="0" applyFill="1"/>
    <xf numFmtId="0" fontId="0" fillId="5" borderId="0" xfId="0" applyFill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2" borderId="22" xfId="0" applyFont="1" applyFill="1" applyBorder="1" applyAlignment="1" applyProtection="1">
      <alignment horizontal="center" vertical="top" wrapText="1"/>
      <protection locked="0"/>
    </xf>
    <xf numFmtId="0" fontId="9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>
      <alignment horizontal="right" vertical="top"/>
      <protection locked="0"/>
    </xf>
    <xf numFmtId="0" fontId="9" fillId="2" borderId="13" xfId="0" applyFont="1" applyFill="1" applyBorder="1" applyAlignment="1" applyProtection="1">
      <alignment horizontal="right" vertical="top"/>
      <protection locked="0"/>
    </xf>
    <xf numFmtId="0" fontId="9" fillId="2" borderId="8" xfId="0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horizontal="center" vertical="top"/>
      <protection locked="0"/>
    </xf>
    <xf numFmtId="0" fontId="9" fillId="2" borderId="24" xfId="0" applyFont="1" applyFill="1" applyBorder="1" applyAlignment="1" applyProtection="1">
      <alignment horizontal="center" vertical="top"/>
      <protection locked="0"/>
    </xf>
    <xf numFmtId="0" fontId="9" fillId="2" borderId="6" xfId="0" applyFont="1" applyFill="1" applyBorder="1" applyAlignment="1" applyProtection="1">
      <alignment horizontal="center" vertical="top"/>
      <protection locked="0"/>
    </xf>
    <xf numFmtId="0" fontId="9" fillId="2" borderId="15" xfId="0" applyFont="1" applyFill="1" applyBorder="1" applyAlignment="1" applyProtection="1">
      <alignment horizontal="center" vertical="top"/>
      <protection locked="0"/>
    </xf>
    <xf numFmtId="0" fontId="9" fillId="2" borderId="12" xfId="0" applyFont="1" applyFill="1" applyBorder="1" applyAlignment="1" applyProtection="1">
      <alignment horizontal="center" vertical="top"/>
      <protection locked="0"/>
    </xf>
    <xf numFmtId="14" fontId="9" fillId="2" borderId="27" xfId="0" applyNumberFormat="1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 applyProtection="1">
      <alignment horizontal="center" vertical="top"/>
      <protection locked="0"/>
    </xf>
    <xf numFmtId="1" fontId="9" fillId="2" borderId="8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9" xfId="0" applyFont="1" applyFill="1" applyBorder="1" applyAlignment="1" applyProtection="1">
      <alignment horizontal="center" vertical="top"/>
      <protection locked="0"/>
    </xf>
    <xf numFmtId="0" fontId="9" fillId="2" borderId="22" xfId="0" applyFont="1" applyFill="1" applyBorder="1" applyAlignment="1" applyProtection="1">
      <alignment horizontal="center" vertical="top"/>
      <protection locked="0"/>
    </xf>
    <xf numFmtId="0" fontId="9" fillId="2" borderId="25" xfId="0" applyFont="1" applyFill="1" applyBorder="1" applyAlignment="1" applyProtection="1">
      <alignment horizontal="center" vertical="top"/>
      <protection locked="0"/>
    </xf>
    <xf numFmtId="14" fontId="9" fillId="2" borderId="19" xfId="0" applyNumberFormat="1" applyFont="1" applyFill="1" applyBorder="1" applyAlignment="1" applyProtection="1">
      <alignment horizontal="center" vertical="top"/>
      <protection locked="0"/>
    </xf>
    <xf numFmtId="14" fontId="9" fillId="2" borderId="22" xfId="0" applyNumberFormat="1" applyFont="1" applyFill="1" applyBorder="1" applyAlignment="1" applyProtection="1">
      <alignment horizontal="center" vertical="top"/>
      <protection locked="0"/>
    </xf>
    <xf numFmtId="14" fontId="9" fillId="2" borderId="25" xfId="0" applyNumberFormat="1" applyFont="1" applyFill="1" applyBorder="1" applyAlignment="1" applyProtection="1">
      <alignment horizontal="center" vertical="top"/>
      <protection locked="0"/>
    </xf>
    <xf numFmtId="0" fontId="9" fillId="2" borderId="28" xfId="0" applyFont="1" applyFill="1" applyBorder="1" applyAlignment="1" applyProtection="1">
      <alignment horizontal="center" vertical="top"/>
      <protection locked="0"/>
    </xf>
    <xf numFmtId="49" fontId="9" fillId="2" borderId="8" xfId="0" applyNumberFormat="1" applyFont="1" applyFill="1" applyBorder="1" applyAlignment="1" applyProtection="1">
      <alignment horizontal="center" vertical="top"/>
      <protection locked="0"/>
    </xf>
    <xf numFmtId="49" fontId="9" fillId="2" borderId="11" xfId="0" applyNumberFormat="1" applyFont="1" applyFill="1" applyBorder="1" applyAlignment="1" applyProtection="1">
      <alignment horizontal="center" vertical="top"/>
      <protection locked="0"/>
    </xf>
    <xf numFmtId="49" fontId="9" fillId="2" borderId="29" xfId="0" applyNumberFormat="1" applyFont="1" applyFill="1" applyBorder="1" applyAlignment="1" applyProtection="1">
      <alignment horizontal="center" vertical="top"/>
      <protection locked="0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1" fontId="9" fillId="2" borderId="29" xfId="0" applyNumberFormat="1" applyFont="1" applyFill="1" applyBorder="1" applyAlignment="1" applyProtection="1">
      <alignment horizontal="center" vertical="center"/>
      <protection locked="0"/>
    </xf>
    <xf numFmtId="1" fontId="9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right" vertical="center"/>
      <protection locked="0"/>
    </xf>
    <xf numFmtId="0" fontId="10" fillId="0" borderId="27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33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15" xfId="0" applyFont="1" applyBorder="1" applyAlignment="1" applyProtection="1">
      <alignment horizontal="right" vertical="center"/>
      <protection locked="0"/>
    </xf>
    <xf numFmtId="0" fontId="10" fillId="0" borderId="35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" fontId="9" fillId="3" borderId="31" xfId="0" applyNumberFormat="1" applyFont="1" applyFill="1" applyBorder="1" applyAlignment="1" applyProtection="1">
      <alignment horizontal="right" vertical="top"/>
      <protection locked="0"/>
    </xf>
    <xf numFmtId="4" fontId="9" fillId="3" borderId="2" xfId="0" applyNumberFormat="1" applyFont="1" applyFill="1" applyBorder="1" applyAlignment="1" applyProtection="1">
      <alignment horizontal="right" vertical="top"/>
      <protection locked="0"/>
    </xf>
    <xf numFmtId="4" fontId="9" fillId="5" borderId="40" xfId="0" applyNumberFormat="1" applyFont="1" applyFill="1" applyBorder="1" applyAlignment="1" applyProtection="1">
      <alignment horizontal="right" vertical="top"/>
      <protection locked="0"/>
    </xf>
    <xf numFmtId="4" fontId="9" fillId="5" borderId="41" xfId="0" applyNumberFormat="1" applyFont="1" applyFill="1" applyBorder="1" applyAlignment="1" applyProtection="1">
      <alignment horizontal="right" vertical="top"/>
      <protection locked="0"/>
    </xf>
    <xf numFmtId="4" fontId="9" fillId="5" borderId="42" xfId="0" applyNumberFormat="1" applyFont="1" applyFill="1" applyBorder="1" applyAlignment="1" applyProtection="1">
      <alignment horizontal="right" vertical="top"/>
      <protection locked="0"/>
    </xf>
    <xf numFmtId="4" fontId="9" fillId="5" borderId="43" xfId="0" applyNumberFormat="1" applyFont="1" applyFill="1" applyBorder="1" applyAlignment="1" applyProtection="1">
      <alignment horizontal="right" vertical="top"/>
      <protection locked="0"/>
    </xf>
    <xf numFmtId="4" fontId="9" fillId="5" borderId="44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topLeftCell="C52" workbookViewId="0">
      <selection activeCell="K62" sqref="K62"/>
    </sheetView>
  </sheetViews>
  <sheetFormatPr defaultRowHeight="15" x14ac:dyDescent="0.25"/>
  <cols>
    <col min="1" max="1" width="5.5703125" bestFit="1" customWidth="1"/>
    <col min="2" max="2" width="7.7109375" bestFit="1" customWidth="1"/>
    <col min="3" max="3" width="16.5703125" bestFit="1" customWidth="1"/>
    <col min="4" max="4" width="7.7109375" bestFit="1" customWidth="1"/>
    <col min="5" max="5" width="10.140625" bestFit="1" customWidth="1"/>
    <col min="6" max="6" width="13.140625" bestFit="1" customWidth="1"/>
    <col min="7" max="7" width="30.7109375" customWidth="1"/>
    <col min="8" max="8" width="8.5703125" bestFit="1" customWidth="1"/>
    <col min="9" max="9" width="9" bestFit="1" customWidth="1"/>
    <col min="10" max="10" width="17.85546875" bestFit="1" customWidth="1"/>
    <col min="11" max="11" width="13.85546875" bestFit="1" customWidth="1"/>
    <col min="12" max="12" width="11.7109375" bestFit="1" customWidth="1"/>
    <col min="13" max="13" width="13.85546875" bestFit="1" customWidth="1"/>
    <col min="15" max="15" width="11.42578125" bestFit="1" customWidth="1"/>
  </cols>
  <sheetData>
    <row r="1" spans="1:15" ht="18.75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15.7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15.7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16.5" x14ac:dyDescent="0.25">
      <c r="A4" s="53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6.5" thickBot="1" x14ac:dyDescent="0.3">
      <c r="A5" s="55" t="s">
        <v>4</v>
      </c>
      <c r="B5" s="55"/>
      <c r="C5" s="55"/>
      <c r="D5" s="56" t="s">
        <v>5</v>
      </c>
      <c r="E5" s="56"/>
      <c r="F5" s="56"/>
      <c r="G5" s="56"/>
      <c r="H5" s="56"/>
      <c r="I5" s="56"/>
      <c r="J5" s="56"/>
      <c r="K5" s="56"/>
      <c r="L5" s="56"/>
      <c r="M5" s="56"/>
    </row>
    <row r="6" spans="1:15" ht="16.5" thickBot="1" x14ac:dyDescent="0.3">
      <c r="A6" s="1"/>
      <c r="B6" s="1"/>
      <c r="C6" s="1"/>
      <c r="D6" s="1"/>
      <c r="E6" s="1"/>
      <c r="F6" s="1"/>
      <c r="G6" s="1"/>
      <c r="H6" s="2"/>
      <c r="I6" s="2"/>
      <c r="J6" s="1"/>
      <c r="K6" s="1"/>
      <c r="L6" s="1"/>
      <c r="M6" s="3"/>
    </row>
    <row r="7" spans="1:15" ht="16.5" thickBot="1" x14ac:dyDescent="0.3">
      <c r="A7" s="4" t="s">
        <v>6</v>
      </c>
      <c r="B7" s="44" t="s">
        <v>7</v>
      </c>
      <c r="C7" s="45"/>
      <c r="D7" s="44" t="s">
        <v>8</v>
      </c>
      <c r="E7" s="46"/>
      <c r="F7" s="44" t="s">
        <v>9</v>
      </c>
      <c r="G7" s="46"/>
      <c r="H7" s="45"/>
      <c r="I7" s="47" t="s">
        <v>10</v>
      </c>
      <c r="J7" s="49" t="s">
        <v>11</v>
      </c>
      <c r="K7" s="44" t="s">
        <v>12</v>
      </c>
      <c r="L7" s="46"/>
      <c r="M7" s="45"/>
    </row>
    <row r="8" spans="1:15" ht="63.75" thickBot="1" x14ac:dyDescent="0.3">
      <c r="A8" s="5" t="s">
        <v>13</v>
      </c>
      <c r="B8" s="6" t="s">
        <v>14</v>
      </c>
      <c r="C8" s="7" t="s">
        <v>15</v>
      </c>
      <c r="D8" s="8" t="s">
        <v>16</v>
      </c>
      <c r="E8" s="9" t="s">
        <v>17</v>
      </c>
      <c r="F8" s="10" t="s">
        <v>18</v>
      </c>
      <c r="G8" s="11" t="s">
        <v>19</v>
      </c>
      <c r="H8" s="12" t="s">
        <v>20</v>
      </c>
      <c r="I8" s="48"/>
      <c r="J8" s="50"/>
      <c r="K8" s="13" t="s">
        <v>21</v>
      </c>
      <c r="L8" s="14" t="s">
        <v>22</v>
      </c>
      <c r="M8" s="15" t="s">
        <v>23</v>
      </c>
    </row>
    <row r="9" spans="1:15" ht="16.5" thickBot="1" x14ac:dyDescent="0.3">
      <c r="A9" s="16">
        <v>1</v>
      </c>
      <c r="B9" s="17">
        <v>2</v>
      </c>
      <c r="C9" s="18">
        <v>3</v>
      </c>
      <c r="D9" s="17">
        <v>4</v>
      </c>
      <c r="E9" s="19">
        <v>5</v>
      </c>
      <c r="F9" s="17">
        <v>6</v>
      </c>
      <c r="G9" s="18">
        <v>7</v>
      </c>
      <c r="H9" s="20">
        <v>8</v>
      </c>
      <c r="I9" s="20">
        <v>9</v>
      </c>
      <c r="J9" s="19">
        <v>10</v>
      </c>
      <c r="K9" s="17">
        <v>11</v>
      </c>
      <c r="L9" s="21">
        <v>12</v>
      </c>
      <c r="M9" s="18">
        <v>13</v>
      </c>
    </row>
    <row r="10" spans="1:15" x14ac:dyDescent="0.25">
      <c r="A10" s="63">
        <v>1</v>
      </c>
      <c r="B10" s="66" t="s">
        <v>24</v>
      </c>
      <c r="C10" s="79" t="s">
        <v>25</v>
      </c>
      <c r="D10" s="66" t="s">
        <v>26</v>
      </c>
      <c r="E10" s="82">
        <v>44218</v>
      </c>
      <c r="F10" s="75">
        <v>511100002701</v>
      </c>
      <c r="G10" s="57" t="s">
        <v>27</v>
      </c>
      <c r="H10" s="60" t="s">
        <v>28</v>
      </c>
      <c r="I10" s="60" t="s">
        <v>29</v>
      </c>
      <c r="J10" s="22" t="s">
        <v>30</v>
      </c>
      <c r="K10" s="23">
        <v>3948947.35</v>
      </c>
      <c r="L10" s="23">
        <v>54846.49</v>
      </c>
      <c r="M10" s="23">
        <f t="shared" ref="M10:M57" si="0">K10-L10</f>
        <v>3894100.86</v>
      </c>
    </row>
    <row r="11" spans="1:15" x14ac:dyDescent="0.25">
      <c r="A11" s="64"/>
      <c r="B11" s="67"/>
      <c r="C11" s="80"/>
      <c r="D11" s="67"/>
      <c r="E11" s="83"/>
      <c r="F11" s="76"/>
      <c r="G11" s="58"/>
      <c r="H11" s="61"/>
      <c r="I11" s="61"/>
      <c r="J11" s="24" t="s">
        <v>31</v>
      </c>
      <c r="K11" s="23">
        <v>3948947.35</v>
      </c>
      <c r="L11" s="23">
        <v>54846.49</v>
      </c>
      <c r="M11" s="23">
        <f t="shared" si="0"/>
        <v>3894100.86</v>
      </c>
    </row>
    <row r="12" spans="1:15" x14ac:dyDescent="0.25">
      <c r="A12" s="64"/>
      <c r="B12" s="67"/>
      <c r="C12" s="80"/>
      <c r="D12" s="67"/>
      <c r="E12" s="83"/>
      <c r="F12" s="76"/>
      <c r="G12" s="58"/>
      <c r="H12" s="61"/>
      <c r="I12" s="61"/>
      <c r="J12" s="24" t="s">
        <v>32</v>
      </c>
      <c r="K12" s="23">
        <v>0</v>
      </c>
      <c r="L12" s="23">
        <v>0</v>
      </c>
      <c r="M12" s="23">
        <f t="shared" si="0"/>
        <v>0</v>
      </c>
    </row>
    <row r="13" spans="1:15" ht="15.75" thickBot="1" x14ac:dyDescent="0.3">
      <c r="A13" s="65"/>
      <c r="B13" s="68"/>
      <c r="C13" s="81"/>
      <c r="D13" s="68"/>
      <c r="E13" s="84"/>
      <c r="F13" s="77"/>
      <c r="G13" s="59"/>
      <c r="H13" s="62"/>
      <c r="I13" s="62"/>
      <c r="J13" s="25" t="s">
        <v>33</v>
      </c>
      <c r="K13" s="23">
        <v>0</v>
      </c>
      <c r="L13" s="23">
        <v>0</v>
      </c>
      <c r="M13" s="23">
        <f t="shared" si="0"/>
        <v>0</v>
      </c>
    </row>
    <row r="14" spans="1:15" ht="15.75" customHeight="1" x14ac:dyDescent="0.25">
      <c r="A14" s="63">
        <v>2</v>
      </c>
      <c r="B14" s="66" t="s">
        <v>24</v>
      </c>
      <c r="C14" s="69" t="s">
        <v>25</v>
      </c>
      <c r="D14" s="66" t="s">
        <v>34</v>
      </c>
      <c r="E14" s="72">
        <v>44218</v>
      </c>
      <c r="F14" s="75">
        <v>511100006026</v>
      </c>
      <c r="G14" s="78" t="s">
        <v>35</v>
      </c>
      <c r="H14" s="60" t="s">
        <v>28</v>
      </c>
      <c r="I14" s="60" t="s">
        <v>29</v>
      </c>
      <c r="J14" s="22" t="s">
        <v>30</v>
      </c>
      <c r="K14" s="23">
        <v>2141654.81</v>
      </c>
      <c r="L14" s="23">
        <v>22308.9</v>
      </c>
      <c r="M14" s="23">
        <f t="shared" si="0"/>
        <v>2119345.91</v>
      </c>
      <c r="O14" s="107"/>
    </row>
    <row r="15" spans="1:15" x14ac:dyDescent="0.25">
      <c r="A15" s="64"/>
      <c r="B15" s="67"/>
      <c r="C15" s="70"/>
      <c r="D15" s="67"/>
      <c r="E15" s="73"/>
      <c r="F15" s="76"/>
      <c r="G15" s="70"/>
      <c r="H15" s="61"/>
      <c r="I15" s="61"/>
      <c r="J15" s="24" t="s">
        <v>31</v>
      </c>
      <c r="K15" s="23">
        <v>2141654.81</v>
      </c>
      <c r="L15" s="23">
        <v>22308.9</v>
      </c>
      <c r="M15" s="23">
        <f t="shared" si="0"/>
        <v>2119345.91</v>
      </c>
      <c r="O15" s="107"/>
    </row>
    <row r="16" spans="1:15" x14ac:dyDescent="0.25">
      <c r="A16" s="64"/>
      <c r="B16" s="67"/>
      <c r="C16" s="70"/>
      <c r="D16" s="67"/>
      <c r="E16" s="73"/>
      <c r="F16" s="76"/>
      <c r="G16" s="70"/>
      <c r="H16" s="61"/>
      <c r="I16" s="61"/>
      <c r="J16" s="24" t="s">
        <v>32</v>
      </c>
      <c r="K16" s="23">
        <v>0</v>
      </c>
      <c r="L16" s="23">
        <v>0</v>
      </c>
      <c r="M16" s="23">
        <f t="shared" si="0"/>
        <v>0</v>
      </c>
      <c r="O16" s="107"/>
    </row>
    <row r="17" spans="1:13" ht="15.75" thickBot="1" x14ac:dyDescent="0.3">
      <c r="A17" s="65"/>
      <c r="B17" s="68"/>
      <c r="C17" s="71"/>
      <c r="D17" s="68"/>
      <c r="E17" s="74"/>
      <c r="F17" s="77"/>
      <c r="G17" s="71"/>
      <c r="H17" s="62"/>
      <c r="I17" s="62"/>
      <c r="J17" s="25" t="s">
        <v>33</v>
      </c>
      <c r="K17" s="23">
        <v>0</v>
      </c>
      <c r="L17" s="23">
        <v>0</v>
      </c>
      <c r="M17" s="23">
        <f t="shared" si="0"/>
        <v>0</v>
      </c>
    </row>
    <row r="18" spans="1:13" ht="15.75" customHeight="1" x14ac:dyDescent="0.25">
      <c r="A18" s="63">
        <v>3</v>
      </c>
      <c r="B18" s="66" t="s">
        <v>24</v>
      </c>
      <c r="C18" s="69" t="s">
        <v>25</v>
      </c>
      <c r="D18" s="66" t="s">
        <v>34</v>
      </c>
      <c r="E18" s="72">
        <v>44218</v>
      </c>
      <c r="F18" s="75">
        <v>511100006027</v>
      </c>
      <c r="G18" s="78" t="s">
        <v>36</v>
      </c>
      <c r="H18" s="60" t="s">
        <v>28</v>
      </c>
      <c r="I18" s="60" t="s">
        <v>29</v>
      </c>
      <c r="J18" s="22" t="s">
        <v>30</v>
      </c>
      <c r="K18" s="23">
        <v>2141654.81</v>
      </c>
      <c r="L18" s="23">
        <v>22308.9</v>
      </c>
      <c r="M18" s="23">
        <f t="shared" si="0"/>
        <v>2119345.91</v>
      </c>
    </row>
    <row r="19" spans="1:13" x14ac:dyDescent="0.25">
      <c r="A19" s="64"/>
      <c r="B19" s="67"/>
      <c r="C19" s="70"/>
      <c r="D19" s="67"/>
      <c r="E19" s="73"/>
      <c r="F19" s="76"/>
      <c r="G19" s="70"/>
      <c r="H19" s="61"/>
      <c r="I19" s="61"/>
      <c r="J19" s="24" t="s">
        <v>31</v>
      </c>
      <c r="K19" s="23">
        <v>2141654.81</v>
      </c>
      <c r="L19" s="23">
        <v>22308.9</v>
      </c>
      <c r="M19" s="23">
        <f t="shared" si="0"/>
        <v>2119345.91</v>
      </c>
    </row>
    <row r="20" spans="1:13" x14ac:dyDescent="0.25">
      <c r="A20" s="64"/>
      <c r="B20" s="67"/>
      <c r="C20" s="70"/>
      <c r="D20" s="67"/>
      <c r="E20" s="73"/>
      <c r="F20" s="76"/>
      <c r="G20" s="70"/>
      <c r="H20" s="61"/>
      <c r="I20" s="61"/>
      <c r="J20" s="24" t="s">
        <v>32</v>
      </c>
      <c r="K20" s="23">
        <v>0</v>
      </c>
      <c r="L20" s="23">
        <v>0</v>
      </c>
      <c r="M20" s="23">
        <f t="shared" si="0"/>
        <v>0</v>
      </c>
    </row>
    <row r="21" spans="1:13" ht="15.75" thickBot="1" x14ac:dyDescent="0.3">
      <c r="A21" s="65"/>
      <c r="B21" s="68"/>
      <c r="C21" s="71"/>
      <c r="D21" s="68"/>
      <c r="E21" s="74"/>
      <c r="F21" s="77"/>
      <c r="G21" s="71"/>
      <c r="H21" s="62"/>
      <c r="I21" s="62"/>
      <c r="J21" s="25" t="s">
        <v>33</v>
      </c>
      <c r="K21" s="23">
        <v>0</v>
      </c>
      <c r="L21" s="23">
        <v>0</v>
      </c>
      <c r="M21" s="23">
        <f t="shared" si="0"/>
        <v>0</v>
      </c>
    </row>
    <row r="22" spans="1:13" ht="15.75" customHeight="1" x14ac:dyDescent="0.25">
      <c r="A22" s="63">
        <v>4</v>
      </c>
      <c r="B22" s="66" t="s">
        <v>37</v>
      </c>
      <c r="C22" s="79" t="s">
        <v>38</v>
      </c>
      <c r="D22" s="86" t="s">
        <v>39</v>
      </c>
      <c r="E22" s="82">
        <v>44227</v>
      </c>
      <c r="F22" s="75">
        <v>511100002689</v>
      </c>
      <c r="G22" s="57" t="s">
        <v>40</v>
      </c>
      <c r="H22" s="60" t="s">
        <v>41</v>
      </c>
      <c r="I22" s="60" t="s">
        <v>29</v>
      </c>
      <c r="J22" s="22" t="s">
        <v>30</v>
      </c>
      <c r="K22" s="23">
        <v>34413063.18</v>
      </c>
      <c r="L22" s="23">
        <v>191183.68</v>
      </c>
      <c r="M22" s="23">
        <f t="shared" si="0"/>
        <v>34221879.5</v>
      </c>
    </row>
    <row r="23" spans="1:13" x14ac:dyDescent="0.25">
      <c r="A23" s="64"/>
      <c r="B23" s="67"/>
      <c r="C23" s="80"/>
      <c r="D23" s="87"/>
      <c r="E23" s="80"/>
      <c r="F23" s="76"/>
      <c r="G23" s="58"/>
      <c r="H23" s="61"/>
      <c r="I23" s="61"/>
      <c r="J23" s="24" t="s">
        <v>31</v>
      </c>
      <c r="K23" s="23">
        <v>34413063.18</v>
      </c>
      <c r="L23" s="23">
        <v>191183.68</v>
      </c>
      <c r="M23" s="23">
        <f t="shared" si="0"/>
        <v>34221879.5</v>
      </c>
    </row>
    <row r="24" spans="1:13" x14ac:dyDescent="0.25">
      <c r="A24" s="64"/>
      <c r="B24" s="67"/>
      <c r="C24" s="80"/>
      <c r="D24" s="87"/>
      <c r="E24" s="80"/>
      <c r="F24" s="76"/>
      <c r="G24" s="58"/>
      <c r="H24" s="61"/>
      <c r="I24" s="61"/>
      <c r="J24" s="24" t="s">
        <v>32</v>
      </c>
      <c r="K24" s="23">
        <v>0</v>
      </c>
      <c r="L24" s="23">
        <v>0</v>
      </c>
      <c r="M24" s="23">
        <f t="shared" si="0"/>
        <v>0</v>
      </c>
    </row>
    <row r="25" spans="1:13" ht="15.75" thickBot="1" x14ac:dyDescent="0.3">
      <c r="A25" s="65"/>
      <c r="B25" s="68"/>
      <c r="C25" s="85"/>
      <c r="D25" s="88"/>
      <c r="E25" s="85"/>
      <c r="F25" s="77"/>
      <c r="G25" s="59"/>
      <c r="H25" s="62"/>
      <c r="I25" s="62"/>
      <c r="J25" s="25" t="s">
        <v>33</v>
      </c>
      <c r="K25" s="23">
        <v>0</v>
      </c>
      <c r="L25" s="23">
        <v>0</v>
      </c>
      <c r="M25" s="23">
        <f t="shared" si="0"/>
        <v>0</v>
      </c>
    </row>
    <row r="26" spans="1:13" ht="15.75" customHeight="1" x14ac:dyDescent="0.25">
      <c r="A26" s="63">
        <v>5</v>
      </c>
      <c r="B26" s="66" t="s">
        <v>37</v>
      </c>
      <c r="C26" s="79" t="s">
        <v>38</v>
      </c>
      <c r="D26" s="86" t="s">
        <v>39</v>
      </c>
      <c r="E26" s="82">
        <v>44227</v>
      </c>
      <c r="F26" s="75">
        <v>511100002690</v>
      </c>
      <c r="G26" s="58" t="s">
        <v>42</v>
      </c>
      <c r="H26" s="60" t="s">
        <v>41</v>
      </c>
      <c r="I26" s="60" t="s">
        <v>29</v>
      </c>
      <c r="J26" s="22" t="s">
        <v>30</v>
      </c>
      <c r="K26" s="23">
        <v>34413063.18</v>
      </c>
      <c r="L26" s="23">
        <v>191183.68</v>
      </c>
      <c r="M26" s="23">
        <f t="shared" si="0"/>
        <v>34221879.5</v>
      </c>
    </row>
    <row r="27" spans="1:13" x14ac:dyDescent="0.25">
      <c r="A27" s="64"/>
      <c r="B27" s="67"/>
      <c r="C27" s="80"/>
      <c r="D27" s="87"/>
      <c r="E27" s="80"/>
      <c r="F27" s="76"/>
      <c r="G27" s="58"/>
      <c r="H27" s="61"/>
      <c r="I27" s="61"/>
      <c r="J27" s="24" t="s">
        <v>31</v>
      </c>
      <c r="K27" s="23">
        <v>34413063.18</v>
      </c>
      <c r="L27" s="23">
        <v>191183.68</v>
      </c>
      <c r="M27" s="23">
        <f t="shared" si="0"/>
        <v>34221879.5</v>
      </c>
    </row>
    <row r="28" spans="1:13" x14ac:dyDescent="0.25">
      <c r="A28" s="64"/>
      <c r="B28" s="67"/>
      <c r="C28" s="80"/>
      <c r="D28" s="87"/>
      <c r="E28" s="80"/>
      <c r="F28" s="76"/>
      <c r="G28" s="58"/>
      <c r="H28" s="61"/>
      <c r="I28" s="61"/>
      <c r="J28" s="24" t="s">
        <v>32</v>
      </c>
      <c r="K28" s="23">
        <v>0</v>
      </c>
      <c r="L28" s="23">
        <v>0</v>
      </c>
      <c r="M28" s="23">
        <f t="shared" si="0"/>
        <v>0</v>
      </c>
    </row>
    <row r="29" spans="1:13" ht="15.75" thickBot="1" x14ac:dyDescent="0.3">
      <c r="A29" s="65"/>
      <c r="B29" s="68"/>
      <c r="C29" s="85"/>
      <c r="D29" s="88"/>
      <c r="E29" s="81"/>
      <c r="F29" s="77"/>
      <c r="G29" s="89"/>
      <c r="H29" s="62"/>
      <c r="I29" s="62"/>
      <c r="J29" s="25" t="s">
        <v>33</v>
      </c>
      <c r="K29" s="23">
        <v>0</v>
      </c>
      <c r="L29" s="23">
        <v>0</v>
      </c>
      <c r="M29" s="23">
        <f t="shared" si="0"/>
        <v>0</v>
      </c>
    </row>
    <row r="30" spans="1:13" ht="15.75" customHeight="1" x14ac:dyDescent="0.25">
      <c r="A30" s="63">
        <v>6</v>
      </c>
      <c r="B30" s="66" t="s">
        <v>37</v>
      </c>
      <c r="C30" s="79" t="s">
        <v>38</v>
      </c>
      <c r="D30" s="86" t="s">
        <v>39</v>
      </c>
      <c r="E30" s="83">
        <v>44227</v>
      </c>
      <c r="F30" s="75">
        <v>511100002691</v>
      </c>
      <c r="G30" s="57" t="s">
        <v>43</v>
      </c>
      <c r="H30" s="60" t="s">
        <v>41</v>
      </c>
      <c r="I30" s="60" t="s">
        <v>29</v>
      </c>
      <c r="J30" s="22" t="s">
        <v>30</v>
      </c>
      <c r="K30" s="23">
        <v>34413063.18</v>
      </c>
      <c r="L30" s="23">
        <v>191183.68</v>
      </c>
      <c r="M30" s="23">
        <f t="shared" si="0"/>
        <v>34221879.5</v>
      </c>
    </row>
    <row r="31" spans="1:13" x14ac:dyDescent="0.25">
      <c r="A31" s="64"/>
      <c r="B31" s="67"/>
      <c r="C31" s="80"/>
      <c r="D31" s="87"/>
      <c r="E31" s="80"/>
      <c r="F31" s="76"/>
      <c r="G31" s="58"/>
      <c r="H31" s="61"/>
      <c r="I31" s="61"/>
      <c r="J31" s="24" t="s">
        <v>31</v>
      </c>
      <c r="K31" s="23">
        <v>34413063.18</v>
      </c>
      <c r="L31" s="23">
        <v>191183.68</v>
      </c>
      <c r="M31" s="23">
        <f t="shared" si="0"/>
        <v>34221879.5</v>
      </c>
    </row>
    <row r="32" spans="1:13" x14ac:dyDescent="0.25">
      <c r="A32" s="64"/>
      <c r="B32" s="67"/>
      <c r="C32" s="80"/>
      <c r="D32" s="87"/>
      <c r="E32" s="80"/>
      <c r="F32" s="76"/>
      <c r="G32" s="58"/>
      <c r="H32" s="61"/>
      <c r="I32" s="61"/>
      <c r="J32" s="24" t="s">
        <v>32</v>
      </c>
      <c r="K32" s="23">
        <v>0</v>
      </c>
      <c r="L32" s="23">
        <v>0</v>
      </c>
      <c r="M32" s="23">
        <f t="shared" si="0"/>
        <v>0</v>
      </c>
    </row>
    <row r="33" spans="1:13" ht="15.75" thickBot="1" x14ac:dyDescent="0.3">
      <c r="A33" s="65"/>
      <c r="B33" s="68"/>
      <c r="C33" s="85"/>
      <c r="D33" s="88"/>
      <c r="E33" s="85"/>
      <c r="F33" s="77"/>
      <c r="G33" s="89"/>
      <c r="H33" s="62"/>
      <c r="I33" s="62"/>
      <c r="J33" s="25" t="s">
        <v>33</v>
      </c>
      <c r="K33" s="23">
        <v>0</v>
      </c>
      <c r="L33" s="23">
        <v>0</v>
      </c>
      <c r="M33" s="23">
        <f t="shared" si="0"/>
        <v>0</v>
      </c>
    </row>
    <row r="34" spans="1:13" ht="15.75" customHeight="1" x14ac:dyDescent="0.25">
      <c r="A34" s="63">
        <v>7</v>
      </c>
      <c r="B34" s="66" t="s">
        <v>37</v>
      </c>
      <c r="C34" s="79" t="s">
        <v>38</v>
      </c>
      <c r="D34" s="86" t="s">
        <v>39</v>
      </c>
      <c r="E34" s="82">
        <v>44227</v>
      </c>
      <c r="F34" s="76">
        <v>511100002692</v>
      </c>
      <c r="G34" s="57" t="s">
        <v>44</v>
      </c>
      <c r="H34" s="60" t="s">
        <v>41</v>
      </c>
      <c r="I34" s="60" t="s">
        <v>29</v>
      </c>
      <c r="J34" s="22" t="s">
        <v>30</v>
      </c>
      <c r="K34" s="23">
        <v>34413063.18</v>
      </c>
      <c r="L34" s="23">
        <v>191183.68</v>
      </c>
      <c r="M34" s="23">
        <f t="shared" si="0"/>
        <v>34221879.5</v>
      </c>
    </row>
    <row r="35" spans="1:13" x14ac:dyDescent="0.25">
      <c r="A35" s="64"/>
      <c r="B35" s="67"/>
      <c r="C35" s="80"/>
      <c r="D35" s="87"/>
      <c r="E35" s="80"/>
      <c r="F35" s="76"/>
      <c r="G35" s="58"/>
      <c r="H35" s="61"/>
      <c r="I35" s="61"/>
      <c r="J35" s="24" t="s">
        <v>31</v>
      </c>
      <c r="K35" s="23">
        <v>34413063.18</v>
      </c>
      <c r="L35" s="23">
        <v>191183.68</v>
      </c>
      <c r="M35" s="23">
        <f t="shared" si="0"/>
        <v>34221879.5</v>
      </c>
    </row>
    <row r="36" spans="1:13" x14ac:dyDescent="0.25">
      <c r="A36" s="64"/>
      <c r="B36" s="67"/>
      <c r="C36" s="80"/>
      <c r="D36" s="87"/>
      <c r="E36" s="80"/>
      <c r="F36" s="76"/>
      <c r="G36" s="58"/>
      <c r="H36" s="61"/>
      <c r="I36" s="61"/>
      <c r="J36" s="24" t="s">
        <v>32</v>
      </c>
      <c r="K36" s="23">
        <v>0</v>
      </c>
      <c r="L36" s="23">
        <v>0</v>
      </c>
      <c r="M36" s="23">
        <f t="shared" si="0"/>
        <v>0</v>
      </c>
    </row>
    <row r="37" spans="1:13" ht="15.75" thickBot="1" x14ac:dyDescent="0.3">
      <c r="A37" s="65"/>
      <c r="B37" s="68"/>
      <c r="C37" s="85"/>
      <c r="D37" s="88"/>
      <c r="E37" s="85"/>
      <c r="F37" s="76"/>
      <c r="G37" s="89"/>
      <c r="H37" s="62"/>
      <c r="I37" s="62"/>
      <c r="J37" s="25" t="s">
        <v>33</v>
      </c>
      <c r="K37" s="23">
        <v>0</v>
      </c>
      <c r="L37" s="23">
        <v>0</v>
      </c>
      <c r="M37" s="23">
        <f t="shared" si="0"/>
        <v>0</v>
      </c>
    </row>
    <row r="38" spans="1:13" ht="15.75" customHeight="1" x14ac:dyDescent="0.25">
      <c r="A38" s="63">
        <v>8</v>
      </c>
      <c r="B38" s="66" t="s">
        <v>37</v>
      </c>
      <c r="C38" s="79" t="s">
        <v>38</v>
      </c>
      <c r="D38" s="86" t="s">
        <v>39</v>
      </c>
      <c r="E38" s="82">
        <v>44227</v>
      </c>
      <c r="F38" s="75">
        <v>511100002693</v>
      </c>
      <c r="G38" s="57" t="s">
        <v>45</v>
      </c>
      <c r="H38" s="60" t="s">
        <v>41</v>
      </c>
      <c r="I38" s="60" t="s">
        <v>29</v>
      </c>
      <c r="J38" s="22" t="s">
        <v>30</v>
      </c>
      <c r="K38" s="23">
        <v>34413063.18</v>
      </c>
      <c r="L38" s="23">
        <v>191183.68</v>
      </c>
      <c r="M38" s="23">
        <f t="shared" si="0"/>
        <v>34221879.5</v>
      </c>
    </row>
    <row r="39" spans="1:13" x14ac:dyDescent="0.25">
      <c r="A39" s="64"/>
      <c r="B39" s="67"/>
      <c r="C39" s="80"/>
      <c r="D39" s="87"/>
      <c r="E39" s="80"/>
      <c r="F39" s="76"/>
      <c r="G39" s="58"/>
      <c r="H39" s="61"/>
      <c r="I39" s="61"/>
      <c r="J39" s="24" t="s">
        <v>31</v>
      </c>
      <c r="K39" s="23">
        <v>34413063.18</v>
      </c>
      <c r="L39" s="23">
        <v>191183.68</v>
      </c>
      <c r="M39" s="23">
        <f t="shared" si="0"/>
        <v>34221879.5</v>
      </c>
    </row>
    <row r="40" spans="1:13" x14ac:dyDescent="0.25">
      <c r="A40" s="64"/>
      <c r="B40" s="67"/>
      <c r="C40" s="80"/>
      <c r="D40" s="87"/>
      <c r="E40" s="80"/>
      <c r="F40" s="76"/>
      <c r="G40" s="58"/>
      <c r="H40" s="61"/>
      <c r="I40" s="61"/>
      <c r="J40" s="24" t="s">
        <v>32</v>
      </c>
      <c r="K40" s="23">
        <v>0</v>
      </c>
      <c r="L40" s="23">
        <v>0</v>
      </c>
      <c r="M40" s="23">
        <f t="shared" si="0"/>
        <v>0</v>
      </c>
    </row>
    <row r="41" spans="1:13" ht="15.75" thickBot="1" x14ac:dyDescent="0.3">
      <c r="A41" s="65"/>
      <c r="B41" s="68"/>
      <c r="C41" s="85"/>
      <c r="D41" s="88"/>
      <c r="E41" s="85"/>
      <c r="F41" s="77"/>
      <c r="G41" s="89"/>
      <c r="H41" s="62"/>
      <c r="I41" s="62"/>
      <c r="J41" s="25" t="s">
        <v>33</v>
      </c>
      <c r="K41" s="23">
        <v>0</v>
      </c>
      <c r="L41" s="23">
        <v>0</v>
      </c>
      <c r="M41" s="23">
        <f t="shared" si="0"/>
        <v>0</v>
      </c>
    </row>
    <row r="42" spans="1:13" ht="15.75" customHeight="1" x14ac:dyDescent="0.25">
      <c r="A42" s="63">
        <v>9</v>
      </c>
      <c r="B42" s="66" t="s">
        <v>37</v>
      </c>
      <c r="C42" s="79" t="s">
        <v>38</v>
      </c>
      <c r="D42" s="86" t="s">
        <v>39</v>
      </c>
      <c r="E42" s="82">
        <v>44227</v>
      </c>
      <c r="F42" s="76">
        <v>511100002694</v>
      </c>
      <c r="G42" s="57" t="s">
        <v>46</v>
      </c>
      <c r="H42" s="60" t="s">
        <v>41</v>
      </c>
      <c r="I42" s="60" t="s">
        <v>29</v>
      </c>
      <c r="J42" s="22" t="s">
        <v>30</v>
      </c>
      <c r="K42" s="23">
        <v>34413063.18</v>
      </c>
      <c r="L42" s="23">
        <v>191183.68</v>
      </c>
      <c r="M42" s="23">
        <f t="shared" si="0"/>
        <v>34221879.5</v>
      </c>
    </row>
    <row r="43" spans="1:13" x14ac:dyDescent="0.25">
      <c r="A43" s="64"/>
      <c r="B43" s="67"/>
      <c r="C43" s="80"/>
      <c r="D43" s="87"/>
      <c r="E43" s="80"/>
      <c r="F43" s="76"/>
      <c r="G43" s="58"/>
      <c r="H43" s="61"/>
      <c r="I43" s="61"/>
      <c r="J43" s="24" t="s">
        <v>31</v>
      </c>
      <c r="K43" s="23">
        <v>34413063.18</v>
      </c>
      <c r="L43" s="23">
        <v>191183.68</v>
      </c>
      <c r="M43" s="23">
        <f t="shared" si="0"/>
        <v>34221879.5</v>
      </c>
    </row>
    <row r="44" spans="1:13" x14ac:dyDescent="0.25">
      <c r="A44" s="64"/>
      <c r="B44" s="67"/>
      <c r="C44" s="80"/>
      <c r="D44" s="87"/>
      <c r="E44" s="80"/>
      <c r="F44" s="76"/>
      <c r="G44" s="58"/>
      <c r="H44" s="61"/>
      <c r="I44" s="61"/>
      <c r="J44" s="24" t="s">
        <v>32</v>
      </c>
      <c r="K44" s="23">
        <v>0</v>
      </c>
      <c r="L44" s="23">
        <v>0</v>
      </c>
      <c r="M44" s="23">
        <f t="shared" si="0"/>
        <v>0</v>
      </c>
    </row>
    <row r="45" spans="1:13" ht="15.75" thickBot="1" x14ac:dyDescent="0.3">
      <c r="A45" s="65"/>
      <c r="B45" s="68"/>
      <c r="C45" s="85"/>
      <c r="D45" s="88"/>
      <c r="E45" s="85"/>
      <c r="F45" s="90"/>
      <c r="G45" s="89"/>
      <c r="H45" s="62"/>
      <c r="I45" s="62"/>
      <c r="J45" s="25" t="s">
        <v>33</v>
      </c>
      <c r="K45" s="23">
        <v>0</v>
      </c>
      <c r="L45" s="23">
        <v>0</v>
      </c>
      <c r="M45" s="23">
        <f t="shared" si="0"/>
        <v>0</v>
      </c>
    </row>
    <row r="46" spans="1:13" ht="15.75" customHeight="1" x14ac:dyDescent="0.25">
      <c r="A46" s="63">
        <v>10</v>
      </c>
      <c r="B46" s="66" t="s">
        <v>37</v>
      </c>
      <c r="C46" s="79" t="s">
        <v>38</v>
      </c>
      <c r="D46" s="86" t="s">
        <v>39</v>
      </c>
      <c r="E46" s="82">
        <v>44227</v>
      </c>
      <c r="F46" s="91">
        <v>511100002695</v>
      </c>
      <c r="G46" s="57" t="s">
        <v>47</v>
      </c>
      <c r="H46" s="60" t="s">
        <v>41</v>
      </c>
      <c r="I46" s="60" t="s">
        <v>29</v>
      </c>
      <c r="J46" s="22" t="s">
        <v>30</v>
      </c>
      <c r="K46" s="23">
        <v>34413063.18</v>
      </c>
      <c r="L46" s="23">
        <v>191183.68</v>
      </c>
      <c r="M46" s="23">
        <f t="shared" si="0"/>
        <v>34221879.5</v>
      </c>
    </row>
    <row r="47" spans="1:13" x14ac:dyDescent="0.25">
      <c r="A47" s="64"/>
      <c r="B47" s="67"/>
      <c r="C47" s="80"/>
      <c r="D47" s="87"/>
      <c r="E47" s="80"/>
      <c r="F47" s="76"/>
      <c r="G47" s="58"/>
      <c r="H47" s="61"/>
      <c r="I47" s="61"/>
      <c r="J47" s="24" t="s">
        <v>31</v>
      </c>
      <c r="K47" s="23">
        <v>34413063.18</v>
      </c>
      <c r="L47" s="23">
        <v>191183.68</v>
      </c>
      <c r="M47" s="23">
        <f t="shared" si="0"/>
        <v>34221879.5</v>
      </c>
    </row>
    <row r="48" spans="1:13" x14ac:dyDescent="0.25">
      <c r="A48" s="64"/>
      <c r="B48" s="67"/>
      <c r="C48" s="80"/>
      <c r="D48" s="87"/>
      <c r="E48" s="80"/>
      <c r="F48" s="76"/>
      <c r="G48" s="58"/>
      <c r="H48" s="61"/>
      <c r="I48" s="61"/>
      <c r="J48" s="24" t="s">
        <v>32</v>
      </c>
      <c r="K48" s="23">
        <v>0</v>
      </c>
      <c r="L48" s="23">
        <v>0</v>
      </c>
      <c r="M48" s="23">
        <f t="shared" si="0"/>
        <v>0</v>
      </c>
    </row>
    <row r="49" spans="1:13" ht="15.75" thickBot="1" x14ac:dyDescent="0.3">
      <c r="A49" s="65"/>
      <c r="B49" s="68"/>
      <c r="C49" s="85"/>
      <c r="D49" s="88"/>
      <c r="E49" s="85"/>
      <c r="F49" s="90"/>
      <c r="G49" s="89"/>
      <c r="H49" s="62"/>
      <c r="I49" s="62"/>
      <c r="J49" s="25" t="s">
        <v>33</v>
      </c>
      <c r="K49" s="23">
        <v>0</v>
      </c>
      <c r="L49" s="23">
        <v>0</v>
      </c>
      <c r="M49" s="23">
        <f t="shared" si="0"/>
        <v>0</v>
      </c>
    </row>
    <row r="50" spans="1:13" ht="15.75" customHeight="1" x14ac:dyDescent="0.25">
      <c r="A50" s="63">
        <v>11</v>
      </c>
      <c r="B50" s="66" t="s">
        <v>37</v>
      </c>
      <c r="C50" s="79" t="s">
        <v>38</v>
      </c>
      <c r="D50" s="86" t="s">
        <v>39</v>
      </c>
      <c r="E50" s="82">
        <v>44227</v>
      </c>
      <c r="F50" s="91">
        <v>511100002696</v>
      </c>
      <c r="G50" s="57" t="s">
        <v>45</v>
      </c>
      <c r="H50" s="60" t="s">
        <v>41</v>
      </c>
      <c r="I50" s="60" t="s">
        <v>29</v>
      </c>
      <c r="J50" s="22" t="s">
        <v>30</v>
      </c>
      <c r="K50" s="23">
        <v>34525624.469999999</v>
      </c>
      <c r="L50" s="23">
        <v>191809.02</v>
      </c>
      <c r="M50" s="23">
        <f t="shared" si="0"/>
        <v>34333815.449999996</v>
      </c>
    </row>
    <row r="51" spans="1:13" x14ac:dyDescent="0.25">
      <c r="A51" s="64"/>
      <c r="B51" s="67"/>
      <c r="C51" s="80"/>
      <c r="D51" s="87"/>
      <c r="E51" s="80"/>
      <c r="F51" s="76"/>
      <c r="G51" s="58"/>
      <c r="H51" s="61"/>
      <c r="I51" s="61"/>
      <c r="J51" s="24" t="s">
        <v>31</v>
      </c>
      <c r="K51" s="23">
        <v>34525624.469999999</v>
      </c>
      <c r="L51" s="23">
        <v>191809.02</v>
      </c>
      <c r="M51" s="23">
        <f t="shared" si="0"/>
        <v>34333815.449999996</v>
      </c>
    </row>
    <row r="52" spans="1:13" x14ac:dyDescent="0.25">
      <c r="A52" s="64"/>
      <c r="B52" s="67"/>
      <c r="C52" s="80"/>
      <c r="D52" s="87"/>
      <c r="E52" s="80"/>
      <c r="F52" s="76"/>
      <c r="G52" s="58"/>
      <c r="H52" s="61"/>
      <c r="I52" s="61"/>
      <c r="J52" s="24" t="s">
        <v>32</v>
      </c>
      <c r="K52" s="23">
        <v>0</v>
      </c>
      <c r="L52" s="23">
        <v>0</v>
      </c>
      <c r="M52" s="23">
        <f t="shared" si="0"/>
        <v>0</v>
      </c>
    </row>
    <row r="53" spans="1:13" ht="15.75" thickBot="1" x14ac:dyDescent="0.3">
      <c r="A53" s="65"/>
      <c r="B53" s="68"/>
      <c r="C53" s="85"/>
      <c r="D53" s="88"/>
      <c r="E53" s="85"/>
      <c r="F53" s="90"/>
      <c r="G53" s="89"/>
      <c r="H53" s="62"/>
      <c r="I53" s="62"/>
      <c r="J53" s="25" t="s">
        <v>33</v>
      </c>
      <c r="K53" s="23">
        <v>0</v>
      </c>
      <c r="L53" s="23">
        <v>0</v>
      </c>
      <c r="M53" s="23">
        <f t="shared" si="0"/>
        <v>0</v>
      </c>
    </row>
    <row r="54" spans="1:13" ht="15.75" customHeight="1" x14ac:dyDescent="0.25">
      <c r="A54" s="63">
        <v>12</v>
      </c>
      <c r="B54" s="66" t="s">
        <v>37</v>
      </c>
      <c r="C54" s="79" t="s">
        <v>38</v>
      </c>
      <c r="D54" s="86" t="s">
        <v>39</v>
      </c>
      <c r="E54" s="82">
        <v>44227</v>
      </c>
      <c r="F54" s="91">
        <v>511100002697</v>
      </c>
      <c r="G54" s="57" t="s">
        <v>48</v>
      </c>
      <c r="H54" s="60" t="s">
        <v>41</v>
      </c>
      <c r="I54" s="60" t="s">
        <v>29</v>
      </c>
      <c r="J54" s="22" t="s">
        <v>30</v>
      </c>
      <c r="K54" s="23">
        <v>34525624.469999999</v>
      </c>
      <c r="L54" s="23">
        <v>191809.02</v>
      </c>
      <c r="M54" s="23">
        <f t="shared" si="0"/>
        <v>34333815.449999996</v>
      </c>
    </row>
    <row r="55" spans="1:13" x14ac:dyDescent="0.25">
      <c r="A55" s="64"/>
      <c r="B55" s="67"/>
      <c r="C55" s="80"/>
      <c r="D55" s="87"/>
      <c r="E55" s="80"/>
      <c r="F55" s="76"/>
      <c r="G55" s="58"/>
      <c r="H55" s="61"/>
      <c r="I55" s="61"/>
      <c r="J55" s="24" t="s">
        <v>31</v>
      </c>
      <c r="K55" s="23">
        <v>34525624.469999999</v>
      </c>
      <c r="L55" s="23">
        <v>191809.02</v>
      </c>
      <c r="M55" s="23">
        <f t="shared" si="0"/>
        <v>34333815.449999996</v>
      </c>
    </row>
    <row r="56" spans="1:13" x14ac:dyDescent="0.25">
      <c r="A56" s="64"/>
      <c r="B56" s="67"/>
      <c r="C56" s="80"/>
      <c r="D56" s="87"/>
      <c r="E56" s="80"/>
      <c r="F56" s="76"/>
      <c r="G56" s="58"/>
      <c r="H56" s="61"/>
      <c r="I56" s="61"/>
      <c r="J56" s="24" t="s">
        <v>32</v>
      </c>
      <c r="K56" s="23">
        <v>0</v>
      </c>
      <c r="L56" s="23">
        <v>0</v>
      </c>
      <c r="M56" s="23">
        <f t="shared" si="0"/>
        <v>0</v>
      </c>
    </row>
    <row r="57" spans="1:13" ht="15.75" thickBot="1" x14ac:dyDescent="0.3">
      <c r="A57" s="65"/>
      <c r="B57" s="68"/>
      <c r="C57" s="85"/>
      <c r="D57" s="88"/>
      <c r="E57" s="85"/>
      <c r="F57" s="90"/>
      <c r="G57" s="89"/>
      <c r="H57" s="62"/>
      <c r="I57" s="62"/>
      <c r="J57" s="25" t="s">
        <v>33</v>
      </c>
      <c r="K57" s="23">
        <v>0</v>
      </c>
      <c r="L57" s="23">
        <v>0</v>
      </c>
      <c r="M57" s="23">
        <f t="shared" si="0"/>
        <v>0</v>
      </c>
    </row>
    <row r="58" spans="1:13" x14ac:dyDescent="0.25">
      <c r="A58" s="92" t="s">
        <v>49</v>
      </c>
      <c r="B58" s="93"/>
      <c r="C58" s="93"/>
      <c r="D58" s="93"/>
      <c r="E58" s="93"/>
      <c r="F58" s="93"/>
      <c r="G58" s="94"/>
      <c r="H58" s="101"/>
      <c r="I58" s="101"/>
      <c r="J58" s="26" t="s">
        <v>30</v>
      </c>
      <c r="K58" s="27">
        <f ca="1">SUMIF($J$10:K$57,$J58,K$10:K$57)</f>
        <v>318174948.17000008</v>
      </c>
      <c r="L58" s="27">
        <f ca="1">SUMIF($J$10:L$57,$J58,L$10:L$57)</f>
        <v>1821368.0899999999</v>
      </c>
      <c r="M58" s="27">
        <f ca="1">K58-L58</f>
        <v>316353580.0800001</v>
      </c>
    </row>
    <row r="59" spans="1:13" ht="15.75" thickBot="1" x14ac:dyDescent="0.3">
      <c r="A59" s="95"/>
      <c r="B59" s="96"/>
      <c r="C59" s="96"/>
      <c r="D59" s="96"/>
      <c r="E59" s="96"/>
      <c r="F59" s="96"/>
      <c r="G59" s="97"/>
      <c r="H59" s="102"/>
      <c r="I59" s="102"/>
      <c r="J59" s="28" t="s">
        <v>31</v>
      </c>
      <c r="K59" s="27">
        <f ca="1">SUMIF($J$10:K$57,$J59,K$10:K$57)</f>
        <v>318174948.17000008</v>
      </c>
      <c r="L59" s="29">
        <f ca="1">SUMIF($J$10:L$57,$J59,L$10:L$57)</f>
        <v>1821368.0899999999</v>
      </c>
      <c r="M59" s="30">
        <f t="shared" ref="M59:M61" ca="1" si="1">K59-L59</f>
        <v>316353580.0800001</v>
      </c>
    </row>
    <row r="60" spans="1:13" ht="15.75" thickBot="1" x14ac:dyDescent="0.3">
      <c r="A60" s="95"/>
      <c r="B60" s="96"/>
      <c r="C60" s="96"/>
      <c r="D60" s="96"/>
      <c r="E60" s="96"/>
      <c r="F60" s="96"/>
      <c r="G60" s="97"/>
      <c r="H60" s="102"/>
      <c r="I60" s="102"/>
      <c r="J60" s="28" t="s">
        <v>32</v>
      </c>
      <c r="K60" s="31">
        <f ca="1">SUMIF($J$10:K$57,$J60,K$10:K$57)</f>
        <v>0</v>
      </c>
      <c r="L60" s="29">
        <f ca="1">SUMIF($J$10:L$57,$J60,L$10:L$57)</f>
        <v>0</v>
      </c>
      <c r="M60" s="32">
        <f t="shared" ca="1" si="1"/>
        <v>0</v>
      </c>
    </row>
    <row r="61" spans="1:13" ht="15.75" thickBot="1" x14ac:dyDescent="0.3">
      <c r="A61" s="98"/>
      <c r="B61" s="99"/>
      <c r="C61" s="99"/>
      <c r="D61" s="99"/>
      <c r="E61" s="99"/>
      <c r="F61" s="99"/>
      <c r="G61" s="100"/>
      <c r="H61" s="103"/>
      <c r="I61" s="103"/>
      <c r="J61" s="33" t="s">
        <v>33</v>
      </c>
      <c r="K61" s="108">
        <f ca="1">SUMIF($J$10:K$57,$J61,K$10:K$57)</f>
        <v>0</v>
      </c>
      <c r="L61" s="108">
        <f ca="1">SUMIF($J$10:L$57,$J61,L$10:L$57)</f>
        <v>0</v>
      </c>
      <c r="M61" s="109">
        <f t="shared" ca="1" si="1"/>
        <v>0</v>
      </c>
    </row>
    <row r="62" spans="1:13" x14ac:dyDescent="0.25">
      <c r="A62" s="92" t="s">
        <v>50</v>
      </c>
      <c r="B62" s="93"/>
      <c r="C62" s="93"/>
      <c r="D62" s="93"/>
      <c r="E62" s="93"/>
      <c r="F62" s="93"/>
      <c r="G62" s="94"/>
      <c r="H62" s="104" t="s">
        <v>28</v>
      </c>
      <c r="I62" s="104" t="s">
        <v>29</v>
      </c>
      <c r="J62" s="39" t="s">
        <v>30</v>
      </c>
      <c r="K62" s="35">
        <f>SUMIFS(INDEX(K:K,MOD(ROW(A1)-1,4)+10):INDEX(K:K,MOD(ROW(A1)-1,4)+57),INDEX($J:$J,MOD(ROW(A1)-1,4)+10):INDEX($J:$J,MOD(ROW(A1)-1,4)+57),$J62,$H$10:$H$57,VLOOKUP("我",$H$62:$H62,1),$I$10:$I$57,VLOOKUP("我",$I$62:$I62,1))</f>
        <v>8232256.9700000007</v>
      </c>
      <c r="L62" s="36">
        <f>SUMIFS(INDEX(L:L,MOD(ROW(B1)-1,4)+10):INDEX(L:L,MOD(ROW(B1)-1,4)+57),INDEX($J:$J,MOD(ROW(B1)-1,4)+10):INDEX($J:$J,MOD(ROW(B1)-1,4)+57),$J62,$H$10:$H$57,VLOOKUP("我",$H$62:$H62,1),$I$10:$I$57,VLOOKUP("我",$I$62:$I62,1))</f>
        <v>99464.290000000008</v>
      </c>
      <c r="M62" s="110">
        <f>SUMIFS(INDEX(M:M,MOD(ROW(C1)-1,4)+10):INDEX(M:M,MOD(ROW(C1)-1,4)+57),INDEX($J:$J,MOD(ROW(C1)-1,4)+10):INDEX($J:$J,MOD(ROW(C1)-1,4)+57),$J62,$H$10:$H$57,VLOOKUP("我",$H$62:$H62,1),$I$10:$I$57,VLOOKUP("我",$I$62:$I62,1))</f>
        <v>8132792.6799999997</v>
      </c>
    </row>
    <row r="63" spans="1:13" x14ac:dyDescent="0.25">
      <c r="A63" s="95"/>
      <c r="B63" s="96"/>
      <c r="C63" s="96"/>
      <c r="D63" s="96"/>
      <c r="E63" s="96"/>
      <c r="F63" s="96"/>
      <c r="G63" s="97"/>
      <c r="H63" s="105"/>
      <c r="I63" s="105"/>
      <c r="J63" s="40" t="s">
        <v>31</v>
      </c>
      <c r="K63" s="37">
        <f>SUMIFS(INDEX(K:K,MOD(ROW(A2)-1,4)+10):INDEX(K:K,MOD(ROW(A2)-1,4)+57),INDEX($J:$J,MOD(ROW(A2)-1,4)+10):INDEX($J:$J,MOD(ROW(A2)-1,4)+57),$J63,$H$10:$H$57,VLOOKUP("我",$H$62:$H63,1),$I$10:$I$57,VLOOKUP("我",$I$62:$I63,1))</f>
        <v>8232256.9700000007</v>
      </c>
      <c r="L63" s="38">
        <f>SUMIFS(INDEX(L:L,MOD(ROW(B2)-1,4)+10):INDEX(L:L,MOD(ROW(B2)-1,4)+57),INDEX($J:$J,MOD(ROW(B2)-1,4)+10):INDEX($J:$J,MOD(ROW(B2)-1,4)+57),$J63,$H$10:$H$57,VLOOKUP("我",$H$62:$H63,1),$I$10:$I$57,VLOOKUP("我",$I$62:$I63,1))</f>
        <v>99464.290000000008</v>
      </c>
      <c r="M63" s="111">
        <f>SUMIFS(INDEX(M:M,MOD(ROW(C2)-1,4)+10):INDEX(M:M,MOD(ROW(C2)-1,4)+57),INDEX($J:$J,MOD(ROW(C2)-1,4)+10):INDEX($J:$J,MOD(ROW(C2)-1,4)+57),$J63,$H$10:$H$57,VLOOKUP("我",$H$62:$H63,1),$I$10:$I$57,VLOOKUP("我",$I$62:$I63,1))</f>
        <v>8132792.6799999997</v>
      </c>
    </row>
    <row r="64" spans="1:13" x14ac:dyDescent="0.25">
      <c r="A64" s="95"/>
      <c r="B64" s="96"/>
      <c r="C64" s="96"/>
      <c r="D64" s="96"/>
      <c r="E64" s="96"/>
      <c r="F64" s="96"/>
      <c r="G64" s="97"/>
      <c r="H64" s="105"/>
      <c r="I64" s="105"/>
      <c r="J64" s="40" t="s">
        <v>32</v>
      </c>
      <c r="K64" s="37">
        <f>SUMIFS(INDEX(K:K,MOD(ROW(A3)-1,4)+10):INDEX(K:K,MOD(ROW(A3)-1,4)+57),INDEX($J:$J,MOD(ROW(A3)-1,4)+10):INDEX($J:$J,MOD(ROW(A3)-1,4)+57),$J64,$H$10:$H$57,VLOOKUP("我",$H$62:$H64,1),$I$10:$I$57,VLOOKUP("我",$I$62:$I64,1))</f>
        <v>0</v>
      </c>
      <c r="L64" s="38">
        <f>SUMIFS(INDEX(L:L,MOD(ROW(B3)-1,4)+10):INDEX(L:L,MOD(ROW(B3)-1,4)+57),INDEX($J:$J,MOD(ROW(B3)-1,4)+10):INDEX($J:$J,MOD(ROW(B3)-1,4)+57),$J64,$H$10:$H$57,VLOOKUP("我",$H$62:$H64,1),$I$10:$I$57,VLOOKUP("我",$I$62:$I64,1))</f>
        <v>0</v>
      </c>
      <c r="M64" s="111">
        <f>SUMIFS(INDEX(M:M,MOD(ROW(C3)-1,4)+10):INDEX(M:M,MOD(ROW(C3)-1,4)+57),INDEX($J:$J,MOD(ROW(C3)-1,4)+10):INDEX($J:$J,MOD(ROW(C3)-1,4)+57),$J64,$H$10:$H$57,VLOOKUP("我",$H$62:$H64,1),$I$10:$I$57,VLOOKUP("我",$I$62:$I64,1))</f>
        <v>0</v>
      </c>
    </row>
    <row r="65" spans="1:13" ht="15.75" thickBot="1" x14ac:dyDescent="0.3">
      <c r="A65" s="98"/>
      <c r="B65" s="99"/>
      <c r="C65" s="99"/>
      <c r="D65" s="99"/>
      <c r="E65" s="99"/>
      <c r="F65" s="99"/>
      <c r="G65" s="100"/>
      <c r="H65" s="106"/>
      <c r="I65" s="106"/>
      <c r="J65" s="41" t="s">
        <v>33</v>
      </c>
      <c r="K65" s="112">
        <f>SUMIFS(INDEX(K:K,MOD(ROW(A4)-1,4)+10):INDEX(K:K,MOD(ROW(A4)-1,4)+57),INDEX($J:$J,MOD(ROW(A4)-1,4)+10):INDEX($J:$J,MOD(ROW(A4)-1,4)+57),$J65,$H$10:$H$57,VLOOKUP("我",$H$62:$H65,1),$I$10:$I$57,VLOOKUP("我",$I$62:$I65,1))</f>
        <v>0</v>
      </c>
      <c r="L65" s="113">
        <f>SUMIFS(INDEX(L:L,MOD(ROW(B4)-1,4)+10):INDEX(L:L,MOD(ROW(B4)-1,4)+57),INDEX($J:$J,MOD(ROW(B4)-1,4)+10):INDEX($J:$J,MOD(ROW(B4)-1,4)+57),$J65,$H$10:$H$57,VLOOKUP("我",$H$62:$H65,1),$I$10:$I$57,VLOOKUP("我",$I$62:$I65,1))</f>
        <v>0</v>
      </c>
      <c r="M65" s="114">
        <f>SUMIFS(INDEX(M:M,MOD(ROW(C4)-1,4)+10):INDEX(M:M,MOD(ROW(C4)-1,4)+57),INDEX($J:$J,MOD(ROW(C4)-1,4)+10):INDEX($J:$J,MOD(ROW(C4)-1,4)+57),$J65,$H$10:$H$57,VLOOKUP("我",$H$62:$H65,1),$I$10:$I$57,VLOOKUP("我",$I$62:$I65,1))</f>
        <v>0</v>
      </c>
    </row>
    <row r="66" spans="1:13" x14ac:dyDescent="0.25">
      <c r="A66" s="92" t="s">
        <v>50</v>
      </c>
      <c r="B66" s="93"/>
      <c r="C66" s="93"/>
      <c r="D66" s="93"/>
      <c r="E66" s="93"/>
      <c r="F66" s="93"/>
      <c r="G66" s="94"/>
      <c r="H66" s="104" t="s">
        <v>41</v>
      </c>
      <c r="I66" s="104" t="s">
        <v>29</v>
      </c>
      <c r="J66" s="39" t="s">
        <v>30</v>
      </c>
      <c r="K66" s="35">
        <f>SUMIFS(INDEX(K:K,MOD(ROW(A5)-1,4)+10):INDEX(K:K,MOD(ROW(A5)-1,4)+57),INDEX($J:$J,MOD(ROW(A5)-1,4)+10):INDEX($J:$J,MOD(ROW(A5)-1,4)+57),$J66,$H$10:$H$57,VLOOKUP("我",$H$62:$H66,1),$I$10:$I$57,VLOOKUP("我",$I$62:$I66,1))</f>
        <v>309942691.20000005</v>
      </c>
      <c r="L66" s="36">
        <f>SUMIFS(INDEX(L:L,MOD(ROW(B5)-1,4)+10):INDEX(L:L,MOD(ROW(B5)-1,4)+57),INDEX($J:$J,MOD(ROW(B5)-1,4)+10):INDEX($J:$J,MOD(ROW(B5)-1,4)+57),$J66,$H$10:$H$57,VLOOKUP("我",$H$62:$H66,1),$I$10:$I$57,VLOOKUP("我",$I$62:$I66,1))</f>
        <v>1721903.7999999998</v>
      </c>
      <c r="M66" s="110">
        <f>SUMIFS(INDEX(M:M,MOD(ROW(C5)-1,4)+10):INDEX(M:M,MOD(ROW(C5)-1,4)+57),INDEX($J:$J,MOD(ROW(C5)-1,4)+10):INDEX($J:$J,MOD(ROW(C5)-1,4)+57),$J66,$H$10:$H$57,VLOOKUP("我",$H$62:$H66,1),$I$10:$I$57,VLOOKUP("我",$I$62:$I66,1))</f>
        <v>308220787.39999998</v>
      </c>
    </row>
    <row r="67" spans="1:13" x14ac:dyDescent="0.25">
      <c r="A67" s="95"/>
      <c r="B67" s="96"/>
      <c r="C67" s="96"/>
      <c r="D67" s="96"/>
      <c r="E67" s="96"/>
      <c r="F67" s="96"/>
      <c r="G67" s="97"/>
      <c r="H67" s="105"/>
      <c r="I67" s="105"/>
      <c r="J67" s="40" t="s">
        <v>31</v>
      </c>
      <c r="K67" s="37">
        <f>SUMIFS(INDEX(K:K,MOD(ROW(A6)-1,4)+10):INDEX(K:K,MOD(ROW(A6)-1,4)+57),INDEX($J:$J,MOD(ROW(A6)-1,4)+10):INDEX($J:$J,MOD(ROW(A6)-1,4)+57),$J67,$H$10:$H$57,VLOOKUP("我",$H$62:$H67,1),$I$10:$I$57,VLOOKUP("我",$I$62:$I67,1))</f>
        <v>309942691.20000005</v>
      </c>
      <c r="L67" s="38">
        <f>SUMIFS(INDEX(L:L,MOD(ROW(B6)-1,4)+10):INDEX(L:L,MOD(ROW(B6)-1,4)+57),INDEX($J:$J,MOD(ROW(B6)-1,4)+10):INDEX($J:$J,MOD(ROW(B6)-1,4)+57),$J67,$H$10:$H$57,VLOOKUP("我",$H$62:$H67,1),$I$10:$I$57,VLOOKUP("我",$I$62:$I67,1))</f>
        <v>1721903.7999999998</v>
      </c>
      <c r="M67" s="111">
        <f>SUMIFS(INDEX(M:M,MOD(ROW(C6)-1,4)+10):INDEX(M:M,MOD(ROW(C6)-1,4)+57),INDEX($J:$J,MOD(ROW(C6)-1,4)+10):INDEX($J:$J,MOD(ROW(C6)-1,4)+57),$J67,$H$10:$H$57,VLOOKUP("我",$H$62:$H67,1),$I$10:$I$57,VLOOKUP("我",$I$62:$I67,1))</f>
        <v>308220787.39999998</v>
      </c>
    </row>
    <row r="68" spans="1:13" x14ac:dyDescent="0.25">
      <c r="A68" s="95"/>
      <c r="B68" s="96"/>
      <c r="C68" s="96"/>
      <c r="D68" s="96"/>
      <c r="E68" s="96"/>
      <c r="F68" s="96"/>
      <c r="G68" s="97"/>
      <c r="H68" s="105"/>
      <c r="I68" s="105"/>
      <c r="J68" s="40" t="s">
        <v>32</v>
      </c>
      <c r="K68" s="37">
        <f>SUMIFS(INDEX(K:K,MOD(ROW(A7)-1,4)+10):INDEX(K:K,MOD(ROW(A7)-1,4)+57),INDEX($J:$J,MOD(ROW(A7)-1,4)+10):INDEX($J:$J,MOD(ROW(A7)-1,4)+57),$J68,$H$10:$H$57,VLOOKUP("我",$H$62:$H68,1),$I$10:$I$57,VLOOKUP("我",$I$62:$I68,1))</f>
        <v>0</v>
      </c>
      <c r="L68" s="38">
        <f>SUMIFS(INDEX(L:L,MOD(ROW(B7)-1,4)+10):INDEX(L:L,MOD(ROW(B7)-1,4)+57),INDEX($J:$J,MOD(ROW(B7)-1,4)+10):INDEX($J:$J,MOD(ROW(B7)-1,4)+57),$J68,$H$10:$H$57,VLOOKUP("我",$H$62:$H68,1),$I$10:$I$57,VLOOKUP("我",$I$62:$I68,1))</f>
        <v>0</v>
      </c>
      <c r="M68" s="111">
        <f>SUMIFS(INDEX(M:M,MOD(ROW(C7)-1,4)+10):INDEX(M:M,MOD(ROW(C7)-1,4)+57),INDEX($J:$J,MOD(ROW(C7)-1,4)+10):INDEX($J:$J,MOD(ROW(C7)-1,4)+57),$J68,$H$10:$H$57,VLOOKUP("我",$H$62:$H68,1),$I$10:$I$57,VLOOKUP("我",$I$62:$I68,1))</f>
        <v>0</v>
      </c>
    </row>
    <row r="69" spans="1:13" ht="15.75" thickBot="1" x14ac:dyDescent="0.3">
      <c r="A69" s="98"/>
      <c r="B69" s="99"/>
      <c r="C69" s="99"/>
      <c r="D69" s="99"/>
      <c r="E69" s="99"/>
      <c r="F69" s="99"/>
      <c r="G69" s="100"/>
      <c r="H69" s="106"/>
      <c r="I69" s="106"/>
      <c r="J69" s="41" t="s">
        <v>33</v>
      </c>
      <c r="K69" s="112">
        <f>SUMIFS(INDEX(K:K,MOD(ROW(A8)-1,4)+10):INDEX(K:K,MOD(ROW(A8)-1,4)+57),INDEX($J:$J,MOD(ROW(A8)-1,4)+10):INDEX($J:$J,MOD(ROW(A8)-1,4)+57),$J69,$H$10:$H$57,VLOOKUP("我",$H$62:$H69,1),$I$10:$I$57,VLOOKUP("我",$I$62:$I69,1))</f>
        <v>0</v>
      </c>
      <c r="L69" s="113">
        <f>SUMIFS(INDEX(L:L,MOD(ROW(B8)-1,4)+10):INDEX(L:L,MOD(ROW(B8)-1,4)+57),INDEX($J:$J,MOD(ROW(B8)-1,4)+10):INDEX($J:$J,MOD(ROW(B8)-1,4)+57),$J69,$H$10:$H$57,VLOOKUP("我",$H$62:$H69,1),$I$10:$I$57,VLOOKUP("我",$I$62:$I69,1))</f>
        <v>0</v>
      </c>
      <c r="M69" s="114">
        <f>SUMIFS(INDEX(M:M,MOD(ROW(C8)-1,4)+10):INDEX(M:M,MOD(ROW(C8)-1,4)+57),INDEX($J:$J,MOD(ROW(C8)-1,4)+10):INDEX($J:$J,MOD(ROW(C8)-1,4)+57),$J69,$H$10:$H$57,VLOOKUP("我",$H$62:$H69,1),$I$10:$I$57,VLOOKUP("我",$I$62:$I69,1))</f>
        <v>0</v>
      </c>
    </row>
    <row r="70" spans="1:13" x14ac:dyDescent="0.25">
      <c r="A70" s="92" t="s">
        <v>50</v>
      </c>
      <c r="B70" s="93"/>
      <c r="C70" s="93"/>
      <c r="D70" s="93"/>
      <c r="E70" s="93"/>
      <c r="F70" s="93"/>
      <c r="G70" s="94"/>
      <c r="H70" s="104" t="s">
        <v>28</v>
      </c>
      <c r="I70" s="104" t="s">
        <v>51</v>
      </c>
      <c r="J70" s="39" t="s">
        <v>30</v>
      </c>
      <c r="K70" s="35">
        <f>SUMIFS(INDEX(K:K,MOD(ROW(A9)-1,4)+10):INDEX(K:K,MOD(ROW(A9)-1,4)+57),INDEX($J:$J,MOD(ROW(A9)-1,4)+10):INDEX($J:$J,MOD(ROW(A9)-1,4)+57),$J70,$H$10:$H$57,VLOOKUP("我",$H$62:$H70,1),$I$10:$I$57,VLOOKUP("我",$I$62:$I70,1))</f>
        <v>0</v>
      </c>
      <c r="L70" s="36">
        <f>SUMIFS(INDEX(L:L,MOD(ROW(B9)-1,4)+10):INDEX(L:L,MOD(ROW(B9)-1,4)+57),INDEX($J:$J,MOD(ROW(B9)-1,4)+10):INDEX($J:$J,MOD(ROW(B9)-1,4)+57),$J70,$H$10:$H$57,VLOOKUP("我",$H$62:$H70,1),$I$10:$I$57,VLOOKUP("我",$I$62:$I70,1))</f>
        <v>0</v>
      </c>
      <c r="M70" s="110">
        <f>SUMIFS(INDEX(M:M,MOD(ROW(C9)-1,4)+10):INDEX(M:M,MOD(ROW(C9)-1,4)+57),INDEX($J:$J,MOD(ROW(C9)-1,4)+10):INDEX($J:$J,MOD(ROW(C9)-1,4)+57),$J70,$H$10:$H$57,VLOOKUP("我",$H$62:$H70,1),$I$10:$I$57,VLOOKUP("我",$I$62:$I70,1))</f>
        <v>0</v>
      </c>
    </row>
    <row r="71" spans="1:13" x14ac:dyDescent="0.25">
      <c r="A71" s="95"/>
      <c r="B71" s="96"/>
      <c r="C71" s="96"/>
      <c r="D71" s="96"/>
      <c r="E71" s="96"/>
      <c r="F71" s="96"/>
      <c r="G71" s="97"/>
      <c r="H71" s="105"/>
      <c r="I71" s="105"/>
      <c r="J71" s="40" t="s">
        <v>31</v>
      </c>
      <c r="K71" s="37">
        <f>SUMIFS(INDEX(K:K,MOD(ROW(A10)-1,4)+10):INDEX(K:K,MOD(ROW(A10)-1,4)+57),INDEX($J:$J,MOD(ROW(A10)-1,4)+10):INDEX($J:$J,MOD(ROW(A10)-1,4)+57),$J71,$H$10:$H$57,VLOOKUP("我",$H$62:$H71,1),$I$10:$I$57,VLOOKUP("我",$I$62:$I71,1))</f>
        <v>0</v>
      </c>
      <c r="L71" s="38">
        <f>SUMIFS(INDEX(L:L,MOD(ROW(B10)-1,4)+10):INDEX(L:L,MOD(ROW(B10)-1,4)+57),INDEX($J:$J,MOD(ROW(B10)-1,4)+10):INDEX($J:$J,MOD(ROW(B10)-1,4)+57),$J71,$H$10:$H$57,VLOOKUP("我",$H$62:$H71,1),$I$10:$I$57,VLOOKUP("我",$I$62:$I71,1))</f>
        <v>0</v>
      </c>
      <c r="M71" s="111">
        <f>SUMIFS(INDEX(M:M,MOD(ROW(C10)-1,4)+10):INDEX(M:M,MOD(ROW(C10)-1,4)+57),INDEX($J:$J,MOD(ROW(C10)-1,4)+10):INDEX($J:$J,MOD(ROW(C10)-1,4)+57),$J71,$H$10:$H$57,VLOOKUP("我",$H$62:$H71,1),$I$10:$I$57,VLOOKUP("我",$I$62:$I71,1))</f>
        <v>0</v>
      </c>
    </row>
    <row r="72" spans="1:13" x14ac:dyDescent="0.25">
      <c r="A72" s="95"/>
      <c r="B72" s="96"/>
      <c r="C72" s="96"/>
      <c r="D72" s="96"/>
      <c r="E72" s="96"/>
      <c r="F72" s="96"/>
      <c r="G72" s="97"/>
      <c r="H72" s="105"/>
      <c r="I72" s="105"/>
      <c r="J72" s="40" t="s">
        <v>32</v>
      </c>
      <c r="K72" s="37">
        <f>SUMIFS(INDEX(K:K,MOD(ROW(A11)-1,4)+10):INDEX(K:K,MOD(ROW(A11)-1,4)+57),INDEX($J:$J,MOD(ROW(A11)-1,4)+10):INDEX($J:$J,MOD(ROW(A11)-1,4)+57),$J72,$H$10:$H$57,VLOOKUP("我",$H$62:$H72,1),$I$10:$I$57,VLOOKUP("我",$I$62:$I72,1))</f>
        <v>0</v>
      </c>
      <c r="L72" s="38">
        <f>SUMIFS(INDEX(L:L,MOD(ROW(B11)-1,4)+10):INDEX(L:L,MOD(ROW(B11)-1,4)+57),INDEX($J:$J,MOD(ROW(B11)-1,4)+10):INDEX($J:$J,MOD(ROW(B11)-1,4)+57),$J72,$H$10:$H$57,VLOOKUP("我",$H$62:$H72,1),$I$10:$I$57,VLOOKUP("我",$I$62:$I72,1))</f>
        <v>0</v>
      </c>
      <c r="M72" s="111">
        <f>SUMIFS(INDEX(M:M,MOD(ROW(C11)-1,4)+10):INDEX(M:M,MOD(ROW(C11)-1,4)+57),INDEX($J:$J,MOD(ROW(C11)-1,4)+10):INDEX($J:$J,MOD(ROW(C11)-1,4)+57),$J72,$H$10:$H$57,VLOOKUP("我",$H$62:$H72,1),$I$10:$I$57,VLOOKUP("我",$I$62:$I72,1))</f>
        <v>0</v>
      </c>
    </row>
    <row r="73" spans="1:13" ht="15.75" thickBot="1" x14ac:dyDescent="0.3">
      <c r="A73" s="98"/>
      <c r="B73" s="99"/>
      <c r="C73" s="99"/>
      <c r="D73" s="99"/>
      <c r="E73" s="99"/>
      <c r="F73" s="99"/>
      <c r="G73" s="100"/>
      <c r="H73" s="106"/>
      <c r="I73" s="106"/>
      <c r="J73" s="41" t="s">
        <v>33</v>
      </c>
      <c r="K73" s="112">
        <f>SUMIFS(INDEX(K:K,MOD(ROW(A12)-1,4)+10):INDEX(K:K,MOD(ROW(A12)-1,4)+57),INDEX($J:$J,MOD(ROW(A12)-1,4)+10):INDEX($J:$J,MOD(ROW(A12)-1,4)+57),$J73,$H$10:$H$57,VLOOKUP("我",$H$62:$H73,1),$I$10:$I$57,VLOOKUP("我",$I$62:$I73,1))</f>
        <v>0</v>
      </c>
      <c r="L73" s="113">
        <f>SUMIFS(INDEX(L:L,MOD(ROW(B12)-1,4)+10):INDEX(L:L,MOD(ROW(B12)-1,4)+57),INDEX($J:$J,MOD(ROW(B12)-1,4)+10):INDEX($J:$J,MOD(ROW(B12)-1,4)+57),$J73,$H$10:$H$57,VLOOKUP("我",$H$62:$H73,1),$I$10:$I$57,VLOOKUP("我",$I$62:$I73,1))</f>
        <v>0</v>
      </c>
      <c r="M73" s="114">
        <f>SUMIFS(INDEX(M:M,MOD(ROW(C12)-1,4)+10):INDEX(M:M,MOD(ROW(C12)-1,4)+57),INDEX($J:$J,MOD(ROW(C12)-1,4)+10):INDEX($J:$J,MOD(ROW(C12)-1,4)+57),$J73,$H$10:$H$57,VLOOKUP("我",$H$62:$H73,1),$I$10:$I$57,VLOOKUP("我",$I$62:$I73,1))</f>
        <v>0</v>
      </c>
    </row>
    <row r="74" spans="1:13" x14ac:dyDescent="0.25">
      <c r="A74" s="92" t="s">
        <v>50</v>
      </c>
      <c r="B74" s="93"/>
      <c r="C74" s="93"/>
      <c r="D74" s="93"/>
      <c r="E74" s="93"/>
      <c r="F74" s="93"/>
      <c r="G74" s="94"/>
      <c r="H74" s="104" t="s">
        <v>41</v>
      </c>
      <c r="I74" s="104" t="s">
        <v>51</v>
      </c>
      <c r="J74" s="39" t="s">
        <v>30</v>
      </c>
      <c r="K74" s="35">
        <f>SUMIFS(INDEX(K:K,MOD(ROW(A13)-1,4)+10):INDEX(K:K,MOD(ROW(A13)-1,4)+57),INDEX($J:$J,MOD(ROW(A13)-1,4)+10):INDEX($J:$J,MOD(ROW(A13)-1,4)+57),$J74,$H$10:$H$57,VLOOKUP("我",$H$62:$H74,1),$I$10:$I$57,VLOOKUP("我",$I$62:$I74,1))</f>
        <v>0</v>
      </c>
      <c r="L74" s="36">
        <f>SUMIFS(INDEX(L:L,MOD(ROW(B13)-1,4)+10):INDEX(L:L,MOD(ROW(B13)-1,4)+57),INDEX($J:$J,MOD(ROW(B13)-1,4)+10):INDEX($J:$J,MOD(ROW(B13)-1,4)+57),$J74,$H$10:$H$57,VLOOKUP("我",$H$62:$H74,1),$I$10:$I$57,VLOOKUP("我",$I$62:$I74,1))</f>
        <v>0</v>
      </c>
      <c r="M74" s="110">
        <f>SUMIFS(INDEX(M:M,MOD(ROW(C13)-1,4)+10):INDEX(M:M,MOD(ROW(C13)-1,4)+57),INDEX($J:$J,MOD(ROW(C13)-1,4)+10):INDEX($J:$J,MOD(ROW(C13)-1,4)+57),$J74,$H$10:$H$57,VLOOKUP("我",$H$62:$H74,1),$I$10:$I$57,VLOOKUP("我",$I$62:$I74,1))</f>
        <v>0</v>
      </c>
    </row>
    <row r="75" spans="1:13" x14ac:dyDescent="0.25">
      <c r="A75" s="95"/>
      <c r="B75" s="96"/>
      <c r="C75" s="96"/>
      <c r="D75" s="96"/>
      <c r="E75" s="96"/>
      <c r="F75" s="96"/>
      <c r="G75" s="97"/>
      <c r="H75" s="105"/>
      <c r="I75" s="105"/>
      <c r="J75" s="40" t="s">
        <v>31</v>
      </c>
      <c r="K75" s="37">
        <f>SUMIFS(INDEX(K:K,MOD(ROW(A14)-1,4)+10):INDEX(K:K,MOD(ROW(A14)-1,4)+57),INDEX($J:$J,MOD(ROW(A14)-1,4)+10):INDEX($J:$J,MOD(ROW(A14)-1,4)+57),$J75,$H$10:$H$57,VLOOKUP("我",$H$62:$H75,1),$I$10:$I$57,VLOOKUP("我",$I$62:$I75,1))</f>
        <v>0</v>
      </c>
      <c r="L75" s="38">
        <f>SUMIFS(INDEX(L:L,MOD(ROW(B14)-1,4)+10):INDEX(L:L,MOD(ROW(B14)-1,4)+57),INDEX($J:$J,MOD(ROW(B14)-1,4)+10):INDEX($J:$J,MOD(ROW(B14)-1,4)+57),$J75,$H$10:$H$57,VLOOKUP("我",$H$62:$H75,1),$I$10:$I$57,VLOOKUP("我",$I$62:$I75,1))</f>
        <v>0</v>
      </c>
      <c r="M75" s="111">
        <f>SUMIFS(INDEX(M:M,MOD(ROW(C14)-1,4)+10):INDEX(M:M,MOD(ROW(C14)-1,4)+57),INDEX($J:$J,MOD(ROW(C14)-1,4)+10):INDEX($J:$J,MOD(ROW(C14)-1,4)+57),$J75,$H$10:$H$57,VLOOKUP("我",$H$62:$H75,1),$I$10:$I$57,VLOOKUP("我",$I$62:$I75,1))</f>
        <v>0</v>
      </c>
    </row>
    <row r="76" spans="1:13" x14ac:dyDescent="0.25">
      <c r="A76" s="95"/>
      <c r="B76" s="96"/>
      <c r="C76" s="96"/>
      <c r="D76" s="96"/>
      <c r="E76" s="96"/>
      <c r="F76" s="96"/>
      <c r="G76" s="97"/>
      <c r="H76" s="105"/>
      <c r="I76" s="105"/>
      <c r="J76" s="40" t="s">
        <v>32</v>
      </c>
      <c r="K76" s="37">
        <f>SUMIFS(INDEX(K:K,MOD(ROW(A15)-1,4)+10):INDEX(K:K,MOD(ROW(A15)-1,4)+57),INDEX($J:$J,MOD(ROW(A15)-1,4)+10):INDEX($J:$J,MOD(ROW(A15)-1,4)+57),$J76,$H$10:$H$57,VLOOKUP("我",$H$62:$H76,1),$I$10:$I$57,VLOOKUP("我",$I$62:$I76,1))</f>
        <v>0</v>
      </c>
      <c r="L76" s="38">
        <f>SUMIFS(INDEX(L:L,MOD(ROW(B15)-1,4)+10):INDEX(L:L,MOD(ROW(B15)-1,4)+57),INDEX($J:$J,MOD(ROW(B15)-1,4)+10):INDEX($J:$J,MOD(ROW(B15)-1,4)+57),$J76,$H$10:$H$57,VLOOKUP("我",$H$62:$H76,1),$I$10:$I$57,VLOOKUP("我",$I$62:$I76,1))</f>
        <v>0</v>
      </c>
      <c r="M76" s="111">
        <f>SUMIFS(INDEX(M:M,MOD(ROW(C15)-1,4)+10):INDEX(M:M,MOD(ROW(C15)-1,4)+57),INDEX($J:$J,MOD(ROW(C15)-1,4)+10):INDEX($J:$J,MOD(ROW(C15)-1,4)+57),$J76,$H$10:$H$57,VLOOKUP("我",$H$62:$H76,1),$I$10:$I$57,VLOOKUP("我",$I$62:$I76,1))</f>
        <v>0</v>
      </c>
    </row>
    <row r="77" spans="1:13" ht="15.75" thickBot="1" x14ac:dyDescent="0.3">
      <c r="A77" s="98"/>
      <c r="B77" s="99"/>
      <c r="C77" s="99"/>
      <c r="D77" s="99"/>
      <c r="E77" s="99"/>
      <c r="F77" s="99"/>
      <c r="G77" s="100"/>
      <c r="H77" s="106"/>
      <c r="I77" s="106"/>
      <c r="J77" s="41" t="s">
        <v>33</v>
      </c>
      <c r="K77" s="112">
        <f>SUMIFS(INDEX(K:K,MOD(ROW(A16)-1,4)+10):INDEX(K:K,MOD(ROW(A16)-1,4)+57),INDEX($J:$J,MOD(ROW(A16)-1,4)+10):INDEX($J:$J,MOD(ROW(A16)-1,4)+57),$J77,$H$10:$H$57,VLOOKUP("我",$H$62:$H77,1),$I$10:$I$57,VLOOKUP("我",$I$62:$I77,1))</f>
        <v>0</v>
      </c>
      <c r="L77" s="113">
        <f>SUMIFS(INDEX(L:L,MOD(ROW(B16)-1,4)+10):INDEX(L:L,MOD(ROW(B16)-1,4)+57),INDEX($J:$J,MOD(ROW(B16)-1,4)+10):INDEX($J:$J,MOD(ROW(B16)-1,4)+57),$J77,$H$10:$H$57,VLOOKUP("我",$H$62:$H77,1),$I$10:$I$57,VLOOKUP("我",$I$62:$I77,1))</f>
        <v>0</v>
      </c>
      <c r="M77" s="114">
        <f>SUMIFS(INDEX(M:M,MOD(ROW(C16)-1,4)+10):INDEX(M:M,MOD(ROW(C16)-1,4)+57),INDEX($J:$J,MOD(ROW(C16)-1,4)+10):INDEX($J:$J,MOD(ROW(C16)-1,4)+57),$J77,$H$10:$H$57,VLOOKUP("我",$H$62:$H77,1),$I$10:$I$57,VLOOKUP("我",$I$62:$I77,1))</f>
        <v>0</v>
      </c>
    </row>
    <row r="79" spans="1:13" x14ac:dyDescent="0.25">
      <c r="C79" s="34" t="s">
        <v>52</v>
      </c>
    </row>
    <row r="80" spans="1:13" x14ac:dyDescent="0.25">
      <c r="C80" s="42" t="s">
        <v>54</v>
      </c>
    </row>
    <row r="81" spans="3:5" x14ac:dyDescent="0.25">
      <c r="C81" s="43" t="s">
        <v>53</v>
      </c>
      <c r="D81" s="43"/>
      <c r="E81" s="43"/>
    </row>
  </sheetData>
  <mergeCells count="136">
    <mergeCell ref="I42:I45"/>
    <mergeCell ref="I46:I49"/>
    <mergeCell ref="I50:I53"/>
    <mergeCell ref="I54:I57"/>
    <mergeCell ref="I14:I17"/>
    <mergeCell ref="I18:I21"/>
    <mergeCell ref="I22:I25"/>
    <mergeCell ref="I26:I29"/>
    <mergeCell ref="I30:I33"/>
    <mergeCell ref="I34:I37"/>
    <mergeCell ref="I38:I41"/>
    <mergeCell ref="A74:G77"/>
    <mergeCell ref="H74:H77"/>
    <mergeCell ref="I74:I77"/>
    <mergeCell ref="A70:G73"/>
    <mergeCell ref="H70:H73"/>
    <mergeCell ref="I70:I73"/>
    <mergeCell ref="A66:G69"/>
    <mergeCell ref="H66:H69"/>
    <mergeCell ref="I66:I69"/>
    <mergeCell ref="G54:G57"/>
    <mergeCell ref="H54:H57"/>
    <mergeCell ref="A58:G61"/>
    <mergeCell ref="H58:H61"/>
    <mergeCell ref="I58:I61"/>
    <mergeCell ref="A62:G65"/>
    <mergeCell ref="H62:H65"/>
    <mergeCell ref="I62:I65"/>
    <mergeCell ref="A54:A57"/>
    <mergeCell ref="B54:B57"/>
    <mergeCell ref="C54:C57"/>
    <mergeCell ref="D54:D57"/>
    <mergeCell ref="E54:E57"/>
    <mergeCell ref="F54:F57"/>
    <mergeCell ref="G46:G49"/>
    <mergeCell ref="H46:H49"/>
    <mergeCell ref="A50:A53"/>
    <mergeCell ref="B50:B53"/>
    <mergeCell ref="C50:C53"/>
    <mergeCell ref="D50:D53"/>
    <mergeCell ref="E50:E53"/>
    <mergeCell ref="F50:F53"/>
    <mergeCell ref="G50:G53"/>
    <mergeCell ref="H50:H53"/>
    <mergeCell ref="A46:A49"/>
    <mergeCell ref="B46:B49"/>
    <mergeCell ref="C46:C49"/>
    <mergeCell ref="D46:D49"/>
    <mergeCell ref="E46:E49"/>
    <mergeCell ref="F46:F49"/>
    <mergeCell ref="G38:G41"/>
    <mergeCell ref="H38:H41"/>
    <mergeCell ref="A42:A45"/>
    <mergeCell ref="B42:B45"/>
    <mergeCell ref="C42:C45"/>
    <mergeCell ref="D42:D45"/>
    <mergeCell ref="E42:E45"/>
    <mergeCell ref="F42:F45"/>
    <mergeCell ref="G42:G45"/>
    <mergeCell ref="H42:H45"/>
    <mergeCell ref="A38:A41"/>
    <mergeCell ref="B38:B41"/>
    <mergeCell ref="C38:C41"/>
    <mergeCell ref="D38:D41"/>
    <mergeCell ref="E38:E41"/>
    <mergeCell ref="F38:F41"/>
    <mergeCell ref="G30:G33"/>
    <mergeCell ref="H30:H33"/>
    <mergeCell ref="A34:A37"/>
    <mergeCell ref="B34:B37"/>
    <mergeCell ref="C34:C37"/>
    <mergeCell ref="D34:D37"/>
    <mergeCell ref="E34:E37"/>
    <mergeCell ref="F34:F37"/>
    <mergeCell ref="G34:G37"/>
    <mergeCell ref="H34:H37"/>
    <mergeCell ref="A30:A33"/>
    <mergeCell ref="B30:B33"/>
    <mergeCell ref="C30:C33"/>
    <mergeCell ref="D30:D33"/>
    <mergeCell ref="E30:E33"/>
    <mergeCell ref="F30:F33"/>
    <mergeCell ref="G22:G25"/>
    <mergeCell ref="H22:H25"/>
    <mergeCell ref="A26:A29"/>
    <mergeCell ref="B26:B29"/>
    <mergeCell ref="C26:C29"/>
    <mergeCell ref="D26:D29"/>
    <mergeCell ref="E26:E29"/>
    <mergeCell ref="F26:F29"/>
    <mergeCell ref="G26:G29"/>
    <mergeCell ref="H26:H29"/>
    <mergeCell ref="A22:A25"/>
    <mergeCell ref="B22:B25"/>
    <mergeCell ref="C22:C25"/>
    <mergeCell ref="D22:D25"/>
    <mergeCell ref="E22:E25"/>
    <mergeCell ref="F22:F25"/>
    <mergeCell ref="B10:B13"/>
    <mergeCell ref="C10:C13"/>
    <mergeCell ref="D10:D13"/>
    <mergeCell ref="E10:E13"/>
    <mergeCell ref="F10:F13"/>
    <mergeCell ref="H14:H17"/>
    <mergeCell ref="A18:A21"/>
    <mergeCell ref="B18:B21"/>
    <mergeCell ref="C18:C21"/>
    <mergeCell ref="D18:D21"/>
    <mergeCell ref="E18:E21"/>
    <mergeCell ref="F18:F21"/>
    <mergeCell ref="G18:G21"/>
    <mergeCell ref="H18:H21"/>
    <mergeCell ref="C81:E81"/>
    <mergeCell ref="B7:C7"/>
    <mergeCell ref="D7:E7"/>
    <mergeCell ref="F7:H7"/>
    <mergeCell ref="I7:I8"/>
    <mergeCell ref="J7:J8"/>
    <mergeCell ref="K7:M7"/>
    <mergeCell ref="A1:M1"/>
    <mergeCell ref="A2:M2"/>
    <mergeCell ref="A3:M3"/>
    <mergeCell ref="A4:M4"/>
    <mergeCell ref="A5:C5"/>
    <mergeCell ref="D5:M5"/>
    <mergeCell ref="G10:G13"/>
    <mergeCell ref="H10:H13"/>
    <mergeCell ref="I10:I13"/>
    <mergeCell ref="A14:A17"/>
    <mergeCell ref="B14:B17"/>
    <mergeCell ref="C14:C17"/>
    <mergeCell ref="D14:D17"/>
    <mergeCell ref="E14:E17"/>
    <mergeCell ref="F14:F17"/>
    <mergeCell ref="G14:G17"/>
    <mergeCell ref="A10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Триколкин Александр Владимирович ЮЗ</dc:creator>
  <cp:lastModifiedBy>Коля</cp:lastModifiedBy>
  <dcterms:created xsi:type="dcterms:W3CDTF">2022-02-08T09:47:24Z</dcterms:created>
  <dcterms:modified xsi:type="dcterms:W3CDTF">2022-02-16T07:53:26Z</dcterms:modified>
</cp:coreProperties>
</file>