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63004FCC-6286-4996-9A4D-9220D0A77C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ета+КП" sheetId="9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9" l="1" a="1"/>
  <c r="C19" i="9" s="1"/>
  <c r="I8" i="9"/>
  <c r="C7" i="9"/>
  <c r="G7" i="9"/>
  <c r="H7" i="9"/>
  <c r="V7" i="9"/>
  <c r="F7" i="9"/>
  <c r="M7" i="9" l="1"/>
  <c r="I7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<sst xmlns="http://schemas.openxmlformats.org/spreadsheetml/2006/main" count="37" uniqueCount="22">
  <si>
    <t>Материалы</t>
  </si>
  <si>
    <t>м</t>
  </si>
  <si>
    <t>Работы</t>
  </si>
  <si>
    <t>р</t>
  </si>
  <si>
    <t>м.кв</t>
  </si>
  <si>
    <t>уп.</t>
  </si>
  <si>
    <t>ВНУТРЕННИЕ РАСЧЕТЫ</t>
  </si>
  <si>
    <t>№ п.п.</t>
  </si>
  <si>
    <t>Наименование работ и затрат</t>
  </si>
  <si>
    <t>Ед. изм</t>
  </si>
  <si>
    <t>Обьем</t>
  </si>
  <si>
    <t>Цена за единицу, руб.</t>
  </si>
  <si>
    <t>Всего, руб.</t>
  </si>
  <si>
    <t>человекосмены</t>
  </si>
  <si>
    <t>Вид расхода</t>
  </si>
  <si>
    <t>Работы по подготовке поверхности</t>
  </si>
  <si>
    <t>Адгезионная грунтовка 12 кг</t>
  </si>
  <si>
    <t>материалы</t>
  </si>
  <si>
    <t>работы</t>
  </si>
  <si>
    <t>Грунтование поверхности</t>
  </si>
  <si>
    <t>СМЕТА</t>
  </si>
  <si>
    <t>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</si>
</sst>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8"/>
      <color theme="1"/>
      <name val="Arial"/>
      <family val="2"/>
      <charset val="204"/>
      <scheme val="major"/>
    </font>
    <font>
      <sz val="8"/>
      <color theme="1"/>
      <name val="Arial"/>
      <family val="2"/>
      <charset val="204"/>
      <scheme val="major"/>
    </font>
    <font>
      <sz val="8"/>
      <color rgb="FF000000"/>
      <name val="Arial"/>
      <family val="2"/>
      <charset val="204"/>
      <scheme val="major"/>
    </font>
    <font>
      <sz val="8"/>
      <color rgb="FFEFEFEF"/>
      <name val="Arial"/>
      <family val="2"/>
      <charset val="204"/>
      <scheme val="major"/>
    </font>
    <font>
      <sz val="8"/>
      <name val="Arial"/>
      <family val="2"/>
      <charset val="204"/>
      <scheme val="major"/>
    </font>
    <font>
      <b/>
      <sz val="8"/>
      <color rgb="FF000000"/>
      <name val="Arial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49" fontId="3" fillId="0" borderId="0" xfId="0" applyNumberFormat="1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/>
    <xf numFmtId="0" fontId="6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">
    <dxf>
      <font>
        <color rgb="FF57BB8A"/>
      </font>
      <fill>
        <patternFill patternType="solid">
          <fgColor rgb="FFFFFFFF"/>
          <bgColor rgb="FFFFFFFF"/>
        </patternFill>
      </fill>
    </dxf>
    <dxf>
      <font>
        <color rgb="FF57BB8A"/>
      </font>
      <fill>
        <patternFill patternType="solid">
          <fgColor rgb="FFFFFFFF"/>
          <bgColor rgb="FFFFFFFF"/>
        </patternFill>
      </fill>
    </dxf>
    <dxf>
      <font>
        <color rgb="FF57BB8A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00"/>
    <outlinePr summaryBelow="0" summaryRight="0"/>
  </sheetPr>
  <dimension ref="A1:AB21"/>
  <sheetViews>
    <sheetView tabSelected="1" topLeftCell="A3" workbookViewId="0">
      <selection activeCell="D26" sqref="D26"/>
    </sheetView>
  </sheetViews>
  <sheetFormatPr defaultColWidth="14.44140625" defaultRowHeight="15.75" customHeight="1" x14ac:dyDescent="0.2"/>
  <cols>
    <col min="1" max="1" width="5.33203125" style="6" customWidth="1"/>
    <col min="2" max="2" width="6.44140625" style="6" customWidth="1"/>
    <col min="3" max="3" width="7.5546875" style="6" customWidth="1"/>
    <col min="4" max="4" width="24.109375" style="6" customWidth="1"/>
    <col min="5" max="5" width="1.5546875" style="6" hidden="1" customWidth="1"/>
    <col min="6" max="18" width="8.5546875" style="6" customWidth="1"/>
    <col min="19" max="22" width="9.21875" style="6" customWidth="1"/>
    <col min="23" max="23" width="6.109375" style="6" customWidth="1"/>
    <col min="24" max="16384" width="14.44140625" style="6"/>
  </cols>
  <sheetData>
    <row r="1" spans="1:28" ht="10.199999999999999" x14ac:dyDescent="0.2">
      <c r="A1" s="1"/>
      <c r="B1" s="2"/>
      <c r="C1" s="1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</row>
    <row r="2" spans="1:28" ht="10.199999999999999" x14ac:dyDescent="0.2">
      <c r="A2" s="1"/>
      <c r="B2" s="7"/>
      <c r="C2" s="8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</row>
    <row r="3" spans="1:28" ht="10.199999999999999" x14ac:dyDescent="0.2">
      <c r="A3" s="1"/>
      <c r="B3" s="10"/>
      <c r="C3" s="14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5"/>
      <c r="Y3" s="5"/>
      <c r="Z3" s="5"/>
      <c r="AA3" s="5"/>
      <c r="AB3" s="5"/>
    </row>
    <row r="4" spans="1:28" ht="10.199999999999999" x14ac:dyDescent="0.2">
      <c r="A4" s="1"/>
      <c r="B4" s="11"/>
      <c r="C4" s="17"/>
      <c r="D4" s="17" t="s">
        <v>20</v>
      </c>
      <c r="E4" s="17"/>
      <c r="F4" s="38" t="s">
        <v>2</v>
      </c>
      <c r="G4" s="39"/>
      <c r="H4" s="39"/>
      <c r="I4" s="40"/>
      <c r="J4" s="38" t="s">
        <v>0</v>
      </c>
      <c r="K4" s="39"/>
      <c r="L4" s="39"/>
      <c r="M4" s="40"/>
      <c r="N4" s="17"/>
      <c r="O4" s="17"/>
      <c r="P4" s="17"/>
      <c r="Q4" s="17"/>
      <c r="R4" s="17" t="s">
        <v>6</v>
      </c>
      <c r="S4" s="17"/>
      <c r="T4" s="17"/>
      <c r="U4" s="17"/>
      <c r="V4" s="17"/>
      <c r="W4" s="17"/>
      <c r="X4" s="5"/>
      <c r="Y4" s="5"/>
      <c r="Z4" s="5"/>
      <c r="AA4" s="5"/>
      <c r="AB4" s="5"/>
    </row>
    <row r="5" spans="1:28" ht="30.6" x14ac:dyDescent="0.2">
      <c r="A5" s="1"/>
      <c r="B5" s="12"/>
      <c r="C5" s="17" t="s">
        <v>7</v>
      </c>
      <c r="D5" s="17" t="s">
        <v>8</v>
      </c>
      <c r="E5" s="17"/>
      <c r="F5" s="17" t="s">
        <v>9</v>
      </c>
      <c r="G5" s="17" t="s">
        <v>10</v>
      </c>
      <c r="H5" s="18" t="s">
        <v>11</v>
      </c>
      <c r="I5" s="17" t="s">
        <v>12</v>
      </c>
      <c r="J5" s="19" t="s">
        <v>9</v>
      </c>
      <c r="K5" s="19" t="s">
        <v>10</v>
      </c>
      <c r="L5" s="19" t="s">
        <v>11</v>
      </c>
      <c r="M5" s="19" t="s">
        <v>12</v>
      </c>
      <c r="N5" s="20" t="s">
        <v>9</v>
      </c>
      <c r="O5" s="20" t="s">
        <v>10</v>
      </c>
      <c r="P5" s="21" t="s">
        <v>11</v>
      </c>
      <c r="Q5" s="20" t="s">
        <v>12</v>
      </c>
      <c r="R5" s="21" t="s">
        <v>13</v>
      </c>
      <c r="S5" s="20" t="s">
        <v>9</v>
      </c>
      <c r="T5" s="20" t="s">
        <v>10</v>
      </c>
      <c r="U5" s="21" t="s">
        <v>11</v>
      </c>
      <c r="V5" s="20" t="s">
        <v>12</v>
      </c>
      <c r="W5" s="21" t="s">
        <v>14</v>
      </c>
      <c r="X5" s="5"/>
      <c r="Y5" s="5"/>
      <c r="Z5" s="5"/>
      <c r="AA5" s="5"/>
      <c r="AB5" s="5"/>
    </row>
    <row r="6" spans="1:28" ht="10.199999999999999" x14ac:dyDescent="0.2">
      <c r="A6" s="1"/>
      <c r="B6" s="13" t="b">
        <v>1</v>
      </c>
      <c r="C6" s="22" t="s">
        <v>15</v>
      </c>
      <c r="D6" s="22"/>
      <c r="E6" s="22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5"/>
      <c r="Y6" s="5"/>
      <c r="Z6" s="5"/>
      <c r="AA6" s="5"/>
      <c r="AB6" s="5"/>
    </row>
    <row r="7" spans="1:28" ht="10.199999999999999" x14ac:dyDescent="0.2">
      <c r="A7" s="1"/>
      <c r="B7" s="13" t="b">
        <v>1</v>
      </c>
      <c r="C7" s="14">
        <f>IF(D7&lt;&gt;"",COUNTA(D$7:D7),"")</f>
        <v>1</v>
      </c>
      <c r="D7" s="25" t="s">
        <v>16</v>
      </c>
      <c r="E7" s="25"/>
      <c r="F7" s="26" t="str">
        <f>J7</f>
        <v>уп.</v>
      </c>
      <c r="G7" s="27">
        <f t="shared" ref="G7:I7" si="0">K7</f>
        <v>2</v>
      </c>
      <c r="H7" s="27">
        <f t="shared" si="0"/>
        <v>3</v>
      </c>
      <c r="I7" s="27">
        <f t="shared" si="0"/>
        <v>6</v>
      </c>
      <c r="J7" s="14" t="s">
        <v>5</v>
      </c>
      <c r="K7" s="28">
        <v>2</v>
      </c>
      <c r="L7" s="29">
        <v>3</v>
      </c>
      <c r="M7" s="29">
        <f>K7*L7</f>
        <v>6</v>
      </c>
      <c r="N7" s="14"/>
      <c r="O7" s="14"/>
      <c r="P7" s="29"/>
      <c r="Q7" s="29"/>
      <c r="R7" s="14"/>
      <c r="S7" s="14" t="s">
        <v>5</v>
      </c>
      <c r="T7" s="30">
        <v>0</v>
      </c>
      <c r="U7" s="29">
        <v>0</v>
      </c>
      <c r="V7" s="29">
        <f>T7*U7</f>
        <v>0</v>
      </c>
      <c r="W7" s="29" t="s">
        <v>1</v>
      </c>
      <c r="X7" s="5"/>
      <c r="Y7" s="5"/>
      <c r="Z7" s="5"/>
      <c r="AA7" s="5"/>
      <c r="AB7" s="5"/>
    </row>
    <row r="8" spans="1:28" ht="10.199999999999999" x14ac:dyDescent="0.2">
      <c r="A8" s="1"/>
      <c r="B8" s="13" t="b">
        <v>1</v>
      </c>
      <c r="C8" s="14">
        <v>2</v>
      </c>
      <c r="D8" s="25" t="s">
        <v>19</v>
      </c>
      <c r="E8" s="25"/>
      <c r="F8" s="31" t="s">
        <v>4</v>
      </c>
      <c r="G8" s="32">
        <v>200</v>
      </c>
      <c r="H8" s="32">
        <v>30</v>
      </c>
      <c r="I8" s="32">
        <f>G8*H8</f>
        <v>6000</v>
      </c>
      <c r="J8" s="33"/>
      <c r="K8" s="34"/>
      <c r="L8" s="35"/>
      <c r="M8" s="35"/>
      <c r="N8" s="14"/>
      <c r="O8" s="14"/>
      <c r="P8" s="29"/>
      <c r="Q8" s="29"/>
      <c r="R8" s="14"/>
      <c r="S8" s="14"/>
      <c r="T8" s="30"/>
      <c r="U8" s="29"/>
      <c r="V8" s="29"/>
      <c r="W8" s="29" t="s">
        <v>3</v>
      </c>
      <c r="X8" s="5"/>
      <c r="Y8" s="5"/>
      <c r="Z8" s="5"/>
      <c r="AA8" s="5"/>
      <c r="AB8" s="5"/>
    </row>
    <row r="9" spans="1:28" ht="10.19999999999999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9"/>
      <c r="X9" s="5"/>
      <c r="Y9" s="5"/>
      <c r="Z9" s="5"/>
      <c r="AA9" s="5"/>
      <c r="AB9" s="5"/>
    </row>
    <row r="10" spans="1:28" ht="15.75" customHeight="1" x14ac:dyDescent="0.2">
      <c r="C10" s="6" t="s">
        <v>1</v>
      </c>
      <c r="D10" s="6" t="s">
        <v>17</v>
      </c>
    </row>
    <row r="11" spans="1:28" ht="15.75" customHeight="1" x14ac:dyDescent="0.2">
      <c r="C11" s="6" t="s">
        <v>3</v>
      </c>
      <c r="D11" s="6" t="s">
        <v>18</v>
      </c>
    </row>
    <row r="13" spans="1:28" ht="15.75" customHeight="1" x14ac:dyDescent="0.2">
      <c r="D13" s="36"/>
    </row>
    <row r="14" spans="1:28" ht="15.75" customHeight="1" x14ac:dyDescent="0.2">
      <c r="C14" s="37"/>
      <c r="D14" s="37"/>
      <c r="E14" s="37"/>
      <c r="F14" s="37"/>
      <c r="G14" s="37"/>
      <c r="H14" s="37"/>
      <c r="I14" s="37"/>
    </row>
    <row r="15" spans="1:28" ht="15.75" customHeight="1" x14ac:dyDescent="0.2">
      <c r="C15" s="37"/>
      <c r="D15" s="37"/>
      <c r="E15" s="37"/>
      <c r="F15" s="37"/>
      <c r="G15" s="37"/>
      <c r="H15" s="37"/>
      <c r="I15" s="37"/>
    </row>
    <row r="16" spans="1:28" ht="15.75" customHeight="1" x14ac:dyDescent="0.2">
      <c r="C16" s="37"/>
      <c r="D16" s="37"/>
      <c r="E16" s="37"/>
      <c r="F16" s="37"/>
      <c r="G16" s="37"/>
      <c r="H16" s="37"/>
      <c r="I16" s="37"/>
    </row>
    <row r="17" spans="3:9" ht="15.75" customHeight="1" x14ac:dyDescent="0.2">
      <c r="D17" s="36"/>
    </row>
    <row r="18" spans="3:9" ht="15.75" customHeight="1" x14ac:dyDescent="0.2">
      <c r="C18" s="41"/>
      <c r="D18" s="42" t="s">
        <v>21</v>
      </c>
      <c r="E18" s="41"/>
      <c r="F18" s="41"/>
      <c r="G18" s="41"/>
      <c r="H18" s="41"/>
      <c r="I18" s="41"/>
    </row>
    <row r="19" spans="3:9" ht="15.75" customHeight="1" x14ac:dyDescent="0.2">
      <c r="C19" s="41" t="str" cm="1">
        <f t="array" ref="C19:I21">_xlfn._xlws.FILTER(C6:I8,B6:B8=TRUE)</f>
        <v>Работы по подготовке поверхности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</row>
    <row r="20" spans="3:9" ht="15.75" customHeight="1" x14ac:dyDescent="0.2">
      <c r="C20" s="43">
        <v>1</v>
      </c>
      <c r="D20" s="41" t="str">
        <v>Адгезионная грунтовка 12 кг</v>
      </c>
      <c r="E20" s="41">
        <v>0</v>
      </c>
      <c r="F20" s="44" t="str">
        <v>уп.</v>
      </c>
      <c r="G20" s="44">
        <v>2</v>
      </c>
      <c r="H20" s="44">
        <v>3</v>
      </c>
      <c r="I20" s="44">
        <v>6</v>
      </c>
    </row>
    <row r="21" spans="3:9" ht="15.75" customHeight="1" x14ac:dyDescent="0.2">
      <c r="C21" s="43">
        <v>2</v>
      </c>
      <c r="D21" s="41" t="str">
        <v>Грунтование поверхности</v>
      </c>
      <c r="E21" s="41">
        <v>0</v>
      </c>
      <c r="F21" s="44" t="str">
        <v>м.кв</v>
      </c>
      <c r="G21" s="44">
        <v>200</v>
      </c>
      <c r="H21" s="44">
        <v>30</v>
      </c>
      <c r="I21" s="44">
        <v>6000</v>
      </c>
    </row>
  </sheetData>
  <mergeCells count="2">
    <mergeCell ref="F4:I4"/>
    <mergeCell ref="J4:M4"/>
  </mergeCells>
  <conditionalFormatting sqref="J4 F5:I8 J6:M8 C1:E8 B9:W9 N4:W8 F4">
    <cfRule type="expression" dxfId="4" priority="7">
      <formula>$W1="р"</formula>
    </cfRule>
  </conditionalFormatting>
  <conditionalFormatting sqref="J4 F5:I8 J6:M8 C1:E8 B9:W9 N4:W8 F4">
    <cfRule type="expression" dxfId="3" priority="8">
      <formula>$W1="м"</formula>
    </cfRule>
  </conditionalFormatting>
  <conditionalFormatting sqref="D1:E1 B1:B6">
    <cfRule type="expression" dxfId="2" priority="50">
      <formula>B1:B16=TRUE</formula>
    </cfRule>
  </conditionalFormatting>
  <conditionalFormatting sqref="B9">
    <cfRule type="expression" dxfId="1" priority="51">
      <formula>B9:B134=TRUE</formula>
    </cfRule>
  </conditionalFormatting>
  <conditionalFormatting sqref="B7:B8">
    <cfRule type="expression" dxfId="0" priority="52">
      <formula>B7:B26=TRUE</formula>
    </cfRule>
  </conditionalFormatting>
  <dataValidations count="1">
    <dataValidation type="list" allowBlank="1" showInputMessage="1" prompt="Введите значение из диапазона 'Улучшения'!C4:C7" sqref="W7:W8" xr:uid="{00000000-0002-0000-0800-000000000000}">
      <formula1>$C$10:$C$11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Смета+КП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</dc:creator>
  <cp:lastModifiedBy>Xiaomi</cp:lastModifiedBy>
  <dcterms:created xsi:type="dcterms:W3CDTF">2022-03-17T08:39:03Z</dcterms:created>
  <dcterms:modified xsi:type="dcterms:W3CDTF">2022-03-17T09:35:05Z</dcterms:modified>
</cp:coreProperties>
</file>