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Номенклатура" sheetId="1" r:id="rId1"/>
    <sheet name="Движение" sheetId="2" r:id="rId2"/>
  </sheets>
  <definedNames/>
  <calcPr fullCalcOnLoad="1"/>
</workbook>
</file>

<file path=xl/sharedStrings.xml><?xml version="1.0" encoding="utf-8"?>
<sst xmlns="http://schemas.openxmlformats.org/spreadsheetml/2006/main" count="60" uniqueCount="31">
  <si>
    <t>шт</t>
  </si>
  <si>
    <t>Дата</t>
  </si>
  <si>
    <t>Остаток</t>
  </si>
  <si>
    <t>м</t>
  </si>
  <si>
    <t>На складе</t>
  </si>
  <si>
    <t>Минимальный остаток</t>
  </si>
  <si>
    <t>Купить</t>
  </si>
  <si>
    <t>Новый приход</t>
  </si>
  <si>
    <t>Единица измерения</t>
  </si>
  <si>
    <t>Резерв</t>
  </si>
  <si>
    <t>Лот покупки</t>
  </si>
  <si>
    <t>Яблоко</t>
  </si>
  <si>
    <t>Апельсин</t>
  </si>
  <si>
    <t>Веревка</t>
  </si>
  <si>
    <t>Гвоздь</t>
  </si>
  <si>
    <t>Мешок</t>
  </si>
  <si>
    <t>Сахар</t>
  </si>
  <si>
    <t>Стул</t>
  </si>
  <si>
    <t>кг</t>
  </si>
  <si>
    <t>пачка</t>
  </si>
  <si>
    <t>Товар</t>
  </si>
  <si>
    <t xml:space="preserve"> </t>
  </si>
  <si>
    <t>Приход</t>
  </si>
  <si>
    <t>Расход магазин</t>
  </si>
  <si>
    <t>Расход склад (интернет-магазин)</t>
  </si>
  <si>
    <t>Расход в резерв</t>
  </si>
  <si>
    <t xml:space="preserve">Новый столбец резерв - здесь будут видны все зарезервированные товары. </t>
  </si>
  <si>
    <t>При продаже, списывание должно происходить с резерва до 0, если нужно вычесть еще, то списывание происходит с остатка</t>
  </si>
  <si>
    <t xml:space="preserve">Добавился новый столбец - резерв, куда будут списывать товары в брони под будущие заказы, но которые мы еще не продали и лежат на складе. </t>
  </si>
  <si>
    <t>Расход со склада</t>
  </si>
  <si>
    <t>Расход с резерва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</si>
</sst>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mmm/yyyy"/>
    <numFmt numFmtId="165" formatCode="[$-FC19]d\ mmmm\ yyyy\ &quot;г.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9" fillId="0" borderId="0" xfId="0" applyFont="1" applyAlignment="1">
      <alignment horizontal="center" vertical="top" wrapText="1"/>
    </xf>
    <xf numFmtId="0" fontId="19" fillId="33" borderId="0" xfId="0" applyFont="1" applyFill="1" applyAlignment="1">
      <alignment horizontal="center" vertical="top" wrapText="1"/>
    </xf>
    <xf numFmtId="0" fontId="19" fillId="34" borderId="0" xfId="0" applyFont="1" applyFill="1" applyAlignment="1">
      <alignment horizontal="center" vertical="top" wrapText="1"/>
    </xf>
    <xf numFmtId="0" fontId="20" fillId="35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19" fillId="36" borderId="0" xfId="0" applyFont="1" applyFill="1" applyAlignment="1">
      <alignment horizontal="center" vertical="top" wrapText="1"/>
    </xf>
    <xf numFmtId="0" fontId="20" fillId="36" borderId="10" xfId="0" applyFont="1" applyFill="1" applyBorder="1" applyAlignment="1">
      <alignment horizontal="center" vertical="top" wrapText="1"/>
    </xf>
    <xf numFmtId="0" fontId="19" fillId="37" borderId="0" xfId="0" applyFont="1" applyFill="1" applyAlignment="1">
      <alignment horizontal="center" vertical="top" wrapText="1"/>
    </xf>
    <xf numFmtId="0" fontId="20" fillId="35" borderId="10" xfId="0" applyFont="1" applyFill="1" applyBorder="1" applyAlignment="1">
      <alignment horizontal="left" vertical="top" wrapText="1"/>
    </xf>
    <xf numFmtId="14" fontId="0" fillId="0" borderId="0" xfId="0" applyNumberForma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Таблица4" displayName="Таблица4" ref="A1:K17" comment="" totalsRowShown="0">
  <autoFilter ref="A1:K17"/>
  <tableColumns count="11">
    <tableColumn id="2" name="Товар"/>
    <tableColumn id="4" name="Единица измерения"/>
    <tableColumn id="5" name="На складе"/>
    <tableColumn id="6" name="Новый приход"/>
    <tableColumn id="7" name="Расход со склада"/>
    <tableColumn id="1" name="Расход с резерва"/>
    <tableColumn id="8" name="Остаток"/>
    <tableColumn id="14" name="Резерв"/>
    <tableColumn id="9" name="Минимальный остаток"/>
    <tableColumn id="12" name="Лот покупки"/>
    <tableColumn id="10" name="Купить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A1:F25" comment="" totalsRowShown="0">
  <autoFilter ref="A1:F25"/>
  <tableColumns count="6">
    <tableColumn id="1" name="Дата"/>
    <tableColumn id="3" name="Товар"/>
    <tableColumn id="5" name="Приход"/>
    <tableColumn id="6" name="Расход магазин"/>
    <tableColumn id="7" name="Расход склад (интернет-магазин)"/>
    <tableColumn id="11" name="Расход в резерв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8" sqref="F8"/>
    </sheetView>
  </sheetViews>
  <sheetFormatPr defaultColWidth="9.140625" defaultRowHeight="15"/>
  <cols>
    <col min="1" max="1" width="34.28125" style="0" customWidth="1"/>
    <col min="2" max="2" width="12.28125" style="5" customWidth="1"/>
    <col min="3" max="3" width="14.7109375" style="1" customWidth="1"/>
    <col min="4" max="4" width="12.421875" style="0" customWidth="1"/>
    <col min="5" max="5" width="12.00390625" style="0" customWidth="1"/>
    <col min="6" max="6" width="12.00390625" style="11" customWidth="1"/>
    <col min="7" max="8" width="12.57421875" style="1" customWidth="1"/>
    <col min="9" max="10" width="15.421875" style="1" customWidth="1"/>
    <col min="11" max="11" width="11.00390625" style="1" customWidth="1"/>
  </cols>
  <sheetData>
    <row r="1" spans="1:11" s="7" customFormat="1" ht="32.25" customHeight="1">
      <c r="A1" s="14" t="s">
        <v>20</v>
      </c>
      <c r="B1" s="14" t="s">
        <v>8</v>
      </c>
      <c r="C1" s="14" t="s">
        <v>4</v>
      </c>
      <c r="D1" s="14" t="s">
        <v>7</v>
      </c>
      <c r="E1" s="14" t="s">
        <v>29</v>
      </c>
      <c r="F1" s="14" t="s">
        <v>30</v>
      </c>
      <c r="G1" s="8" t="s">
        <v>2</v>
      </c>
      <c r="H1" s="12" t="s">
        <v>9</v>
      </c>
      <c r="I1" s="14" t="s">
        <v>5</v>
      </c>
      <c r="J1" s="14" t="s">
        <v>10</v>
      </c>
      <c r="K1" s="9" t="s">
        <v>6</v>
      </c>
    </row>
    <row r="2" spans="1:11" ht="15">
      <c r="A2" s="11" t="s">
        <v>12</v>
      </c>
      <c r="B2" s="5" t="s">
        <v>18</v>
      </c>
      <c r="C2" s="5">
        <v>2</v>
      </c>
      <c r="D2" s="5">
        <f>SUMIF(Движение!B:B,A2,Движение!C:C)</f>
        <v>5</v>
      </c>
      <c r="E2" s="5">
        <f>SUMIF(Движение!$B:$B,$A2,Движение!$D:$D)+SUMIF(Движение!$B:$B,$A2,Движение!$E:$E)-F2</f>
        <v>2</v>
      </c>
      <c r="F2" s="5">
        <f>IF(SUMIF(Движение!$B:$B,$A2,Движение!$D:$D)+SUMIF(Движение!$B:$B,$A2,Движение!$E:$E)&gt;=H2,H2,SUMIF(Движение!$B:$B,$A2,Движение!$D:$D)+SUMIF(Движение!$B:$B,$A2,Движение!$E:$E))</f>
        <v>0</v>
      </c>
      <c r="G2" s="5">
        <f>H2+C2+D2-E2</f>
        <v>5</v>
      </c>
      <c r="H2" s="5">
        <f>SUMIF(Движение!B:B,A2,Движение!F:F)</f>
        <v>0</v>
      </c>
      <c r="I2" s="5">
        <v>0</v>
      </c>
      <c r="J2" s="5">
        <v>0</v>
      </c>
      <c r="K2" s="5" t="str">
        <f>IF(Номенклатура!$G2-Номенклатура!$H2&lt;I2,Номенклатура!$J2," ")</f>
        <v> </v>
      </c>
    </row>
    <row r="3" spans="1:11" ht="15">
      <c r="A3" s="11" t="s">
        <v>13</v>
      </c>
      <c r="B3" s="5" t="s">
        <v>3</v>
      </c>
      <c r="C3" s="5">
        <v>18</v>
      </c>
      <c r="D3" s="5">
        <f>SUMIF(Движение!B:B,A3,Движение!C:C)</f>
        <v>30</v>
      </c>
      <c r="E3" s="5">
        <f>SUMIF(Движение!$B:$B,$A3,Движение!$D:$D)+SUMIF(Движение!$B:$B,$A3,Движение!$E:$E)-F3</f>
        <v>12</v>
      </c>
      <c r="F3" s="5">
        <f>IF(SUMIF(Движение!$B:$B,$A3,Движение!$D:$D)+SUMIF(Движение!$B:$B,$A3,Движение!$E:$E)&gt;=H3,H3,SUMIF(Движение!$B:$B,$A3,Движение!$D:$D)+SUMIF(Движение!$B:$B,$A3,Движение!$E:$E))</f>
        <v>0</v>
      </c>
      <c r="G3" s="5">
        <f aca="true" t="shared" si="0" ref="G3:G17">H3+C3+D3-E3</f>
        <v>36</v>
      </c>
      <c r="H3" s="5">
        <f>SUMIF(Движение!B:B,A3,Движение!F:F)</f>
        <v>0</v>
      </c>
      <c r="I3" s="5">
        <v>20</v>
      </c>
      <c r="J3" s="5">
        <v>30</v>
      </c>
      <c r="K3" s="5" t="str">
        <f>IF(Номенклатура!$G3-Номенклатура!$H3&lt;I3,Номенклатура!$J3," ")</f>
        <v> </v>
      </c>
    </row>
    <row r="4" spans="1:11" ht="15">
      <c r="A4" s="11" t="s">
        <v>14</v>
      </c>
      <c r="B4" s="5" t="s">
        <v>19</v>
      </c>
      <c r="C4" s="5">
        <v>5</v>
      </c>
      <c r="D4" s="5">
        <f>SUMIF(Движение!B:B,A4,Движение!C:C)</f>
        <v>5</v>
      </c>
      <c r="E4" s="5">
        <f>SUMIF(Движение!$B:$B,$A4,Движение!$D:$D)+SUMIF(Движение!$B:$B,$A4,Движение!$E:$E)-F4</f>
        <v>3</v>
      </c>
      <c r="F4" s="5">
        <f>IF(SUMIF(Движение!$B:$B,$A4,Движение!$D:$D)+SUMIF(Движение!$B:$B,$A4,Движение!$E:$E)&gt;=H4,H4,SUMIF(Движение!$B:$B,$A4,Движение!$D:$D)+SUMIF(Движение!$B:$B,$A4,Движение!$E:$E))</f>
        <v>0</v>
      </c>
      <c r="G4" s="5">
        <f t="shared" si="0"/>
        <v>7</v>
      </c>
      <c r="H4" s="5">
        <f>SUMIF(Движение!B:B,A4,Движение!F:F)</f>
        <v>0</v>
      </c>
      <c r="I4" s="5">
        <v>0</v>
      </c>
      <c r="J4" s="5">
        <v>0</v>
      </c>
      <c r="K4" s="5" t="str">
        <f>IF(Номенклатура!$G4-Номенклатура!$H4&lt;I4,Номенклатура!$J4," ")</f>
        <v> </v>
      </c>
    </row>
    <row r="5" spans="1:11" ht="15">
      <c r="A5" s="11" t="s">
        <v>15</v>
      </c>
      <c r="B5" s="5" t="s">
        <v>0</v>
      </c>
      <c r="C5" s="5">
        <v>8</v>
      </c>
      <c r="D5" s="5">
        <f>SUMIF(Движение!B:B,A5,Движение!C:C)</f>
        <v>7</v>
      </c>
      <c r="E5" s="5">
        <f>SUMIF(Движение!$B:$B,$A5,Движение!$D:$D)+SUMIF(Движение!$B:$B,$A5,Движение!$E:$E)-F5</f>
        <v>6</v>
      </c>
      <c r="F5" s="5">
        <f>IF(SUMIF(Движение!$B:$B,$A5,Движение!$D:$D)+SUMIF(Движение!$B:$B,$A5,Движение!$E:$E)&gt;=H5,H5,SUMIF(Движение!$B:$B,$A5,Движение!$D:$D)+SUMIF(Движение!$B:$B,$A5,Движение!$E:$E))</f>
        <v>4</v>
      </c>
      <c r="G5" s="5">
        <f t="shared" si="0"/>
        <v>13</v>
      </c>
      <c r="H5" s="5">
        <f>SUMIF(Движение!B:B,A5,Движение!F:F)</f>
        <v>4</v>
      </c>
      <c r="I5" s="5">
        <v>0</v>
      </c>
      <c r="J5" s="5">
        <v>0</v>
      </c>
      <c r="K5" s="5" t="str">
        <f>IF(Номенклатура!$G5-Номенклатура!$H5&lt;I5,Номенклатура!$J5," ")</f>
        <v> </v>
      </c>
    </row>
    <row r="6" spans="1:11" ht="15">
      <c r="A6" s="11" t="s">
        <v>16</v>
      </c>
      <c r="B6" s="5" t="s">
        <v>18</v>
      </c>
      <c r="C6" s="5">
        <v>5</v>
      </c>
      <c r="D6" s="5">
        <f>SUMIF(Движение!B:B,A6,Движение!C:C)</f>
        <v>10</v>
      </c>
      <c r="E6" s="5">
        <f>SUMIF(Движение!$B:$B,$A6,Движение!$D:$D)+SUMIF(Движение!$B:$B,$A6,Движение!$E:$E)-F6</f>
        <v>8</v>
      </c>
      <c r="F6" s="5">
        <f>IF(SUMIF(Движение!$B:$B,$A6,Движение!$D:$D)+SUMIF(Движение!$B:$B,$A6,Движение!$E:$E)&gt;=H6,H6,SUMIF(Движение!$B:$B,$A6,Движение!$D:$D)+SUMIF(Движение!$B:$B,$A6,Движение!$E:$E))</f>
        <v>0</v>
      </c>
      <c r="G6" s="5">
        <f t="shared" si="0"/>
        <v>7</v>
      </c>
      <c r="H6" s="5">
        <f>SUMIF(Движение!B:B,A6,Движение!F:F)</f>
        <v>0</v>
      </c>
      <c r="I6" s="5">
        <v>10</v>
      </c>
      <c r="J6" s="5">
        <v>10</v>
      </c>
      <c r="K6" s="5">
        <f>IF(Номенклатура!$G6-Номенклатура!$H6&lt;I6,Номенклатура!$J6," ")</f>
        <v>10</v>
      </c>
    </row>
    <row r="7" spans="1:11" ht="15">
      <c r="A7" s="11" t="s">
        <v>17</v>
      </c>
      <c r="B7" s="5" t="s">
        <v>0</v>
      </c>
      <c r="C7" s="5">
        <v>4</v>
      </c>
      <c r="D7" s="5">
        <f>SUMIF(Движение!B:B,A7,Движение!C:C)</f>
        <v>10</v>
      </c>
      <c r="E7" s="5">
        <f>SUMIF(Движение!$B:$B,$A7,Движение!$D:$D)+SUMIF(Движение!$B:$B,$A7,Движение!$E:$E)-F7</f>
        <v>9</v>
      </c>
      <c r="F7" s="5">
        <f>IF(SUMIF(Движение!$B:$B,$A7,Движение!$D:$D)+SUMIF(Движение!$B:$B,$A7,Движение!$E:$E)&gt;=H7,H7,SUMIF(Движение!$B:$B,$A7,Движение!$D:$D)+SUMIF(Движение!$B:$B,$A7,Движение!$E:$E))</f>
        <v>0</v>
      </c>
      <c r="G7" s="5">
        <f t="shared" si="0"/>
        <v>5</v>
      </c>
      <c r="H7" s="5">
        <f>SUMIF(Движение!B:B,A7,Движение!F:F)</f>
        <v>0</v>
      </c>
      <c r="I7" s="5">
        <v>0</v>
      </c>
      <c r="J7" s="5">
        <v>0</v>
      </c>
      <c r="K7" s="5" t="str">
        <f>IF(Номенклатура!$G7-Номенклатура!$H7&lt;I7,Номенклатура!$J7," ")</f>
        <v> </v>
      </c>
    </row>
    <row r="8" spans="1:11" ht="15">
      <c r="A8" s="11" t="s">
        <v>11</v>
      </c>
      <c r="B8" s="5" t="s">
        <v>18</v>
      </c>
      <c r="C8" s="5">
        <v>1.5</v>
      </c>
      <c r="D8" s="5">
        <f>SUMIF(Движение!B:B,A8,Движение!C:C)</f>
        <v>10</v>
      </c>
      <c r="E8" s="5">
        <f>SUMIF(Движение!$B:$B,$A8,Движение!$D:$D)+SUMIF(Движение!$B:$B,$A8,Движение!$E:$E)-F8</f>
        <v>5.5</v>
      </c>
      <c r="F8" s="5">
        <f>IF(SUMIF(Движение!$B:$B,$A8,Движение!$D:$D)+SUMIF(Движение!$B:$B,$A8,Движение!$E:$E)&gt;=H8,H8,SUMIF(Движение!$B:$B,$A8,Движение!$D:$D)+SUMIF(Движение!$B:$B,$A8,Движение!$E:$E))</f>
        <v>0</v>
      </c>
      <c r="G8" s="5">
        <f t="shared" si="0"/>
        <v>6</v>
      </c>
      <c r="H8" s="5">
        <f>SUMIF(Движение!B:B,A8,Движение!F:F)</f>
        <v>0</v>
      </c>
      <c r="I8" s="5">
        <v>5</v>
      </c>
      <c r="J8" s="5">
        <v>10</v>
      </c>
      <c r="K8" s="5" t="str">
        <f>IF(Номенклатура!$G8-Номенклатура!$H8&lt;I8,Номенклатура!$J8," ")</f>
        <v> </v>
      </c>
    </row>
    <row r="9" spans="1:11" ht="15">
      <c r="A9" s="11"/>
      <c r="C9" s="5"/>
      <c r="D9" s="5">
        <f>SUMIF(Движение!B:B,A9,Движение!C:C)</f>
        <v>0</v>
      </c>
      <c r="E9" s="5">
        <f>SUMIF(Движение!$B:$B,$A9,Движение!$D:$D)+SUMIF(Движение!$B:$B,$A9,Движение!$E:$E)-F9</f>
        <v>0</v>
      </c>
      <c r="F9" s="5">
        <f>IF(SUMIF(Движение!$B:$B,$A9,Движение!$D:$D)+SUMIF(Движение!$B:$B,$A9,Движение!$E:$E)&gt;=H9,H9,SUMIF(Движение!$B:$B,$A9,Движение!$D:$D)+SUMIF(Движение!$B:$B,$A9,Движение!$E:$E))</f>
        <v>0</v>
      </c>
      <c r="G9" s="5">
        <f t="shared" si="0"/>
        <v>0</v>
      </c>
      <c r="H9" s="5">
        <f>SUMIF(Движение!B:B,A9,Движение!F:F)</f>
        <v>0</v>
      </c>
      <c r="I9" s="5"/>
      <c r="J9" s="5"/>
      <c r="K9" s="5" t="str">
        <f>IF(Номенклатура!$G9-Номенклатура!$H9&lt;I9,Номенклатура!$J9," ")</f>
        <v> </v>
      </c>
    </row>
    <row r="10" spans="1:11" ht="15">
      <c r="A10" s="11"/>
      <c r="C10" s="5"/>
      <c r="D10" s="5">
        <f>SUMIF(Движение!B:B,A10,Движение!C:C)</f>
        <v>0</v>
      </c>
      <c r="E10" s="5">
        <f>SUMIF(Движение!$B:$B,$A10,Движение!$D:$D)+SUMIF(Движение!$B:$B,$A10,Движение!$E:$E)-F10</f>
        <v>0</v>
      </c>
      <c r="F10" s="5">
        <f>IF(SUMIF(Движение!$B:$B,$A10,Движение!$D:$D)+SUMIF(Движение!$B:$B,$A10,Движение!$E:$E)&gt;=H10,H10,SUMIF(Движение!$B:$B,$A10,Движение!$D:$D)+SUMIF(Движение!$B:$B,$A10,Движение!$E:$E))</f>
        <v>0</v>
      </c>
      <c r="G10" s="5">
        <f t="shared" si="0"/>
        <v>0</v>
      </c>
      <c r="H10" s="5">
        <f>SUMIF(Движение!B:B,A10,Движение!F:F)</f>
        <v>0</v>
      </c>
      <c r="I10" s="5"/>
      <c r="J10" s="5"/>
      <c r="K10" s="5" t="str">
        <f>IF(Номенклатура!$G10-Номенклатура!$H10&lt;I10,Номенклатура!$J10," ")</f>
        <v> </v>
      </c>
    </row>
    <row r="11" spans="3:11" ht="15">
      <c r="C11" s="5"/>
      <c r="D11" s="5">
        <f>SUMIF(Движение!B:B,A11,Движение!C:C)</f>
        <v>0</v>
      </c>
      <c r="E11" s="5">
        <f>SUMIF(Движение!$B:$B,$A11,Движение!$D:$D)+SUMIF(Движение!$B:$B,$A11,Движение!$E:$E)-F11</f>
        <v>0</v>
      </c>
      <c r="F11" s="5">
        <f>IF(SUMIF(Движение!$B:$B,$A11,Движение!$D:$D)+SUMIF(Движение!$B:$B,$A11,Движение!$E:$E)&gt;=H11,H11,SUMIF(Движение!$B:$B,$A11,Движение!$D:$D)+SUMIF(Движение!$B:$B,$A11,Движение!$E:$E))</f>
        <v>0</v>
      </c>
      <c r="G11" s="5">
        <f t="shared" si="0"/>
        <v>0</v>
      </c>
      <c r="H11" s="5">
        <f>SUMIF(Движение!B:B,A11,Движение!F:F)</f>
        <v>0</v>
      </c>
      <c r="I11" s="5"/>
      <c r="J11" s="5"/>
      <c r="K11" s="5" t="str">
        <f>IF(Номенклатура!$G11-Номенклатура!$H11&lt;I11,Номенклатура!$J11," ")</f>
        <v> </v>
      </c>
    </row>
    <row r="12" spans="1:11" ht="15">
      <c r="A12" s="11"/>
      <c r="C12" s="5"/>
      <c r="D12" s="5">
        <f>SUMIF(Движение!B:B,A12,Движение!C:C)</f>
        <v>0</v>
      </c>
      <c r="E12" s="5">
        <f>SUMIF(Движение!$B:$B,$A12,Движение!$D:$D)+SUMIF(Движение!$B:$B,$A12,Движение!$E:$E)-F12</f>
        <v>0</v>
      </c>
      <c r="F12" s="5">
        <f>IF(SUMIF(Движение!$B:$B,$A12,Движение!$D:$D)+SUMIF(Движение!$B:$B,$A12,Движение!$E:$E)&gt;=H12,H12,SUMIF(Движение!$B:$B,$A12,Движение!$D:$D)+SUMIF(Движение!$B:$B,$A12,Движение!$E:$E))</f>
        <v>0</v>
      </c>
      <c r="G12" s="5">
        <f t="shared" si="0"/>
        <v>0</v>
      </c>
      <c r="H12" s="5">
        <f>SUMIF(Движение!B:B,A12,Движение!F:F)</f>
        <v>0</v>
      </c>
      <c r="I12" s="5"/>
      <c r="J12" s="5"/>
      <c r="K12" s="5" t="str">
        <f>IF(Номенклатура!$G12-Номенклатура!$H12&lt;I12,Номенклатура!$J12," ")</f>
        <v> </v>
      </c>
    </row>
    <row r="13" spans="1:11" ht="15">
      <c r="A13" s="11"/>
      <c r="C13" s="5"/>
      <c r="D13" s="5">
        <f>SUMIF(Движение!B:B,A13,Движение!C:C)</f>
        <v>0</v>
      </c>
      <c r="E13" s="5">
        <f>SUMIF(Движение!$B:$B,$A13,Движение!$D:$D)+SUMIF(Движение!$B:$B,$A13,Движение!$E:$E)-F13</f>
        <v>0</v>
      </c>
      <c r="F13" s="5">
        <f>IF(SUMIF(Движение!$B:$B,$A13,Движение!$D:$D)+SUMIF(Движение!$B:$B,$A13,Движение!$E:$E)&gt;=H13,H13,SUMIF(Движение!$B:$B,$A13,Движение!$D:$D)+SUMIF(Движение!$B:$B,$A13,Движение!$E:$E))</f>
        <v>0</v>
      </c>
      <c r="G13" s="5">
        <f t="shared" si="0"/>
        <v>0</v>
      </c>
      <c r="H13" s="5">
        <f>SUMIF(Движение!B:B,A13,Движение!F:F)</f>
        <v>0</v>
      </c>
      <c r="I13" s="5"/>
      <c r="J13" s="5"/>
      <c r="K13" s="5" t="str">
        <f>IF(Номенклатура!$G13-Номенклатура!$H13&lt;I13,Номенклатура!$J13," ")</f>
        <v> </v>
      </c>
    </row>
    <row r="14" spans="1:11" ht="15">
      <c r="A14" s="11"/>
      <c r="C14" s="5"/>
      <c r="D14" s="5">
        <f>SUMIF(Движение!B:B,A14,Движение!C:C)</f>
        <v>0</v>
      </c>
      <c r="E14" s="5">
        <f>SUMIF(Движение!$B:$B,$A14,Движение!$D:$D)+SUMIF(Движение!$B:$B,$A14,Движение!$E:$E)-F14</f>
        <v>0</v>
      </c>
      <c r="F14" s="5">
        <f>IF(SUMIF(Движение!$B:$B,$A14,Движение!$D:$D)+SUMIF(Движение!$B:$B,$A14,Движение!$E:$E)&gt;=H14,H14,SUMIF(Движение!$B:$B,$A14,Движение!$D:$D)+SUMIF(Движение!$B:$B,$A14,Движение!$E:$E))</f>
        <v>0</v>
      </c>
      <c r="G14" s="5">
        <f t="shared" si="0"/>
        <v>0</v>
      </c>
      <c r="H14" s="5">
        <f>SUMIF(Движение!B:B,A14,Движение!F:F)</f>
        <v>0</v>
      </c>
      <c r="I14" s="5"/>
      <c r="J14" s="5"/>
      <c r="K14" s="5" t="str">
        <f>IF(Номенклатура!$G14-Номенклатура!$H14&lt;I14,Номенклатура!$J14," ")</f>
        <v> </v>
      </c>
    </row>
    <row r="15" spans="3:11" ht="15">
      <c r="C15" s="5"/>
      <c r="D15" s="5">
        <f>SUMIF(Движение!B:B,A15,Движение!C:C)</f>
        <v>0</v>
      </c>
      <c r="E15" s="5">
        <f>SUMIF(Движение!$B:$B,$A15,Движение!$D:$D)+SUMIF(Движение!$B:$B,$A15,Движение!$E:$E)-F15</f>
        <v>0</v>
      </c>
      <c r="F15" s="5">
        <f>IF(SUMIF(Движение!$B:$B,$A15,Движение!$D:$D)+SUMIF(Движение!$B:$B,$A15,Движение!$E:$E)&gt;=H15,H15,SUMIF(Движение!$B:$B,$A15,Движение!$D:$D)+SUMIF(Движение!$B:$B,$A15,Движение!$E:$E))</f>
        <v>0</v>
      </c>
      <c r="G15" s="5">
        <f t="shared" si="0"/>
        <v>0</v>
      </c>
      <c r="H15" s="5">
        <f>SUMIF(Движение!B:B,A15,Движение!F:F)</f>
        <v>0</v>
      </c>
      <c r="I15" s="5"/>
      <c r="J15" s="5"/>
      <c r="K15" s="5" t="str">
        <f>IF(Номенклатура!$G15-Номенклатура!$H15&lt;I15,Номенклатура!$J15," ")</f>
        <v> </v>
      </c>
    </row>
    <row r="16" spans="3:11" ht="15">
      <c r="C16" s="5"/>
      <c r="D16" s="5">
        <f>SUMIF(Движение!B:B,A16,Движение!C:C)</f>
        <v>0</v>
      </c>
      <c r="E16" s="5">
        <f>SUMIF(Движение!$B:$B,$A16,Движение!$D:$D)+SUMIF(Движение!$B:$B,$A16,Движение!$E:$E)-F16</f>
        <v>0</v>
      </c>
      <c r="F16" s="5">
        <f>IF(SUMIF(Движение!$B:$B,$A16,Движение!$D:$D)+SUMIF(Движение!$B:$B,$A16,Движение!$E:$E)&gt;=H16,H16,SUMIF(Движение!$B:$B,$A16,Движение!$D:$D)+SUMIF(Движение!$B:$B,$A16,Движение!$E:$E))</f>
        <v>0</v>
      </c>
      <c r="G16" s="5">
        <f t="shared" si="0"/>
        <v>0</v>
      </c>
      <c r="H16" s="5">
        <f>SUMIF(Движение!B:B,A16,Движение!F:F)</f>
        <v>0</v>
      </c>
      <c r="I16" s="5"/>
      <c r="J16" s="5"/>
      <c r="K16" s="5" t="str">
        <f>IF(Номенклатура!$G16-Номенклатура!$H16&lt;I16,Номенклатура!$J16," ")</f>
        <v> </v>
      </c>
    </row>
    <row r="17" spans="3:11" ht="15">
      <c r="C17" s="5"/>
      <c r="D17" s="5">
        <f>SUMIF(Движение!B:B,A17,Движение!C:C)</f>
        <v>0</v>
      </c>
      <c r="E17" s="5">
        <f>SUMIF(Движение!$B:$B,$A17,Движение!$D:$D)+SUMIF(Движение!$B:$B,$A17,Движение!$E:$E)-F17</f>
        <v>0</v>
      </c>
      <c r="F17" s="5">
        <f>IF(SUMIF(Движение!$B:$B,$A17,Движение!$D:$D)+SUMIF(Движение!$B:$B,$A17,Движение!$E:$E)&gt;=H17,H17,SUMIF(Движение!$B:$B,$A17,Движение!$D:$D)+SUMIF(Движение!$B:$B,$A17,Движение!$E:$E))</f>
        <v>0</v>
      </c>
      <c r="G17" s="5">
        <f t="shared" si="0"/>
        <v>0</v>
      </c>
      <c r="H17" s="5">
        <f>SUMIF(Движение!B:B,A17,Движение!F:F)</f>
        <v>0</v>
      </c>
      <c r="I17" s="5"/>
      <c r="J17" s="5"/>
      <c r="K17" s="5" t="str">
        <f>IF(Номенклатура!$G17-Номенклатура!$H17&lt;I17,Номенклатура!$J17," ")</f>
        <v> </v>
      </c>
    </row>
    <row r="19" ht="15">
      <c r="H19" s="1" t="s">
        <v>26</v>
      </c>
    </row>
    <row r="20" ht="15">
      <c r="H20" s="1" t="s">
        <v>27</v>
      </c>
    </row>
  </sheetData>
  <sheetProtection/>
  <printOptions/>
  <pageMargins left="0.31496062992125984" right="0" top="0.1968503937007874" bottom="0.1968503937007874" header="0" footer="0"/>
  <pageSetup horizontalDpi="300" verticalDpi="300" orientation="landscape" paperSize="9" scale="7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pane ySplit="1" topLeftCell="A17" activePane="bottomLeft" state="frozen"/>
      <selection pane="topLeft" activeCell="A5" sqref="A5"/>
      <selection pane="bottomLeft" activeCell="D13" sqref="D13"/>
    </sheetView>
  </sheetViews>
  <sheetFormatPr defaultColWidth="9.140625" defaultRowHeight="15"/>
  <cols>
    <col min="1" max="1" width="13.140625" style="6" customWidth="1"/>
    <col min="2" max="2" width="26.00390625" style="0" customWidth="1"/>
    <col min="3" max="5" width="16.140625" style="1" customWidth="1"/>
    <col min="6" max="6" width="23.8515625" style="2" customWidth="1"/>
    <col min="8" max="8" width="79.421875" style="0" customWidth="1"/>
  </cols>
  <sheetData>
    <row r="1" spans="1:6" s="4" customFormat="1" ht="46.5" customHeight="1">
      <c r="A1" s="15" t="s">
        <v>1</v>
      </c>
      <c r="B1" s="10" t="s">
        <v>20</v>
      </c>
      <c r="C1" s="10" t="s">
        <v>22</v>
      </c>
      <c r="D1" s="10" t="s">
        <v>23</v>
      </c>
      <c r="E1" s="10" t="s">
        <v>24</v>
      </c>
      <c r="F1" s="13" t="s">
        <v>25</v>
      </c>
    </row>
    <row r="2" spans="1:6" ht="15">
      <c r="A2" s="16">
        <v>44621</v>
      </c>
      <c r="B2" s="11" t="s">
        <v>17</v>
      </c>
      <c r="C2" s="5">
        <v>5</v>
      </c>
      <c r="D2" s="5"/>
      <c r="E2" s="5"/>
      <c r="F2" s="11"/>
    </row>
    <row r="3" spans="1:6" ht="15">
      <c r="A3" s="16">
        <v>44622</v>
      </c>
      <c r="B3" s="11" t="s">
        <v>11</v>
      </c>
      <c r="C3" s="5">
        <v>10</v>
      </c>
      <c r="D3" s="5"/>
      <c r="E3" s="5"/>
      <c r="F3" s="11"/>
    </row>
    <row r="4" spans="1:6" ht="15">
      <c r="A4" s="16">
        <v>44623</v>
      </c>
      <c r="B4" s="11" t="s">
        <v>12</v>
      </c>
      <c r="C4" s="5"/>
      <c r="D4" s="5">
        <v>2</v>
      </c>
      <c r="E4" s="5"/>
      <c r="F4" s="11"/>
    </row>
    <row r="5" spans="1:6" ht="15">
      <c r="A5" s="16">
        <v>44624</v>
      </c>
      <c r="B5" s="11" t="s">
        <v>13</v>
      </c>
      <c r="C5" s="5">
        <v>30</v>
      </c>
      <c r="D5" s="5"/>
      <c r="E5" s="5"/>
      <c r="F5" s="11"/>
    </row>
    <row r="6" spans="1:6" ht="15">
      <c r="A6" s="16">
        <v>44625</v>
      </c>
      <c r="B6" s="11" t="s">
        <v>14</v>
      </c>
      <c r="C6" s="5"/>
      <c r="D6" s="5">
        <v>2</v>
      </c>
      <c r="E6" s="5"/>
      <c r="F6" s="11"/>
    </row>
    <row r="7" spans="1:6" ht="15">
      <c r="A7" s="16">
        <v>44626</v>
      </c>
      <c r="B7" s="11" t="s">
        <v>15</v>
      </c>
      <c r="C7" s="5"/>
      <c r="D7" s="5">
        <v>4</v>
      </c>
      <c r="E7" s="5"/>
      <c r="F7" s="11"/>
    </row>
    <row r="8" spans="1:6" ht="15">
      <c r="A8" s="16">
        <v>44627</v>
      </c>
      <c r="B8" s="11" t="s">
        <v>16</v>
      </c>
      <c r="C8" s="5"/>
      <c r="D8" s="5">
        <v>5</v>
      </c>
      <c r="E8" s="5"/>
      <c r="F8" s="11"/>
    </row>
    <row r="9" spans="1:6" ht="15">
      <c r="A9" s="16">
        <v>44628</v>
      </c>
      <c r="B9" s="11" t="s">
        <v>17</v>
      </c>
      <c r="C9" s="5">
        <v>5</v>
      </c>
      <c r="D9" s="5"/>
      <c r="E9" s="5"/>
      <c r="F9" s="11"/>
    </row>
    <row r="10" spans="1:6" ht="15">
      <c r="A10" s="16">
        <v>44629</v>
      </c>
      <c r="B10" s="11" t="s">
        <v>17</v>
      </c>
      <c r="C10" s="5"/>
      <c r="D10" s="5">
        <v>3</v>
      </c>
      <c r="E10" s="5"/>
      <c r="F10" s="11"/>
    </row>
    <row r="11" spans="1:6" ht="15">
      <c r="A11" s="16">
        <v>44630</v>
      </c>
      <c r="B11" s="11" t="s">
        <v>15</v>
      </c>
      <c r="C11" s="5">
        <v>7</v>
      </c>
      <c r="D11" s="5"/>
      <c r="E11" s="5"/>
      <c r="F11" s="11"/>
    </row>
    <row r="12" spans="1:6" ht="15">
      <c r="A12" s="16">
        <v>44631</v>
      </c>
      <c r="B12" s="11" t="s">
        <v>17</v>
      </c>
      <c r="C12" s="5" t="s">
        <v>21</v>
      </c>
      <c r="D12" s="5"/>
      <c r="E12" s="5">
        <v>3</v>
      </c>
      <c r="F12" s="11"/>
    </row>
    <row r="13" spans="1:6" ht="15">
      <c r="A13" s="16">
        <v>44632</v>
      </c>
      <c r="B13" s="11" t="s">
        <v>13</v>
      </c>
      <c r="C13" s="5"/>
      <c r="D13" s="5">
        <v>12</v>
      </c>
      <c r="E13" s="5"/>
      <c r="F13" s="11"/>
    </row>
    <row r="14" spans="1:6" ht="15">
      <c r="A14" s="16">
        <v>44633</v>
      </c>
      <c r="B14" s="11" t="s">
        <v>16</v>
      </c>
      <c r="C14" s="5">
        <v>10</v>
      </c>
      <c r="D14" s="5"/>
      <c r="E14" s="5"/>
      <c r="F14" s="11"/>
    </row>
    <row r="15" spans="1:6" ht="15">
      <c r="A15" s="16">
        <v>44634</v>
      </c>
      <c r="B15" s="11" t="s">
        <v>14</v>
      </c>
      <c r="C15" s="5"/>
      <c r="D15" s="5">
        <v>1</v>
      </c>
      <c r="E15" s="5"/>
      <c r="F15" s="11"/>
    </row>
    <row r="16" spans="1:6" ht="15">
      <c r="A16" s="16">
        <v>44635</v>
      </c>
      <c r="B16" s="11" t="s">
        <v>14</v>
      </c>
      <c r="C16" s="5">
        <v>5</v>
      </c>
      <c r="D16" s="5"/>
      <c r="E16" s="5"/>
      <c r="F16" s="11"/>
    </row>
    <row r="17" spans="1:6" ht="15">
      <c r="A17" s="16">
        <v>44636</v>
      </c>
      <c r="B17" s="11" t="s">
        <v>12</v>
      </c>
      <c r="C17" s="5">
        <v>5</v>
      </c>
      <c r="D17" s="5"/>
      <c r="E17" s="5"/>
      <c r="F17" s="11"/>
    </row>
    <row r="18" spans="1:6" ht="15">
      <c r="A18" s="16">
        <v>44637</v>
      </c>
      <c r="B18" s="11" t="s">
        <v>11</v>
      </c>
      <c r="C18" s="5"/>
      <c r="D18" s="5">
        <v>2.5</v>
      </c>
      <c r="E18" s="5"/>
      <c r="F18" s="11"/>
    </row>
    <row r="19" spans="1:6" ht="15">
      <c r="A19" s="16">
        <v>44638</v>
      </c>
      <c r="B19" s="11" t="s">
        <v>17</v>
      </c>
      <c r="C19" s="5"/>
      <c r="D19" s="5">
        <v>3</v>
      </c>
      <c r="E19" s="5"/>
      <c r="F19" s="11"/>
    </row>
    <row r="20" spans="1:6" ht="15">
      <c r="A20" s="16">
        <v>44639</v>
      </c>
      <c r="B20" s="11" t="s">
        <v>11</v>
      </c>
      <c r="C20" s="5" t="s">
        <v>21</v>
      </c>
      <c r="D20" s="5"/>
      <c r="E20" s="5">
        <v>3</v>
      </c>
      <c r="F20" s="11"/>
    </row>
    <row r="21" spans="1:6" ht="15">
      <c r="A21" s="16">
        <v>44640</v>
      </c>
      <c r="B21" s="11" t="s">
        <v>15</v>
      </c>
      <c r="C21" s="5" t="s">
        <v>21</v>
      </c>
      <c r="D21" s="5">
        <v>4</v>
      </c>
      <c r="E21" s="5"/>
      <c r="F21" s="11"/>
    </row>
    <row r="22" spans="1:6" ht="15">
      <c r="A22" s="16">
        <v>44641</v>
      </c>
      <c r="B22" s="11" t="s">
        <v>15</v>
      </c>
      <c r="C22" s="5"/>
      <c r="D22" s="5">
        <v>2</v>
      </c>
      <c r="E22" s="5"/>
      <c r="F22" s="11"/>
    </row>
    <row r="23" spans="1:6" ht="15">
      <c r="A23" s="16">
        <v>44642</v>
      </c>
      <c r="B23" s="11" t="s">
        <v>16</v>
      </c>
      <c r="C23" s="5"/>
      <c r="D23" s="5">
        <v>3</v>
      </c>
      <c r="E23" s="5"/>
      <c r="F23" s="11"/>
    </row>
    <row r="24" spans="1:6" s="11" customFormat="1" ht="15">
      <c r="A24" s="16">
        <v>44641</v>
      </c>
      <c r="B24" s="11" t="s">
        <v>15</v>
      </c>
      <c r="C24" s="5"/>
      <c r="D24" s="5"/>
      <c r="E24" s="5"/>
      <c r="F24" s="11">
        <v>4</v>
      </c>
    </row>
    <row r="25" spans="1:5" ht="15">
      <c r="A25" s="16"/>
      <c r="C25" s="5"/>
      <c r="D25" s="5"/>
      <c r="E25" s="5"/>
    </row>
    <row r="26" spans="2:6" ht="15">
      <c r="B26" s="11"/>
      <c r="C26" s="5"/>
      <c r="D26" s="5"/>
      <c r="E26" s="5"/>
      <c r="F26" s="11"/>
    </row>
    <row r="27" ht="105">
      <c r="F27" s="3" t="s">
        <v>28</v>
      </c>
    </row>
  </sheetData>
  <sheetProtection/>
  <printOptions/>
  <pageMargins left="0.7" right="0.7" top="0.75" bottom="0.75" header="0.3" footer="0.3"/>
  <pageSetup horizontalDpi="300" verticalDpi="3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ПК3</dc:creator>
  <cp:keywords/>
  <dc:description/>
  <cp:lastModifiedBy>Пользователь</cp:lastModifiedBy>
  <cp:lastPrinted>2022-02-18T15:21:15Z</cp:lastPrinted>
  <dcterms:created xsi:type="dcterms:W3CDTF">2021-06-02T09:51:36Z</dcterms:created>
  <dcterms:modified xsi:type="dcterms:W3CDTF">2022-03-12T20:36:47Z</dcterms:modified>
  <cp:category/>
  <cp:version/>
  <cp:contentType/>
  <cp:contentStatus/>
</cp:coreProperties>
</file>