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30\Desktop\"/>
    </mc:Choice>
  </mc:AlternateContent>
  <bookViews>
    <workbookView xWindow="0" yWindow="0" windowWidth="24000" windowHeight="9630"/>
  </bookViews>
  <sheets>
    <sheet name="RUR" sheetId="2" r:id="rId1"/>
    <sheet name="USD" sheetId="3" r:id="rId2"/>
  </sheets>
  <definedNames>
    <definedName name="_xlnm.Print_Area" localSheetId="0">RUR!$A$1:$S$369</definedName>
    <definedName name="_xlnm.Print_Area" localSheetId="1">USD!$A$1:$S$369</definedName>
  </definedNames>
  <calcPr calcId="162913" refMode="R1C1"/>
</workbook>
</file>

<file path=xl/calcChain.xml><?xml version="1.0" encoding="utf-8"?>
<calcChain xmlns="http://schemas.openxmlformats.org/spreadsheetml/2006/main">
  <c r="I369" i="3" l="1"/>
  <c r="N368" i="3"/>
  <c r="N367" i="3"/>
  <c r="N366" i="3"/>
  <c r="N365" i="3"/>
  <c r="N364" i="3"/>
  <c r="N363" i="3"/>
  <c r="N362" i="3"/>
  <c r="N361" i="3"/>
  <c r="N360" i="3"/>
  <c r="N359" i="3"/>
  <c r="N358" i="3"/>
  <c r="N357" i="3"/>
  <c r="N356" i="3"/>
  <c r="N355" i="3"/>
  <c r="N354" i="3"/>
  <c r="N353" i="3"/>
  <c r="N352" i="3"/>
  <c r="N351" i="3"/>
  <c r="N350" i="3"/>
  <c r="N349" i="3"/>
  <c r="N348" i="3"/>
  <c r="N347" i="3"/>
  <c r="N346" i="3"/>
  <c r="N345" i="3"/>
  <c r="N344" i="3"/>
  <c r="N343" i="3"/>
  <c r="N342" i="3"/>
  <c r="N341" i="3"/>
  <c r="N340" i="3"/>
  <c r="N339" i="3"/>
  <c r="N338" i="3"/>
  <c r="N337" i="3"/>
  <c r="N336" i="3"/>
  <c r="N335" i="3"/>
  <c r="N334" i="3"/>
  <c r="N333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L247" i="3"/>
  <c r="N246" i="3"/>
  <c r="L246" i="3"/>
  <c r="N245" i="3"/>
  <c r="L245" i="3"/>
  <c r="N244" i="3"/>
  <c r="L244" i="3"/>
  <c r="N243" i="3"/>
  <c r="L243" i="3"/>
  <c r="N242" i="3"/>
  <c r="L242" i="3"/>
  <c r="N241" i="3"/>
  <c r="L241" i="3"/>
  <c r="N240" i="3"/>
  <c r="L240" i="3"/>
  <c r="N239" i="3"/>
  <c r="L239" i="3"/>
  <c r="N238" i="3"/>
  <c r="L238" i="3"/>
  <c r="N237" i="3"/>
  <c r="L237" i="3"/>
  <c r="N236" i="3"/>
  <c r="L236" i="3"/>
  <c r="N235" i="3"/>
  <c r="L235" i="3"/>
  <c r="N234" i="3"/>
  <c r="L234" i="3"/>
  <c r="N233" i="3"/>
  <c r="L233" i="3"/>
  <c r="N232" i="3"/>
  <c r="L232" i="3"/>
  <c r="N231" i="3"/>
  <c r="L231" i="3"/>
  <c r="N230" i="3"/>
  <c r="L230" i="3"/>
  <c r="N229" i="3"/>
  <c r="L229" i="3"/>
  <c r="N228" i="3"/>
  <c r="L228" i="3"/>
  <c r="N227" i="3"/>
  <c r="L227" i="3"/>
  <c r="N226" i="3"/>
  <c r="L226" i="3"/>
  <c r="N225" i="3"/>
  <c r="L225" i="3"/>
  <c r="N224" i="3"/>
  <c r="L224" i="3"/>
  <c r="N223" i="3"/>
  <c r="L223" i="3"/>
  <c r="N222" i="3"/>
  <c r="L222" i="3"/>
  <c r="N221" i="3"/>
  <c r="L221" i="3"/>
  <c r="N220" i="3"/>
  <c r="L220" i="3"/>
  <c r="N219" i="3"/>
  <c r="L219" i="3"/>
  <c r="N218" i="3"/>
  <c r="L218" i="3"/>
  <c r="N217" i="3"/>
  <c r="L217" i="3"/>
  <c r="N216" i="3"/>
  <c r="L216" i="3"/>
  <c r="N215" i="3"/>
  <c r="L215" i="3"/>
  <c r="N214" i="3"/>
  <c r="L214" i="3"/>
  <c r="N213" i="3"/>
  <c r="L213" i="3"/>
  <c r="N212" i="3"/>
  <c r="L212" i="3"/>
  <c r="N211" i="3"/>
  <c r="L211" i="3"/>
  <c r="N210" i="3"/>
  <c r="L210" i="3"/>
  <c r="N209" i="3"/>
  <c r="L209" i="3"/>
  <c r="N208" i="3"/>
  <c r="L208" i="3"/>
  <c r="N207" i="3"/>
  <c r="L207" i="3"/>
  <c r="N206" i="3"/>
  <c r="L206" i="3"/>
  <c r="N205" i="3"/>
  <c r="L205" i="3"/>
  <c r="N204" i="3"/>
  <c r="L204" i="3"/>
  <c r="N203" i="3"/>
  <c r="L203" i="3"/>
  <c r="N202" i="3"/>
  <c r="L202" i="3"/>
  <c r="N201" i="3"/>
  <c r="L201" i="3"/>
  <c r="N200" i="3"/>
  <c r="L200" i="3"/>
  <c r="N199" i="3"/>
  <c r="L199" i="3"/>
  <c r="N198" i="3"/>
  <c r="L198" i="3"/>
  <c r="N197" i="3"/>
  <c r="L197" i="3"/>
  <c r="N196" i="3"/>
  <c r="L196" i="3"/>
  <c r="N195" i="3"/>
  <c r="L195" i="3"/>
  <c r="N194" i="3"/>
  <c r="L194" i="3"/>
  <c r="N193" i="3"/>
  <c r="L193" i="3"/>
  <c r="N192" i="3"/>
  <c r="L192" i="3"/>
  <c r="N191" i="3"/>
  <c r="L191" i="3"/>
  <c r="N190" i="3"/>
  <c r="L190" i="3"/>
  <c r="N189" i="3"/>
  <c r="L189" i="3"/>
  <c r="N188" i="3"/>
  <c r="L188" i="3"/>
  <c r="N187" i="3"/>
  <c r="L187" i="3"/>
  <c r="N186" i="3"/>
  <c r="L186" i="3"/>
  <c r="N185" i="3"/>
  <c r="L185" i="3"/>
  <c r="N184" i="3"/>
  <c r="L184" i="3"/>
  <c r="N183" i="3"/>
  <c r="L183" i="3"/>
  <c r="N182" i="3"/>
  <c r="L182" i="3"/>
  <c r="N181" i="3"/>
  <c r="L181" i="3"/>
  <c r="N180" i="3"/>
  <c r="L180" i="3"/>
  <c r="N179" i="3"/>
  <c r="L179" i="3"/>
  <c r="N178" i="3"/>
  <c r="L178" i="3"/>
  <c r="N177" i="3"/>
  <c r="L177" i="3"/>
  <c r="N176" i="3"/>
  <c r="L176" i="3"/>
  <c r="N175" i="3"/>
  <c r="L175" i="3"/>
  <c r="N174" i="3"/>
  <c r="L174" i="3"/>
  <c r="N173" i="3"/>
  <c r="L173" i="3"/>
  <c r="N172" i="3"/>
  <c r="L172" i="3"/>
  <c r="N171" i="3"/>
  <c r="L171" i="3"/>
  <c r="N170" i="3"/>
  <c r="L170" i="3"/>
  <c r="N169" i="3"/>
  <c r="L169" i="3"/>
  <c r="N168" i="3"/>
  <c r="L168" i="3"/>
  <c r="N167" i="3"/>
  <c r="L167" i="3"/>
  <c r="N166" i="3"/>
  <c r="L166" i="3"/>
  <c r="N165" i="3"/>
  <c r="L165" i="3"/>
  <c r="N164" i="3"/>
  <c r="L164" i="3"/>
  <c r="N163" i="3"/>
  <c r="L163" i="3"/>
  <c r="N162" i="3"/>
  <c r="L162" i="3"/>
  <c r="N161" i="3"/>
  <c r="L161" i="3"/>
  <c r="N160" i="3"/>
  <c r="L160" i="3"/>
  <c r="N159" i="3"/>
  <c r="L159" i="3"/>
  <c r="N158" i="3"/>
  <c r="L158" i="3"/>
  <c r="N157" i="3"/>
  <c r="L157" i="3"/>
  <c r="N156" i="3"/>
  <c r="L156" i="3"/>
  <c r="N155" i="3"/>
  <c r="L155" i="3"/>
  <c r="N154" i="3"/>
  <c r="L154" i="3"/>
  <c r="N153" i="3"/>
  <c r="L153" i="3"/>
  <c r="N152" i="3"/>
  <c r="L152" i="3"/>
  <c r="N151" i="3"/>
  <c r="L151" i="3"/>
  <c r="N150" i="3"/>
  <c r="L150" i="3"/>
  <c r="N149" i="3"/>
  <c r="L149" i="3"/>
  <c r="N148" i="3"/>
  <c r="L148" i="3"/>
  <c r="N147" i="3"/>
  <c r="L147" i="3"/>
  <c r="N146" i="3"/>
  <c r="L146" i="3"/>
  <c r="N145" i="3"/>
  <c r="L145" i="3"/>
  <c r="N144" i="3"/>
  <c r="L144" i="3"/>
  <c r="N143" i="3"/>
  <c r="L143" i="3"/>
  <c r="N142" i="3"/>
  <c r="L142" i="3"/>
  <c r="N141" i="3"/>
  <c r="L141" i="3"/>
  <c r="N140" i="3"/>
  <c r="L140" i="3"/>
  <c r="N139" i="3"/>
  <c r="L139" i="3"/>
  <c r="N138" i="3"/>
  <c r="L138" i="3"/>
  <c r="N137" i="3"/>
  <c r="L137" i="3"/>
  <c r="N136" i="3"/>
  <c r="L136" i="3"/>
  <c r="N135" i="3"/>
  <c r="L135" i="3"/>
  <c r="N134" i="3"/>
  <c r="L134" i="3"/>
  <c r="N133" i="3"/>
  <c r="L133" i="3"/>
  <c r="N132" i="3"/>
  <c r="L132" i="3"/>
  <c r="N131" i="3"/>
  <c r="L131" i="3"/>
  <c r="N130" i="3"/>
  <c r="L130" i="3"/>
  <c r="N129" i="3"/>
  <c r="L129" i="3"/>
  <c r="N128" i="3"/>
  <c r="L128" i="3"/>
  <c r="N127" i="3"/>
  <c r="L127" i="3"/>
  <c r="N126" i="3"/>
  <c r="L126" i="3"/>
  <c r="N125" i="3"/>
  <c r="L125" i="3"/>
  <c r="N124" i="3"/>
  <c r="L124" i="3"/>
  <c r="N123" i="3"/>
  <c r="L123" i="3"/>
  <c r="N122" i="3"/>
  <c r="L122" i="3"/>
  <c r="N121" i="3"/>
  <c r="L121" i="3"/>
  <c r="N120" i="3"/>
  <c r="L120" i="3"/>
  <c r="N119" i="3"/>
  <c r="L119" i="3"/>
  <c r="N118" i="3"/>
  <c r="L118" i="3"/>
  <c r="N117" i="3"/>
  <c r="L117" i="3"/>
  <c r="N116" i="3"/>
  <c r="L116" i="3"/>
  <c r="N115" i="3"/>
  <c r="L115" i="3"/>
  <c r="N114" i="3"/>
  <c r="L114" i="3"/>
  <c r="N113" i="3"/>
  <c r="L113" i="3"/>
  <c r="N112" i="3"/>
  <c r="L112" i="3"/>
  <c r="N111" i="3"/>
  <c r="L111" i="3"/>
  <c r="N110" i="3"/>
  <c r="L110" i="3"/>
  <c r="N109" i="3"/>
  <c r="L109" i="3"/>
  <c r="N108" i="3"/>
  <c r="L108" i="3"/>
  <c r="N107" i="3"/>
  <c r="L107" i="3"/>
  <c r="N106" i="3"/>
  <c r="L106" i="3"/>
  <c r="N105" i="3"/>
  <c r="L105" i="3"/>
  <c r="N104" i="3"/>
  <c r="L104" i="3"/>
  <c r="N103" i="3"/>
  <c r="L103" i="3"/>
  <c r="N102" i="3"/>
  <c r="L102" i="3"/>
  <c r="N101" i="3"/>
  <c r="L101" i="3"/>
  <c r="N100" i="3"/>
  <c r="L100" i="3"/>
  <c r="N99" i="3"/>
  <c r="L99" i="3"/>
  <c r="N98" i="3"/>
  <c r="L98" i="3"/>
  <c r="N97" i="3"/>
  <c r="L97" i="3"/>
  <c r="N96" i="3"/>
  <c r="L96" i="3"/>
  <c r="N95" i="3"/>
  <c r="L95" i="3"/>
  <c r="N94" i="3"/>
  <c r="L94" i="3"/>
  <c r="N93" i="3"/>
  <c r="L93" i="3"/>
  <c r="N92" i="3"/>
  <c r="L92" i="3"/>
  <c r="N91" i="3"/>
  <c r="L91" i="3"/>
  <c r="N90" i="3"/>
  <c r="L90" i="3"/>
  <c r="N89" i="3"/>
  <c r="L89" i="3"/>
  <c r="N88" i="3"/>
  <c r="L88" i="3"/>
  <c r="N87" i="3"/>
  <c r="L87" i="3"/>
  <c r="N86" i="3"/>
  <c r="L86" i="3"/>
  <c r="N85" i="3"/>
  <c r="L85" i="3"/>
  <c r="N84" i="3"/>
  <c r="L84" i="3"/>
  <c r="N83" i="3"/>
  <c r="L83" i="3"/>
  <c r="N82" i="3"/>
  <c r="L82" i="3"/>
  <c r="N81" i="3"/>
  <c r="L81" i="3"/>
  <c r="N80" i="3"/>
  <c r="L80" i="3"/>
  <c r="N79" i="3"/>
  <c r="L79" i="3"/>
  <c r="N78" i="3"/>
  <c r="L78" i="3"/>
  <c r="N77" i="3"/>
  <c r="L77" i="3"/>
  <c r="N76" i="3"/>
  <c r="L76" i="3"/>
  <c r="N75" i="3"/>
  <c r="L75" i="3"/>
  <c r="N74" i="3"/>
  <c r="L74" i="3"/>
  <c r="N73" i="3"/>
  <c r="L73" i="3"/>
  <c r="N72" i="3"/>
  <c r="L72" i="3"/>
  <c r="N71" i="3"/>
  <c r="L71" i="3"/>
  <c r="N70" i="3"/>
  <c r="L70" i="3"/>
  <c r="N69" i="3"/>
  <c r="L69" i="3"/>
  <c r="N68" i="3"/>
  <c r="L68" i="3"/>
  <c r="N67" i="3"/>
  <c r="L67" i="3"/>
  <c r="N66" i="3"/>
  <c r="L66" i="3"/>
  <c r="N65" i="3"/>
  <c r="L65" i="3"/>
  <c r="N64" i="3"/>
  <c r="L64" i="3"/>
  <c r="N63" i="3"/>
  <c r="L63" i="3"/>
  <c r="N62" i="3"/>
  <c r="L62" i="3"/>
  <c r="N61" i="3"/>
  <c r="L61" i="3"/>
  <c r="N60" i="3"/>
  <c r="L60" i="3"/>
  <c r="N59" i="3"/>
  <c r="L59" i="3"/>
  <c r="N58" i="3"/>
  <c r="L58" i="3"/>
  <c r="N57" i="3"/>
  <c r="L57" i="3"/>
  <c r="N56" i="3"/>
  <c r="L56" i="3"/>
  <c r="N55" i="3"/>
  <c r="L55" i="3"/>
  <c r="N54" i="3"/>
  <c r="L54" i="3"/>
  <c r="N53" i="3"/>
  <c r="L53" i="3"/>
  <c r="N52" i="3"/>
  <c r="L52" i="3"/>
  <c r="N51" i="3"/>
  <c r="L51" i="3"/>
  <c r="N50" i="3"/>
  <c r="L50" i="3"/>
  <c r="N49" i="3"/>
  <c r="L49" i="3"/>
  <c r="N48" i="3"/>
  <c r="L48" i="3"/>
  <c r="N47" i="3"/>
  <c r="L47" i="3"/>
  <c r="N46" i="3"/>
  <c r="L46" i="3"/>
  <c r="N45" i="3"/>
  <c r="L45" i="3"/>
  <c r="N44" i="3"/>
  <c r="L44" i="3"/>
  <c r="N43" i="3"/>
  <c r="L43" i="3"/>
  <c r="N42" i="3"/>
  <c r="L42" i="3"/>
  <c r="N41" i="3"/>
  <c r="L41" i="3"/>
  <c r="N40" i="3"/>
  <c r="L40" i="3"/>
  <c r="N39" i="3"/>
  <c r="L39" i="3"/>
  <c r="N38" i="3"/>
  <c r="L38" i="3"/>
  <c r="N37" i="3"/>
  <c r="L37" i="3"/>
  <c r="N36" i="3"/>
  <c r="L36" i="3"/>
  <c r="N35" i="3"/>
  <c r="L35" i="3"/>
  <c r="N34" i="3"/>
  <c r="L34" i="3"/>
  <c r="N33" i="3"/>
  <c r="L33" i="3"/>
  <c r="N32" i="3"/>
  <c r="L32" i="3"/>
  <c r="N31" i="3"/>
  <c r="L31" i="3"/>
  <c r="N30" i="3"/>
  <c r="L30" i="3"/>
  <c r="N29" i="3"/>
  <c r="L29" i="3"/>
  <c r="N28" i="3"/>
  <c r="L28" i="3"/>
  <c r="N27" i="3"/>
  <c r="L27" i="3"/>
  <c r="N26" i="3"/>
  <c r="L26" i="3"/>
  <c r="N25" i="3"/>
  <c r="L25" i="3"/>
  <c r="N24" i="3"/>
  <c r="L24" i="3"/>
  <c r="N23" i="3"/>
  <c r="L23" i="3"/>
  <c r="N22" i="3"/>
  <c r="L22" i="3"/>
  <c r="N21" i="3"/>
  <c r="L21" i="3"/>
  <c r="N20" i="3"/>
  <c r="L20" i="3"/>
  <c r="N19" i="3"/>
  <c r="L19" i="3"/>
  <c r="N18" i="3"/>
  <c r="L18" i="3"/>
  <c r="N17" i="3"/>
  <c r="L17" i="3"/>
  <c r="N16" i="3"/>
  <c r="N15" i="3"/>
  <c r="L15" i="3"/>
  <c r="N14" i="3"/>
  <c r="L14" i="3"/>
  <c r="N13" i="3"/>
  <c r="L13" i="3"/>
  <c r="N12" i="3"/>
  <c r="N11" i="3"/>
  <c r="L11" i="3"/>
  <c r="N10" i="3"/>
  <c r="L10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Q9" i="3"/>
  <c r="Q10" i="3" s="1"/>
  <c r="Q11" i="3" s="1"/>
  <c r="Q12" i="3" s="1"/>
  <c r="Q13" i="3" s="1"/>
  <c r="Q14" i="3" s="1"/>
  <c r="Q15" i="3" s="1"/>
  <c r="Q16" i="3" s="1"/>
  <c r="Q17" i="3" s="1"/>
  <c r="Q18" i="3" s="1"/>
  <c r="Q19" i="3" s="1"/>
  <c r="Q20" i="3" s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Q35" i="3" s="1"/>
  <c r="Q36" i="3" s="1"/>
  <c r="Q37" i="3" s="1"/>
  <c r="Q38" i="3" s="1"/>
  <c r="Q39" i="3" s="1"/>
  <c r="Q40" i="3" s="1"/>
  <c r="Q41" i="3" s="1"/>
  <c r="Q42" i="3" s="1"/>
  <c r="Q43" i="3" s="1"/>
  <c r="Q44" i="3" s="1"/>
  <c r="Q45" i="3" s="1"/>
  <c r="Q46" i="3" s="1"/>
  <c r="Q47" i="3" s="1"/>
  <c r="Q48" i="3" s="1"/>
  <c r="Q49" i="3" s="1"/>
  <c r="Q50" i="3" s="1"/>
  <c r="Q51" i="3" s="1"/>
  <c r="Q52" i="3" s="1"/>
  <c r="Q53" i="3" s="1"/>
  <c r="Q54" i="3" s="1"/>
  <c r="Q55" i="3" s="1"/>
  <c r="Q56" i="3" s="1"/>
  <c r="Q57" i="3" s="1"/>
  <c r="Q58" i="3" s="1"/>
  <c r="Q59" i="3" s="1"/>
  <c r="Q60" i="3" s="1"/>
  <c r="Q61" i="3" s="1"/>
  <c r="Q62" i="3" s="1"/>
  <c r="Q63" i="3" s="1"/>
  <c r="Q64" i="3" s="1"/>
  <c r="Q65" i="3" s="1"/>
  <c r="Q66" i="3" s="1"/>
  <c r="Q67" i="3" s="1"/>
  <c r="Q68" i="3" s="1"/>
  <c r="Q69" i="3" s="1"/>
  <c r="Q70" i="3" s="1"/>
  <c r="Q71" i="3" s="1"/>
  <c r="Q72" i="3" s="1"/>
  <c r="Q73" i="3" s="1"/>
  <c r="Q74" i="3" s="1"/>
  <c r="Q75" i="3" s="1"/>
  <c r="Q76" i="3" s="1"/>
  <c r="Q77" i="3" s="1"/>
  <c r="Q78" i="3" s="1"/>
  <c r="Q79" i="3" s="1"/>
  <c r="Q80" i="3" s="1"/>
  <c r="Q81" i="3" s="1"/>
  <c r="Q82" i="3" s="1"/>
  <c r="Q83" i="3" s="1"/>
  <c r="Q84" i="3" s="1"/>
  <c r="Q85" i="3" s="1"/>
  <c r="Q86" i="3" s="1"/>
  <c r="Q87" i="3" s="1"/>
  <c r="Q88" i="3" s="1"/>
  <c r="Q89" i="3" s="1"/>
  <c r="Q90" i="3" s="1"/>
  <c r="Q91" i="3" s="1"/>
  <c r="Q92" i="3" s="1"/>
  <c r="Q93" i="3" s="1"/>
  <c r="Q94" i="3" s="1"/>
  <c r="Q95" i="3" s="1"/>
  <c r="Q96" i="3" s="1"/>
  <c r="Q97" i="3" s="1"/>
  <c r="Q98" i="3" s="1"/>
  <c r="Q99" i="3" s="1"/>
  <c r="Q100" i="3" s="1"/>
  <c r="Q101" i="3" s="1"/>
  <c r="Q102" i="3" s="1"/>
  <c r="Q103" i="3" s="1"/>
  <c r="Q104" i="3" s="1"/>
  <c r="Q105" i="3" s="1"/>
  <c r="Q106" i="3" s="1"/>
  <c r="Q107" i="3" s="1"/>
  <c r="Q108" i="3" s="1"/>
  <c r="Q109" i="3" s="1"/>
  <c r="Q110" i="3" s="1"/>
  <c r="Q111" i="3" s="1"/>
  <c r="Q112" i="3" s="1"/>
  <c r="Q113" i="3" s="1"/>
  <c r="Q114" i="3" s="1"/>
  <c r="Q115" i="3" s="1"/>
  <c r="Q116" i="3" s="1"/>
  <c r="Q117" i="3" s="1"/>
  <c r="Q118" i="3" s="1"/>
  <c r="Q119" i="3" s="1"/>
  <c r="Q120" i="3" s="1"/>
  <c r="Q121" i="3" s="1"/>
  <c r="Q122" i="3" s="1"/>
  <c r="Q123" i="3" s="1"/>
  <c r="Q124" i="3" s="1"/>
  <c r="Q125" i="3" s="1"/>
  <c r="Q126" i="3" s="1"/>
  <c r="Q127" i="3" s="1"/>
  <c r="Q128" i="3" s="1"/>
  <c r="Q129" i="3" s="1"/>
  <c r="Q130" i="3" s="1"/>
  <c r="Q131" i="3" s="1"/>
  <c r="Q132" i="3" s="1"/>
  <c r="Q133" i="3" s="1"/>
  <c r="Q134" i="3" s="1"/>
  <c r="Q135" i="3" s="1"/>
  <c r="Q136" i="3" s="1"/>
  <c r="Q137" i="3" s="1"/>
  <c r="Q138" i="3" s="1"/>
  <c r="Q139" i="3" s="1"/>
  <c r="Q140" i="3" s="1"/>
  <c r="Q141" i="3" s="1"/>
  <c r="Q142" i="3" s="1"/>
  <c r="Q143" i="3" s="1"/>
  <c r="Q144" i="3" s="1"/>
  <c r="Q145" i="3" s="1"/>
  <c r="Q146" i="3" s="1"/>
  <c r="Q147" i="3" s="1"/>
  <c r="Q148" i="3" s="1"/>
  <c r="Q149" i="3" s="1"/>
  <c r="Q150" i="3" s="1"/>
  <c r="Q151" i="3" s="1"/>
  <c r="Q152" i="3" s="1"/>
  <c r="Q153" i="3" s="1"/>
  <c r="Q154" i="3" s="1"/>
  <c r="Q155" i="3" s="1"/>
  <c r="Q156" i="3" s="1"/>
  <c r="Q157" i="3" s="1"/>
  <c r="Q158" i="3" s="1"/>
  <c r="Q159" i="3" s="1"/>
  <c r="Q160" i="3" s="1"/>
  <c r="Q161" i="3" s="1"/>
  <c r="Q162" i="3" s="1"/>
  <c r="Q163" i="3" s="1"/>
  <c r="Q164" i="3" s="1"/>
  <c r="Q165" i="3" s="1"/>
  <c r="Q166" i="3" s="1"/>
  <c r="Q167" i="3" s="1"/>
  <c r="Q168" i="3" s="1"/>
  <c r="Q169" i="3" s="1"/>
  <c r="Q170" i="3" s="1"/>
  <c r="Q171" i="3" s="1"/>
  <c r="Q172" i="3" s="1"/>
  <c r="Q173" i="3" s="1"/>
  <c r="Q174" i="3" s="1"/>
  <c r="Q175" i="3" s="1"/>
  <c r="Q176" i="3" s="1"/>
  <c r="Q177" i="3" s="1"/>
  <c r="Q178" i="3" s="1"/>
  <c r="Q179" i="3" s="1"/>
  <c r="Q180" i="3" s="1"/>
  <c r="Q181" i="3" s="1"/>
  <c r="Q182" i="3" s="1"/>
  <c r="Q183" i="3" s="1"/>
  <c r="Q184" i="3" s="1"/>
  <c r="Q185" i="3" s="1"/>
  <c r="Q186" i="3" s="1"/>
  <c r="Q187" i="3" s="1"/>
  <c r="Q188" i="3" s="1"/>
  <c r="Q189" i="3" s="1"/>
  <c r="Q190" i="3" s="1"/>
  <c r="Q191" i="3" s="1"/>
  <c r="Q192" i="3" s="1"/>
  <c r="Q193" i="3" s="1"/>
  <c r="Q194" i="3" s="1"/>
  <c r="Q195" i="3" s="1"/>
  <c r="Q196" i="3" s="1"/>
  <c r="Q197" i="3" s="1"/>
  <c r="Q198" i="3" s="1"/>
  <c r="Q199" i="3" s="1"/>
  <c r="Q200" i="3" s="1"/>
  <c r="Q201" i="3" s="1"/>
  <c r="Q202" i="3" s="1"/>
  <c r="Q203" i="3" s="1"/>
  <c r="Q204" i="3" s="1"/>
  <c r="Q205" i="3" s="1"/>
  <c r="Q206" i="3" s="1"/>
  <c r="Q207" i="3" s="1"/>
  <c r="Q208" i="3" s="1"/>
  <c r="Q209" i="3" s="1"/>
  <c r="Q210" i="3" s="1"/>
  <c r="Q211" i="3" s="1"/>
  <c r="Q212" i="3" s="1"/>
  <c r="Q213" i="3" s="1"/>
  <c r="Q214" i="3" s="1"/>
  <c r="Q215" i="3" s="1"/>
  <c r="Q216" i="3" s="1"/>
  <c r="Q217" i="3" s="1"/>
  <c r="Q218" i="3" s="1"/>
  <c r="Q219" i="3" s="1"/>
  <c r="Q220" i="3" s="1"/>
  <c r="Q221" i="3" s="1"/>
  <c r="Q222" i="3" s="1"/>
  <c r="Q223" i="3" s="1"/>
  <c r="Q224" i="3" s="1"/>
  <c r="Q225" i="3" s="1"/>
  <c r="Q226" i="3" s="1"/>
  <c r="Q227" i="3" s="1"/>
  <c r="Q228" i="3" s="1"/>
  <c r="Q229" i="3" s="1"/>
  <c r="Q230" i="3" s="1"/>
  <c r="Q231" i="3" s="1"/>
  <c r="Q232" i="3" s="1"/>
  <c r="Q233" i="3" s="1"/>
  <c r="Q234" i="3" s="1"/>
  <c r="Q235" i="3" s="1"/>
  <c r="Q236" i="3" s="1"/>
  <c r="Q237" i="3" s="1"/>
  <c r="Q238" i="3" s="1"/>
  <c r="Q239" i="3" s="1"/>
  <c r="Q240" i="3" s="1"/>
  <c r="Q241" i="3" s="1"/>
  <c r="Q242" i="3" s="1"/>
  <c r="Q243" i="3" s="1"/>
  <c r="Q244" i="3" s="1"/>
  <c r="Q245" i="3" s="1"/>
  <c r="Q246" i="3" s="1"/>
  <c r="Q247" i="3" s="1"/>
  <c r="Q248" i="3" s="1"/>
  <c r="Q249" i="3" s="1"/>
  <c r="Q250" i="3" s="1"/>
  <c r="Q251" i="3" s="1"/>
  <c r="Q252" i="3" s="1"/>
  <c r="Q253" i="3" s="1"/>
  <c r="Q254" i="3" s="1"/>
  <c r="Q255" i="3" s="1"/>
  <c r="Q256" i="3" s="1"/>
  <c r="Q257" i="3" s="1"/>
  <c r="Q258" i="3" s="1"/>
  <c r="Q259" i="3" s="1"/>
  <c r="Q260" i="3" s="1"/>
  <c r="Q261" i="3" s="1"/>
  <c r="Q262" i="3" s="1"/>
  <c r="Q263" i="3" s="1"/>
  <c r="Q264" i="3" s="1"/>
  <c r="Q265" i="3" s="1"/>
  <c r="Q266" i="3" s="1"/>
  <c r="Q267" i="3" s="1"/>
  <c r="Q268" i="3" s="1"/>
  <c r="Q269" i="3" s="1"/>
  <c r="Q270" i="3" s="1"/>
  <c r="Q271" i="3" s="1"/>
  <c r="Q272" i="3" s="1"/>
  <c r="Q273" i="3" s="1"/>
  <c r="Q274" i="3" s="1"/>
  <c r="Q275" i="3" s="1"/>
  <c r="Q276" i="3" s="1"/>
  <c r="Q277" i="3" s="1"/>
  <c r="Q278" i="3" s="1"/>
  <c r="Q279" i="3" s="1"/>
  <c r="Q280" i="3" s="1"/>
  <c r="Q281" i="3" s="1"/>
  <c r="Q282" i="3" s="1"/>
  <c r="Q283" i="3" s="1"/>
  <c r="Q284" i="3" s="1"/>
  <c r="Q285" i="3" s="1"/>
  <c r="Q286" i="3" s="1"/>
  <c r="Q287" i="3" s="1"/>
  <c r="Q288" i="3" s="1"/>
  <c r="Q289" i="3" s="1"/>
  <c r="Q290" i="3" s="1"/>
  <c r="Q291" i="3" s="1"/>
  <c r="Q292" i="3" s="1"/>
  <c r="Q293" i="3" s="1"/>
  <c r="Q294" i="3" s="1"/>
  <c r="Q295" i="3" s="1"/>
  <c r="Q296" i="3" s="1"/>
  <c r="Q297" i="3" s="1"/>
  <c r="Q298" i="3" s="1"/>
  <c r="Q299" i="3" s="1"/>
  <c r="Q300" i="3" s="1"/>
  <c r="Q301" i="3" s="1"/>
  <c r="Q302" i="3" s="1"/>
  <c r="Q303" i="3" s="1"/>
  <c r="Q304" i="3" s="1"/>
  <c r="Q305" i="3" s="1"/>
  <c r="Q306" i="3" s="1"/>
  <c r="Q307" i="3" s="1"/>
  <c r="Q308" i="3" s="1"/>
  <c r="Q309" i="3" s="1"/>
  <c r="Q310" i="3" s="1"/>
  <c r="Q311" i="3" s="1"/>
  <c r="Q312" i="3" s="1"/>
  <c r="Q313" i="3" s="1"/>
  <c r="Q314" i="3" s="1"/>
  <c r="Q315" i="3" s="1"/>
  <c r="Q316" i="3" s="1"/>
  <c r="Q317" i="3" s="1"/>
  <c r="Q318" i="3" s="1"/>
  <c r="Q319" i="3" s="1"/>
  <c r="Q320" i="3" s="1"/>
  <c r="Q321" i="3" s="1"/>
  <c r="Q322" i="3" s="1"/>
  <c r="Q323" i="3" s="1"/>
  <c r="Q324" i="3" s="1"/>
  <c r="Q325" i="3" s="1"/>
  <c r="Q326" i="3" s="1"/>
  <c r="Q327" i="3" s="1"/>
  <c r="Q328" i="3" s="1"/>
  <c r="Q329" i="3" s="1"/>
  <c r="Q330" i="3" s="1"/>
  <c r="Q331" i="3" s="1"/>
  <c r="Q332" i="3" s="1"/>
  <c r="Q333" i="3" s="1"/>
  <c r="Q334" i="3" s="1"/>
  <c r="Q335" i="3" s="1"/>
  <c r="Q336" i="3" s="1"/>
  <c r="Q337" i="3" s="1"/>
  <c r="Q338" i="3" s="1"/>
  <c r="Q339" i="3" s="1"/>
  <c r="Q340" i="3" s="1"/>
  <c r="Q341" i="3" s="1"/>
  <c r="Q342" i="3" s="1"/>
  <c r="Q343" i="3" s="1"/>
  <c r="Q344" i="3" s="1"/>
  <c r="Q345" i="3" s="1"/>
  <c r="Q346" i="3" s="1"/>
  <c r="Q347" i="3" s="1"/>
  <c r="Q348" i="3" s="1"/>
  <c r="Q349" i="3" s="1"/>
  <c r="Q350" i="3" s="1"/>
  <c r="Q351" i="3" s="1"/>
  <c r="Q352" i="3" s="1"/>
  <c r="Q353" i="3" s="1"/>
  <c r="Q354" i="3" s="1"/>
  <c r="Q355" i="3" s="1"/>
  <c r="Q356" i="3" s="1"/>
  <c r="Q357" i="3" s="1"/>
  <c r="Q358" i="3" s="1"/>
  <c r="Q359" i="3" s="1"/>
  <c r="Q360" i="3" s="1"/>
  <c r="Q361" i="3" s="1"/>
  <c r="Q362" i="3" s="1"/>
  <c r="Q363" i="3" s="1"/>
  <c r="Q364" i="3" s="1"/>
  <c r="Q365" i="3" s="1"/>
  <c r="Q366" i="3" s="1"/>
  <c r="Q367" i="3" s="1"/>
  <c r="Q368" i="3" s="1"/>
  <c r="P9" i="3"/>
  <c r="P10" i="3" s="1"/>
  <c r="P11" i="3" s="1"/>
  <c r="P12" i="3" s="1"/>
  <c r="P13" i="3" s="1"/>
  <c r="P14" i="3" s="1"/>
  <c r="P15" i="3" s="1"/>
  <c r="P16" i="3" s="1"/>
  <c r="O9" i="3"/>
  <c r="O10" i="3" s="1"/>
  <c r="O11" i="3" s="1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33" i="3" s="1"/>
  <c r="O34" i="3" s="1"/>
  <c r="O35" i="3" s="1"/>
  <c r="O36" i="3" s="1"/>
  <c r="O37" i="3" s="1"/>
  <c r="O38" i="3" s="1"/>
  <c r="O39" i="3" s="1"/>
  <c r="O40" i="3" s="1"/>
  <c r="O41" i="3" s="1"/>
  <c r="O42" i="3" s="1"/>
  <c r="O43" i="3" s="1"/>
  <c r="O44" i="3" s="1"/>
  <c r="N9" i="3"/>
  <c r="L9" i="3"/>
  <c r="B9" i="3"/>
  <c r="T8" i="3"/>
  <c r="T9" i="3" s="1"/>
  <c r="T10" i="3" s="1"/>
  <c r="T11" i="3" s="1"/>
  <c r="T12" i="3" s="1"/>
  <c r="T13" i="3" s="1"/>
  <c r="T14" i="3" s="1"/>
  <c r="T15" i="3" s="1"/>
  <c r="T16" i="3" s="1"/>
  <c r="S8" i="3"/>
  <c r="S9" i="3" s="1"/>
  <c r="S10" i="3" s="1"/>
  <c r="S11" i="3" s="1"/>
  <c r="S12" i="3" s="1"/>
  <c r="S13" i="3" s="1"/>
  <c r="S14" i="3" s="1"/>
  <c r="S15" i="3" s="1"/>
  <c r="S16" i="3" s="1"/>
  <c r="K4" i="3"/>
  <c r="C9" i="3" l="1"/>
  <c r="O45" i="3"/>
  <c r="O46" i="3" s="1"/>
  <c r="O47" i="3" s="1"/>
  <c r="O48" i="3" s="1"/>
  <c r="O49" i="3" s="1"/>
  <c r="O50" i="3" s="1"/>
  <c r="O51" i="3" s="1"/>
  <c r="O52" i="3" s="1"/>
  <c r="O53" i="3" s="1"/>
  <c r="O54" i="3" s="1"/>
  <c r="O55" i="3" s="1"/>
  <c r="O56" i="3" s="1"/>
  <c r="O57" i="3" s="1"/>
  <c r="O58" i="3" s="1"/>
  <c r="O59" i="3" s="1"/>
  <c r="O60" i="3" s="1"/>
  <c r="O61" i="3" s="1"/>
  <c r="O62" i="3" s="1"/>
  <c r="O63" i="3" s="1"/>
  <c r="O64" i="3" s="1"/>
  <c r="O65" i="3" s="1"/>
  <c r="O66" i="3" s="1"/>
  <c r="O67" i="3" s="1"/>
  <c r="O68" i="3" s="1"/>
  <c r="O69" i="3" s="1"/>
  <c r="O70" i="3" s="1"/>
  <c r="O71" i="3" s="1"/>
  <c r="O72" i="3" s="1"/>
  <c r="O73" i="3" s="1"/>
  <c r="O74" i="3" s="1"/>
  <c r="O75" i="3" s="1"/>
  <c r="O76" i="3" s="1"/>
  <c r="O77" i="3" s="1"/>
  <c r="O78" i="3" s="1"/>
  <c r="O79" i="3" s="1"/>
  <c r="O80" i="3" s="1"/>
  <c r="O81" i="3" s="1"/>
  <c r="O82" i="3" s="1"/>
  <c r="O83" i="3" s="1"/>
  <c r="O84" i="3" s="1"/>
  <c r="O85" i="3" s="1"/>
  <c r="O86" i="3" s="1"/>
  <c r="O87" i="3" s="1"/>
  <c r="O88" i="3" s="1"/>
  <c r="O89" i="3" s="1"/>
  <c r="O90" i="3" s="1"/>
  <c r="O91" i="3" s="1"/>
  <c r="O92" i="3" s="1"/>
  <c r="O93" i="3" s="1"/>
  <c r="O94" i="3" s="1"/>
  <c r="O95" i="3" s="1"/>
  <c r="O96" i="3" s="1"/>
  <c r="O97" i="3" s="1"/>
  <c r="O98" i="3" s="1"/>
  <c r="O99" i="3" s="1"/>
  <c r="O100" i="3" s="1"/>
  <c r="O101" i="3" s="1"/>
  <c r="O102" i="3" s="1"/>
  <c r="O103" i="3" s="1"/>
  <c r="O104" i="3" s="1"/>
  <c r="O105" i="3" s="1"/>
  <c r="O106" i="3" s="1"/>
  <c r="O107" i="3" s="1"/>
  <c r="O108" i="3" s="1"/>
  <c r="O109" i="3" s="1"/>
  <c r="O110" i="3" s="1"/>
  <c r="O111" i="3" s="1"/>
  <c r="O112" i="3" s="1"/>
  <c r="O113" i="3" s="1"/>
  <c r="O114" i="3" s="1"/>
  <c r="O115" i="3" s="1"/>
  <c r="O116" i="3" s="1"/>
  <c r="O117" i="3" s="1"/>
  <c r="O118" i="3" s="1"/>
  <c r="O119" i="3" s="1"/>
  <c r="O120" i="3" s="1"/>
  <c r="O121" i="3" s="1"/>
  <c r="O122" i="3" s="1"/>
  <c r="O123" i="3" s="1"/>
  <c r="O124" i="3" s="1"/>
  <c r="O125" i="3" s="1"/>
  <c r="O126" i="3" s="1"/>
  <c r="O127" i="3" s="1"/>
  <c r="O128" i="3" s="1"/>
  <c r="O129" i="3" s="1"/>
  <c r="O130" i="3" s="1"/>
  <c r="O131" i="3" s="1"/>
  <c r="O132" i="3" s="1"/>
  <c r="O133" i="3" s="1"/>
  <c r="O134" i="3" s="1"/>
  <c r="O135" i="3" s="1"/>
  <c r="O136" i="3" s="1"/>
  <c r="O137" i="3" s="1"/>
  <c r="O138" i="3" s="1"/>
  <c r="O139" i="3" s="1"/>
  <c r="O140" i="3" s="1"/>
  <c r="O141" i="3" s="1"/>
  <c r="O142" i="3" s="1"/>
  <c r="O143" i="3" s="1"/>
  <c r="O144" i="3" s="1"/>
  <c r="O145" i="3" s="1"/>
  <c r="O146" i="3" s="1"/>
  <c r="O147" i="3" s="1"/>
  <c r="O148" i="3" s="1"/>
  <c r="O149" i="3" s="1"/>
  <c r="O150" i="3" s="1"/>
  <c r="O151" i="3" s="1"/>
  <c r="O152" i="3" s="1"/>
  <c r="O153" i="3" s="1"/>
  <c r="O154" i="3" s="1"/>
  <c r="O155" i="3" s="1"/>
  <c r="O156" i="3" s="1"/>
  <c r="O157" i="3" s="1"/>
  <c r="O158" i="3" s="1"/>
  <c r="O159" i="3" s="1"/>
  <c r="O160" i="3" s="1"/>
  <c r="O161" i="3" s="1"/>
  <c r="O162" i="3" s="1"/>
  <c r="O163" i="3" s="1"/>
  <c r="O164" i="3" s="1"/>
  <c r="O165" i="3" s="1"/>
  <c r="O166" i="3" s="1"/>
  <c r="O167" i="3" s="1"/>
  <c r="O168" i="3" s="1"/>
  <c r="O169" i="3" s="1"/>
  <c r="O170" i="3" s="1"/>
  <c r="O171" i="3" s="1"/>
  <c r="O172" i="3" s="1"/>
  <c r="O173" i="3" s="1"/>
  <c r="O174" i="3" s="1"/>
  <c r="O175" i="3" s="1"/>
  <c r="O176" i="3" s="1"/>
  <c r="O177" i="3" s="1"/>
  <c r="O178" i="3" s="1"/>
  <c r="O179" i="3" s="1"/>
  <c r="O180" i="3" s="1"/>
  <c r="O181" i="3" s="1"/>
  <c r="O182" i="3" s="1"/>
  <c r="O183" i="3" s="1"/>
  <c r="O184" i="3" s="1"/>
  <c r="O185" i="3" s="1"/>
  <c r="O186" i="3" s="1"/>
  <c r="O187" i="3" s="1"/>
  <c r="O188" i="3" s="1"/>
  <c r="O189" i="3" s="1"/>
  <c r="O190" i="3" s="1"/>
  <c r="O191" i="3" s="1"/>
  <c r="O192" i="3" s="1"/>
  <c r="O193" i="3" s="1"/>
  <c r="O194" i="3" s="1"/>
  <c r="O195" i="3" s="1"/>
  <c r="O196" i="3" s="1"/>
  <c r="O197" i="3" s="1"/>
  <c r="O198" i="3" s="1"/>
  <c r="O199" i="3" s="1"/>
  <c r="O200" i="3" s="1"/>
  <c r="O201" i="3" s="1"/>
  <c r="O202" i="3" s="1"/>
  <c r="O203" i="3" s="1"/>
  <c r="O204" i="3" s="1"/>
  <c r="O205" i="3" s="1"/>
  <c r="O206" i="3" s="1"/>
  <c r="O207" i="3" s="1"/>
  <c r="O208" i="3" s="1"/>
  <c r="O209" i="3" s="1"/>
  <c r="O210" i="3" s="1"/>
  <c r="O211" i="3" s="1"/>
  <c r="O212" i="3" s="1"/>
  <c r="O213" i="3" s="1"/>
  <c r="O214" i="3" s="1"/>
  <c r="O215" i="3" s="1"/>
  <c r="O216" i="3" s="1"/>
  <c r="O217" i="3" s="1"/>
  <c r="O218" i="3" s="1"/>
  <c r="O219" i="3" s="1"/>
  <c r="O220" i="3" s="1"/>
  <c r="O221" i="3" s="1"/>
  <c r="O222" i="3" s="1"/>
  <c r="O223" i="3" s="1"/>
  <c r="O224" i="3" s="1"/>
  <c r="O225" i="3" s="1"/>
  <c r="O226" i="3" s="1"/>
  <c r="O227" i="3" s="1"/>
  <c r="O228" i="3" s="1"/>
  <c r="O229" i="3" s="1"/>
  <c r="O230" i="3" s="1"/>
  <c r="O231" i="3" s="1"/>
  <c r="O232" i="3" s="1"/>
  <c r="O233" i="3" s="1"/>
  <c r="O234" i="3" s="1"/>
  <c r="O235" i="3" s="1"/>
  <c r="O236" i="3" s="1"/>
  <c r="O237" i="3" s="1"/>
  <c r="O238" i="3" s="1"/>
  <c r="O239" i="3" s="1"/>
  <c r="O240" i="3" s="1"/>
  <c r="O241" i="3" s="1"/>
  <c r="O242" i="3" s="1"/>
  <c r="O243" i="3" s="1"/>
  <c r="O244" i="3" s="1"/>
  <c r="O245" i="3" s="1"/>
  <c r="O246" i="3" s="1"/>
  <c r="O247" i="3" s="1"/>
  <c r="O248" i="3" s="1"/>
  <c r="O249" i="3" s="1"/>
  <c r="O250" i="3" s="1"/>
  <c r="O251" i="3" s="1"/>
  <c r="O252" i="3" s="1"/>
  <c r="O253" i="3" s="1"/>
  <c r="O254" i="3" s="1"/>
  <c r="O255" i="3" s="1"/>
  <c r="O256" i="3" s="1"/>
  <c r="O257" i="3" s="1"/>
  <c r="O258" i="3" s="1"/>
  <c r="O259" i="3" s="1"/>
  <c r="O260" i="3" s="1"/>
  <c r="O261" i="3" s="1"/>
  <c r="O262" i="3" s="1"/>
  <c r="O263" i="3" s="1"/>
  <c r="O264" i="3" s="1"/>
  <c r="O265" i="3" s="1"/>
  <c r="O266" i="3" s="1"/>
  <c r="O267" i="3" s="1"/>
  <c r="O268" i="3" s="1"/>
  <c r="O269" i="3" s="1"/>
  <c r="O270" i="3" s="1"/>
  <c r="O271" i="3" s="1"/>
  <c r="O272" i="3" s="1"/>
  <c r="O273" i="3" s="1"/>
  <c r="O274" i="3" s="1"/>
  <c r="O275" i="3" s="1"/>
  <c r="O276" i="3" s="1"/>
  <c r="O277" i="3" s="1"/>
  <c r="O278" i="3" s="1"/>
  <c r="O279" i="3" s="1"/>
  <c r="O280" i="3" s="1"/>
  <c r="O281" i="3" s="1"/>
  <c r="O282" i="3" s="1"/>
  <c r="O283" i="3" s="1"/>
  <c r="O284" i="3" s="1"/>
  <c r="O285" i="3" s="1"/>
  <c r="O286" i="3" s="1"/>
  <c r="O287" i="3" s="1"/>
  <c r="O288" i="3" s="1"/>
  <c r="O289" i="3" s="1"/>
  <c r="O290" i="3" s="1"/>
  <c r="O291" i="3" s="1"/>
  <c r="O292" i="3" s="1"/>
  <c r="O293" i="3" s="1"/>
  <c r="O294" i="3" s="1"/>
  <c r="O295" i="3" s="1"/>
  <c r="O296" i="3" s="1"/>
  <c r="O297" i="3" s="1"/>
  <c r="O298" i="3" s="1"/>
  <c r="O299" i="3" s="1"/>
  <c r="O300" i="3" s="1"/>
  <c r="O301" i="3" s="1"/>
  <c r="O302" i="3" s="1"/>
  <c r="O303" i="3" s="1"/>
  <c r="O304" i="3" s="1"/>
  <c r="O305" i="3" s="1"/>
  <c r="O306" i="3" s="1"/>
  <c r="O307" i="3" s="1"/>
  <c r="O308" i="3" s="1"/>
  <c r="O309" i="3" s="1"/>
  <c r="O310" i="3" s="1"/>
  <c r="O311" i="3" s="1"/>
  <c r="O312" i="3" s="1"/>
  <c r="O313" i="3" s="1"/>
  <c r="O314" i="3" s="1"/>
  <c r="O315" i="3" s="1"/>
  <c r="O316" i="3" s="1"/>
  <c r="O317" i="3" s="1"/>
  <c r="O318" i="3" s="1"/>
  <c r="O319" i="3" s="1"/>
  <c r="O320" i="3" s="1"/>
  <c r="O321" i="3" s="1"/>
  <c r="O322" i="3" s="1"/>
  <c r="O323" i="3" s="1"/>
  <c r="O324" i="3" s="1"/>
  <c r="O325" i="3" s="1"/>
  <c r="O326" i="3" s="1"/>
  <c r="O327" i="3" s="1"/>
  <c r="O328" i="3" s="1"/>
  <c r="O329" i="3" s="1"/>
  <c r="O330" i="3" s="1"/>
  <c r="O331" i="3" s="1"/>
  <c r="O332" i="3" s="1"/>
  <c r="O333" i="3" s="1"/>
  <c r="O334" i="3" s="1"/>
  <c r="O335" i="3" s="1"/>
  <c r="O336" i="3" s="1"/>
  <c r="O337" i="3" s="1"/>
  <c r="O338" i="3" s="1"/>
  <c r="O339" i="3" s="1"/>
  <c r="O340" i="3" s="1"/>
  <c r="O341" i="3" s="1"/>
  <c r="O342" i="3" s="1"/>
  <c r="O343" i="3" s="1"/>
  <c r="O344" i="3" s="1"/>
  <c r="O345" i="3" s="1"/>
  <c r="O346" i="3" s="1"/>
  <c r="O347" i="3" s="1"/>
  <c r="O348" i="3" s="1"/>
  <c r="O349" i="3" s="1"/>
  <c r="O350" i="3" s="1"/>
  <c r="O351" i="3" s="1"/>
  <c r="O352" i="3" s="1"/>
  <c r="O353" i="3" s="1"/>
  <c r="O354" i="3" s="1"/>
  <c r="O355" i="3" s="1"/>
  <c r="O356" i="3" s="1"/>
  <c r="O357" i="3" s="1"/>
  <c r="O358" i="3" s="1"/>
  <c r="O359" i="3" s="1"/>
  <c r="O360" i="3" s="1"/>
  <c r="O361" i="3" s="1"/>
  <c r="O362" i="3" s="1"/>
  <c r="O363" i="3" s="1"/>
  <c r="O364" i="3" s="1"/>
  <c r="O365" i="3" s="1"/>
  <c r="O366" i="3" s="1"/>
  <c r="O367" i="3" s="1"/>
  <c r="O368" i="3" s="1"/>
  <c r="E9" i="3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9" i="2"/>
  <c r="I369" i="2"/>
  <c r="K4" i="2" s="1"/>
  <c r="P9" i="2"/>
  <c r="S8" i="2"/>
  <c r="S9" i="2" s="1"/>
  <c r="O9" i="2"/>
  <c r="B9" i="2"/>
  <c r="Q9" i="2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Q58" i="2" s="1"/>
  <c r="Q59" i="2" s="1"/>
  <c r="Q60" i="2" s="1"/>
  <c r="Q61" i="2" s="1"/>
  <c r="Q62" i="2" s="1"/>
  <c r="Q63" i="2" s="1"/>
  <c r="Q64" i="2" s="1"/>
  <c r="Q65" i="2" s="1"/>
  <c r="Q66" i="2" s="1"/>
  <c r="Q67" i="2" s="1"/>
  <c r="Q68" i="2" s="1"/>
  <c r="Q69" i="2" s="1"/>
  <c r="Q70" i="2" s="1"/>
  <c r="Q71" i="2" s="1"/>
  <c r="Q72" i="2" s="1"/>
  <c r="Q73" i="2" s="1"/>
  <c r="Q74" i="2" s="1"/>
  <c r="Q75" i="2" s="1"/>
  <c r="Q76" i="2" s="1"/>
  <c r="Q77" i="2" s="1"/>
  <c r="Q78" i="2" s="1"/>
  <c r="Q79" i="2" s="1"/>
  <c r="Q80" i="2" s="1"/>
  <c r="Q81" i="2" s="1"/>
  <c r="Q82" i="2" s="1"/>
  <c r="Q83" i="2" s="1"/>
  <c r="Q84" i="2" s="1"/>
  <c r="Q85" i="2" s="1"/>
  <c r="Q86" i="2" s="1"/>
  <c r="Q87" i="2" s="1"/>
  <c r="Q88" i="2" s="1"/>
  <c r="Q89" i="2" s="1"/>
  <c r="Q90" i="2" s="1"/>
  <c r="Q91" i="2" s="1"/>
  <c r="Q92" i="2" s="1"/>
  <c r="Q93" i="2" s="1"/>
  <c r="Q94" i="2" s="1"/>
  <c r="Q95" i="2" s="1"/>
  <c r="Q96" i="2" s="1"/>
  <c r="Q97" i="2" s="1"/>
  <c r="Q98" i="2" s="1"/>
  <c r="Q99" i="2" s="1"/>
  <c r="Q100" i="2" s="1"/>
  <c r="Q101" i="2" s="1"/>
  <c r="Q102" i="2" s="1"/>
  <c r="Q103" i="2" s="1"/>
  <c r="Q104" i="2" s="1"/>
  <c r="Q105" i="2" s="1"/>
  <c r="Q106" i="2" s="1"/>
  <c r="Q107" i="2" s="1"/>
  <c r="Q108" i="2" s="1"/>
  <c r="Q109" i="2" s="1"/>
  <c r="Q110" i="2" s="1"/>
  <c r="Q111" i="2" s="1"/>
  <c r="Q112" i="2" s="1"/>
  <c r="Q113" i="2" s="1"/>
  <c r="Q114" i="2" s="1"/>
  <c r="Q115" i="2" s="1"/>
  <c r="Q116" i="2" s="1"/>
  <c r="Q117" i="2" s="1"/>
  <c r="Q118" i="2" s="1"/>
  <c r="Q119" i="2" s="1"/>
  <c r="Q120" i="2" s="1"/>
  <c r="Q121" i="2" s="1"/>
  <c r="Q122" i="2" s="1"/>
  <c r="Q123" i="2" s="1"/>
  <c r="Q124" i="2" s="1"/>
  <c r="Q125" i="2" s="1"/>
  <c r="Q126" i="2" s="1"/>
  <c r="Q127" i="2" s="1"/>
  <c r="Q128" i="2" s="1"/>
  <c r="Q129" i="2" s="1"/>
  <c r="Q130" i="2" s="1"/>
  <c r="Q131" i="2" s="1"/>
  <c r="Q132" i="2" s="1"/>
  <c r="Q133" i="2" s="1"/>
  <c r="Q134" i="2" s="1"/>
  <c r="Q135" i="2" s="1"/>
  <c r="Q136" i="2" s="1"/>
  <c r="Q137" i="2" s="1"/>
  <c r="Q138" i="2" s="1"/>
  <c r="Q139" i="2" s="1"/>
  <c r="Q140" i="2" s="1"/>
  <c r="Q141" i="2" s="1"/>
  <c r="Q142" i="2" s="1"/>
  <c r="Q143" i="2" s="1"/>
  <c r="Q144" i="2" s="1"/>
  <c r="Q145" i="2" s="1"/>
  <c r="Q146" i="2" s="1"/>
  <c r="Q147" i="2" s="1"/>
  <c r="Q148" i="2" s="1"/>
  <c r="Q149" i="2" s="1"/>
  <c r="Q150" i="2" s="1"/>
  <c r="Q151" i="2" s="1"/>
  <c r="Q152" i="2" s="1"/>
  <c r="Q153" i="2" s="1"/>
  <c r="Q154" i="2" s="1"/>
  <c r="Q155" i="2" s="1"/>
  <c r="Q156" i="2" s="1"/>
  <c r="Q157" i="2" s="1"/>
  <c r="Q158" i="2" s="1"/>
  <c r="Q159" i="2" s="1"/>
  <c r="Q160" i="2" s="1"/>
  <c r="Q161" i="2" s="1"/>
  <c r="Q162" i="2" s="1"/>
  <c r="Q163" i="2" s="1"/>
  <c r="Q164" i="2" s="1"/>
  <c r="Q165" i="2" s="1"/>
  <c r="Q166" i="2" s="1"/>
  <c r="Q167" i="2" s="1"/>
  <c r="Q168" i="2" s="1"/>
  <c r="Q169" i="2" s="1"/>
  <c r="Q170" i="2" s="1"/>
  <c r="Q171" i="2" s="1"/>
  <c r="Q172" i="2" s="1"/>
  <c r="Q173" i="2" s="1"/>
  <c r="Q174" i="2" s="1"/>
  <c r="Q175" i="2" s="1"/>
  <c r="Q176" i="2" s="1"/>
  <c r="Q177" i="2" s="1"/>
  <c r="Q178" i="2" s="1"/>
  <c r="Q179" i="2" s="1"/>
  <c r="Q180" i="2" s="1"/>
  <c r="Q181" i="2" s="1"/>
  <c r="Q182" i="2" s="1"/>
  <c r="Q183" i="2" s="1"/>
  <c r="Q184" i="2" s="1"/>
  <c r="Q185" i="2" s="1"/>
  <c r="Q186" i="2" s="1"/>
  <c r="Q187" i="2" s="1"/>
  <c r="Q188" i="2" s="1"/>
  <c r="Q189" i="2" s="1"/>
  <c r="Q190" i="2" s="1"/>
  <c r="Q191" i="2" s="1"/>
  <c r="Q192" i="2" s="1"/>
  <c r="Q193" i="2" s="1"/>
  <c r="Q194" i="2" s="1"/>
  <c r="Q195" i="2" s="1"/>
  <c r="Q196" i="2" s="1"/>
  <c r="Q197" i="2" s="1"/>
  <c r="Q198" i="2" s="1"/>
  <c r="Q199" i="2" s="1"/>
  <c r="Q200" i="2" s="1"/>
  <c r="Q201" i="2" s="1"/>
  <c r="Q202" i="2" s="1"/>
  <c r="Q203" i="2" s="1"/>
  <c r="Q204" i="2" s="1"/>
  <c r="Q205" i="2" s="1"/>
  <c r="Q206" i="2" s="1"/>
  <c r="Q207" i="2" s="1"/>
  <c r="Q208" i="2" s="1"/>
  <c r="Q209" i="2" s="1"/>
  <c r="Q210" i="2" s="1"/>
  <c r="Q211" i="2" s="1"/>
  <c r="Q212" i="2" s="1"/>
  <c r="Q213" i="2" s="1"/>
  <c r="Q214" i="2" s="1"/>
  <c r="Q215" i="2" s="1"/>
  <c r="Q216" i="2" s="1"/>
  <c r="Q217" i="2" s="1"/>
  <c r="Q218" i="2" s="1"/>
  <c r="Q219" i="2" s="1"/>
  <c r="Q220" i="2" s="1"/>
  <c r="Q221" i="2" s="1"/>
  <c r="Q222" i="2" s="1"/>
  <c r="Q223" i="2" s="1"/>
  <c r="Q224" i="2" s="1"/>
  <c r="Q225" i="2" s="1"/>
  <c r="Q226" i="2" s="1"/>
  <c r="Q227" i="2" s="1"/>
  <c r="Q228" i="2" s="1"/>
  <c r="Q229" i="2" s="1"/>
  <c r="Q230" i="2" s="1"/>
  <c r="Q231" i="2" s="1"/>
  <c r="Q232" i="2" s="1"/>
  <c r="Q233" i="2" s="1"/>
  <c r="Q234" i="2" s="1"/>
  <c r="Q235" i="2" s="1"/>
  <c r="Q236" i="2" s="1"/>
  <c r="Q237" i="2" s="1"/>
  <c r="Q238" i="2" s="1"/>
  <c r="Q239" i="2" s="1"/>
  <c r="Q240" i="2" s="1"/>
  <c r="Q241" i="2" s="1"/>
  <c r="Q242" i="2" s="1"/>
  <c r="Q243" i="2" s="1"/>
  <c r="Q244" i="2" s="1"/>
  <c r="Q245" i="2" s="1"/>
  <c r="Q246" i="2" s="1"/>
  <c r="Q247" i="2" s="1"/>
  <c r="Q248" i="2" s="1"/>
  <c r="Q249" i="2" s="1"/>
  <c r="Q250" i="2" s="1"/>
  <c r="Q251" i="2" s="1"/>
  <c r="Q252" i="2" s="1"/>
  <c r="Q253" i="2" s="1"/>
  <c r="Q254" i="2" s="1"/>
  <c r="Q255" i="2" s="1"/>
  <c r="Q256" i="2" s="1"/>
  <c r="Q257" i="2" s="1"/>
  <c r="Q258" i="2" s="1"/>
  <c r="Q259" i="2" s="1"/>
  <c r="Q260" i="2" s="1"/>
  <c r="Q261" i="2" s="1"/>
  <c r="Q262" i="2" s="1"/>
  <c r="Q263" i="2" s="1"/>
  <c r="Q264" i="2" s="1"/>
  <c r="Q265" i="2" s="1"/>
  <c r="Q266" i="2" s="1"/>
  <c r="Q267" i="2" s="1"/>
  <c r="Q268" i="2" s="1"/>
  <c r="Q269" i="2" s="1"/>
  <c r="Q270" i="2" s="1"/>
  <c r="Q271" i="2" s="1"/>
  <c r="Q272" i="2" s="1"/>
  <c r="Q273" i="2" s="1"/>
  <c r="Q274" i="2" s="1"/>
  <c r="Q275" i="2" s="1"/>
  <c r="Q276" i="2" s="1"/>
  <c r="Q277" i="2" s="1"/>
  <c r="Q278" i="2" s="1"/>
  <c r="Q279" i="2" s="1"/>
  <c r="Q280" i="2" s="1"/>
  <c r="Q281" i="2" s="1"/>
  <c r="Q282" i="2" s="1"/>
  <c r="Q283" i="2" s="1"/>
  <c r="Q284" i="2" s="1"/>
  <c r="Q285" i="2" s="1"/>
  <c r="Q286" i="2" s="1"/>
  <c r="Q287" i="2" s="1"/>
  <c r="Q288" i="2" s="1"/>
  <c r="Q289" i="2" s="1"/>
  <c r="Q290" i="2" s="1"/>
  <c r="Q291" i="2" s="1"/>
  <c r="Q292" i="2" s="1"/>
  <c r="Q293" i="2" s="1"/>
  <c r="Q294" i="2" s="1"/>
  <c r="Q295" i="2" s="1"/>
  <c r="Q296" i="2" s="1"/>
  <c r="Q297" i="2" s="1"/>
  <c r="Q298" i="2" s="1"/>
  <c r="Q299" i="2" s="1"/>
  <c r="Q300" i="2" s="1"/>
  <c r="Q301" i="2" s="1"/>
  <c r="Q302" i="2" s="1"/>
  <c r="Q303" i="2" s="1"/>
  <c r="Q304" i="2" s="1"/>
  <c r="Q305" i="2" s="1"/>
  <c r="Q306" i="2" s="1"/>
  <c r="Q307" i="2" s="1"/>
  <c r="Q308" i="2" s="1"/>
  <c r="Q309" i="2" s="1"/>
  <c r="Q310" i="2" s="1"/>
  <c r="Q311" i="2" s="1"/>
  <c r="Q312" i="2" s="1"/>
  <c r="Q313" i="2" s="1"/>
  <c r="Q314" i="2" s="1"/>
  <c r="Q315" i="2" s="1"/>
  <c r="Q316" i="2" s="1"/>
  <c r="Q317" i="2" s="1"/>
  <c r="Q318" i="2" s="1"/>
  <c r="Q319" i="2" s="1"/>
  <c r="Q320" i="2" s="1"/>
  <c r="Q321" i="2" s="1"/>
  <c r="Q322" i="2" s="1"/>
  <c r="Q323" i="2" s="1"/>
  <c r="Q324" i="2" s="1"/>
  <c r="Q325" i="2" s="1"/>
  <c r="Q326" i="2" s="1"/>
  <c r="Q327" i="2" s="1"/>
  <c r="Q328" i="2" s="1"/>
  <c r="Q329" i="2" s="1"/>
  <c r="Q330" i="2" s="1"/>
  <c r="Q331" i="2" s="1"/>
  <c r="Q332" i="2" s="1"/>
  <c r="Q333" i="2" s="1"/>
  <c r="Q334" i="2" s="1"/>
  <c r="Q335" i="2" s="1"/>
  <c r="Q336" i="2" s="1"/>
  <c r="Q337" i="2" s="1"/>
  <c r="Q338" i="2" s="1"/>
  <c r="Q339" i="2" s="1"/>
  <c r="Q340" i="2" s="1"/>
  <c r="Q341" i="2" s="1"/>
  <c r="Q342" i="2" s="1"/>
  <c r="Q343" i="2" s="1"/>
  <c r="Q344" i="2" s="1"/>
  <c r="Q345" i="2" s="1"/>
  <c r="Q346" i="2" s="1"/>
  <c r="Q347" i="2" s="1"/>
  <c r="Q348" i="2" s="1"/>
  <c r="Q349" i="2" s="1"/>
  <c r="Q350" i="2" s="1"/>
  <c r="Q351" i="2" s="1"/>
  <c r="Q352" i="2" s="1"/>
  <c r="Q353" i="2" s="1"/>
  <c r="Q354" i="2" s="1"/>
  <c r="Q355" i="2" s="1"/>
  <c r="Q356" i="2" s="1"/>
  <c r="Q357" i="2" s="1"/>
  <c r="Q358" i="2" s="1"/>
  <c r="Q359" i="2" s="1"/>
  <c r="Q360" i="2" s="1"/>
  <c r="Q361" i="2" s="1"/>
  <c r="Q362" i="2" s="1"/>
  <c r="Q363" i="2" s="1"/>
  <c r="Q364" i="2" s="1"/>
  <c r="Q365" i="2" s="1"/>
  <c r="Q366" i="2" s="1"/>
  <c r="Q367" i="2" s="1"/>
  <c r="Q368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C9" i="2" l="1"/>
  <c r="D9" i="3"/>
  <c r="B10" i="3" s="1"/>
  <c r="O10" i="2"/>
  <c r="O11" i="2" s="1"/>
  <c r="O12" i="2" s="1"/>
  <c r="T8" i="2"/>
  <c r="T9" i="2" l="1"/>
  <c r="E10" i="3"/>
  <c r="C10" i="3"/>
  <c r="O13" i="2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E9" i="2" l="1"/>
  <c r="D9" i="2" s="1"/>
  <c r="D10" i="3"/>
  <c r="B11" i="3" s="1"/>
  <c r="B10" i="2" l="1"/>
  <c r="P10" i="2" s="1"/>
  <c r="T10" i="2" s="1"/>
  <c r="E11" i="3"/>
  <c r="C11" i="3"/>
  <c r="C10" i="2" l="1"/>
  <c r="S10" i="2"/>
  <c r="E10" i="2" s="1"/>
  <c r="D11" i="3"/>
  <c r="B12" i="3" s="1"/>
  <c r="D10" i="2" l="1"/>
  <c r="B11" i="2" s="1"/>
  <c r="L9" i="2"/>
  <c r="E12" i="3"/>
  <c r="C12" i="3"/>
  <c r="C11" i="2" l="1"/>
  <c r="S11" i="2"/>
  <c r="P11" i="2"/>
  <c r="T11" i="2" s="1"/>
  <c r="D12" i="3"/>
  <c r="B13" i="3" s="1"/>
  <c r="E11" i="2" l="1"/>
  <c r="L10" i="2" s="1"/>
  <c r="E13" i="3"/>
  <c r="L12" i="3" s="1"/>
  <c r="C13" i="3"/>
  <c r="D11" i="2" l="1"/>
  <c r="B12" i="2" s="1"/>
  <c r="D13" i="3"/>
  <c r="B14" i="3" s="1"/>
  <c r="C12" i="2" l="1"/>
  <c r="S12" i="2"/>
  <c r="P12" i="2"/>
  <c r="E14" i="3"/>
  <c r="C14" i="3"/>
  <c r="T12" i="2" l="1"/>
  <c r="D14" i="3"/>
  <c r="B15" i="3" s="1"/>
  <c r="E12" i="2" l="1"/>
  <c r="L11" i="2" s="1"/>
  <c r="E15" i="3"/>
  <c r="C15" i="3"/>
  <c r="D12" i="2" l="1"/>
  <c r="B13" i="2" s="1"/>
  <c r="D15" i="3"/>
  <c r="B16" i="3" s="1"/>
  <c r="S13" i="2" l="1"/>
  <c r="C13" i="2"/>
  <c r="P13" i="2"/>
  <c r="T13" i="2" s="1"/>
  <c r="E16" i="3"/>
  <c r="C16" i="3"/>
  <c r="E13" i="2" l="1"/>
  <c r="D13" i="2" s="1"/>
  <c r="B14" i="2" s="1"/>
  <c r="D16" i="3"/>
  <c r="B17" i="3" s="1"/>
  <c r="S17" i="3" s="1"/>
  <c r="S18" i="3" s="1"/>
  <c r="S19" i="3" s="1"/>
  <c r="S20" i="3" s="1"/>
  <c r="S21" i="3" s="1"/>
  <c r="L12" i="2"/>
  <c r="S14" i="2" l="1"/>
  <c r="P14" i="2"/>
  <c r="C14" i="2"/>
  <c r="P17" i="3"/>
  <c r="T17" i="3" s="1"/>
  <c r="T18" i="3" s="1"/>
  <c r="T19" i="3" s="1"/>
  <c r="T20" i="3" s="1"/>
  <c r="T21" i="3" s="1"/>
  <c r="C17" i="3"/>
  <c r="T14" i="2" l="1"/>
  <c r="E14" i="2" s="1"/>
  <c r="P18" i="3"/>
  <c r="P19" i="3" s="1"/>
  <c r="P20" i="3" s="1"/>
  <c r="P21" i="3" s="1"/>
  <c r="P22" i="3" s="1"/>
  <c r="L16" i="3"/>
  <c r="L13" i="2" l="1"/>
  <c r="D14" i="2"/>
  <c r="B15" i="2" s="1"/>
  <c r="P23" i="3"/>
  <c r="P24" i="3" s="1"/>
  <c r="P25" i="3" s="1"/>
  <c r="P26" i="3" s="1"/>
  <c r="P27" i="3" s="1"/>
  <c r="P28" i="3" s="1"/>
  <c r="P29" i="3" s="1"/>
  <c r="P30" i="3" s="1"/>
  <c r="P31" i="3" s="1"/>
  <c r="P32" i="3" s="1"/>
  <c r="P33" i="3" s="1"/>
  <c r="P34" i="3" s="1"/>
  <c r="P35" i="3" s="1"/>
  <c r="P36" i="3" s="1"/>
  <c r="P37" i="3" s="1"/>
  <c r="P38" i="3" s="1"/>
  <c r="P39" i="3" s="1"/>
  <c r="P40" i="3" s="1"/>
  <c r="P41" i="3" s="1"/>
  <c r="P42" i="3" s="1"/>
  <c r="P43" i="3" s="1"/>
  <c r="P44" i="3" s="1"/>
  <c r="P45" i="3" s="1"/>
  <c r="P46" i="3" s="1"/>
  <c r="P47" i="3" s="1"/>
  <c r="P48" i="3" s="1"/>
  <c r="P49" i="3" s="1"/>
  <c r="P50" i="3" s="1"/>
  <c r="P51" i="3" s="1"/>
  <c r="P52" i="3" s="1"/>
  <c r="P53" i="3" s="1"/>
  <c r="P54" i="3" s="1"/>
  <c r="P55" i="3" s="1"/>
  <c r="P56" i="3" s="1"/>
  <c r="P57" i="3" s="1"/>
  <c r="P58" i="3" s="1"/>
  <c r="P59" i="3" s="1"/>
  <c r="P60" i="3" s="1"/>
  <c r="P61" i="3" s="1"/>
  <c r="P62" i="3" s="1"/>
  <c r="P63" i="3" s="1"/>
  <c r="P64" i="3" s="1"/>
  <c r="P65" i="3" s="1"/>
  <c r="P66" i="3" s="1"/>
  <c r="P67" i="3" s="1"/>
  <c r="P68" i="3" s="1"/>
  <c r="P69" i="3" s="1"/>
  <c r="P70" i="3" s="1"/>
  <c r="P71" i="3" s="1"/>
  <c r="P72" i="3" s="1"/>
  <c r="P73" i="3" s="1"/>
  <c r="P74" i="3" s="1"/>
  <c r="P75" i="3" s="1"/>
  <c r="P76" i="3" s="1"/>
  <c r="P77" i="3" s="1"/>
  <c r="P78" i="3" s="1"/>
  <c r="P79" i="3" s="1"/>
  <c r="P80" i="3" s="1"/>
  <c r="P81" i="3" s="1"/>
  <c r="P82" i="3" s="1"/>
  <c r="P83" i="3" s="1"/>
  <c r="P84" i="3" s="1"/>
  <c r="P85" i="3" s="1"/>
  <c r="P86" i="3" s="1"/>
  <c r="P87" i="3" s="1"/>
  <c r="P88" i="3" s="1"/>
  <c r="P89" i="3" s="1"/>
  <c r="P90" i="3" s="1"/>
  <c r="P91" i="3" s="1"/>
  <c r="P92" i="3" s="1"/>
  <c r="P93" i="3" s="1"/>
  <c r="P94" i="3" s="1"/>
  <c r="P95" i="3" s="1"/>
  <c r="P96" i="3" s="1"/>
  <c r="P97" i="3" s="1"/>
  <c r="P98" i="3" s="1"/>
  <c r="P99" i="3" s="1"/>
  <c r="P100" i="3" s="1"/>
  <c r="P101" i="3" s="1"/>
  <c r="P102" i="3" s="1"/>
  <c r="P103" i="3" s="1"/>
  <c r="P104" i="3" s="1"/>
  <c r="P105" i="3" s="1"/>
  <c r="P106" i="3" s="1"/>
  <c r="P107" i="3" s="1"/>
  <c r="P108" i="3" s="1"/>
  <c r="P109" i="3" s="1"/>
  <c r="P110" i="3" s="1"/>
  <c r="P111" i="3" s="1"/>
  <c r="P112" i="3" s="1"/>
  <c r="P113" i="3" s="1"/>
  <c r="P114" i="3" s="1"/>
  <c r="P115" i="3" s="1"/>
  <c r="P116" i="3" s="1"/>
  <c r="P117" i="3" s="1"/>
  <c r="P118" i="3" s="1"/>
  <c r="P119" i="3" s="1"/>
  <c r="P120" i="3" s="1"/>
  <c r="P121" i="3" s="1"/>
  <c r="P122" i="3" s="1"/>
  <c r="P123" i="3" s="1"/>
  <c r="P124" i="3" s="1"/>
  <c r="P125" i="3" s="1"/>
  <c r="P126" i="3" s="1"/>
  <c r="P127" i="3" s="1"/>
  <c r="P128" i="3" s="1"/>
  <c r="P129" i="3" s="1"/>
  <c r="P130" i="3" s="1"/>
  <c r="P131" i="3" s="1"/>
  <c r="P132" i="3" s="1"/>
  <c r="P133" i="3" s="1"/>
  <c r="P134" i="3" s="1"/>
  <c r="P135" i="3" s="1"/>
  <c r="P136" i="3" s="1"/>
  <c r="P137" i="3" s="1"/>
  <c r="P138" i="3" s="1"/>
  <c r="P139" i="3" s="1"/>
  <c r="P140" i="3" s="1"/>
  <c r="P141" i="3" s="1"/>
  <c r="P142" i="3" s="1"/>
  <c r="P143" i="3" s="1"/>
  <c r="P144" i="3" s="1"/>
  <c r="P145" i="3" s="1"/>
  <c r="P146" i="3" s="1"/>
  <c r="P147" i="3" s="1"/>
  <c r="P148" i="3" s="1"/>
  <c r="P149" i="3" s="1"/>
  <c r="P150" i="3" s="1"/>
  <c r="P151" i="3" s="1"/>
  <c r="P152" i="3" s="1"/>
  <c r="P153" i="3" s="1"/>
  <c r="P154" i="3" s="1"/>
  <c r="P155" i="3" s="1"/>
  <c r="P156" i="3" s="1"/>
  <c r="P157" i="3" s="1"/>
  <c r="P158" i="3" s="1"/>
  <c r="P159" i="3" s="1"/>
  <c r="P160" i="3" s="1"/>
  <c r="P161" i="3" s="1"/>
  <c r="P162" i="3" s="1"/>
  <c r="P163" i="3" s="1"/>
  <c r="P164" i="3" s="1"/>
  <c r="P165" i="3" s="1"/>
  <c r="P166" i="3" s="1"/>
  <c r="P167" i="3" s="1"/>
  <c r="P168" i="3" s="1"/>
  <c r="P169" i="3" s="1"/>
  <c r="P170" i="3" s="1"/>
  <c r="P171" i="3" s="1"/>
  <c r="P172" i="3" s="1"/>
  <c r="P173" i="3" s="1"/>
  <c r="P174" i="3" s="1"/>
  <c r="P175" i="3" s="1"/>
  <c r="P176" i="3" s="1"/>
  <c r="P177" i="3" s="1"/>
  <c r="P178" i="3" s="1"/>
  <c r="P179" i="3" s="1"/>
  <c r="P180" i="3" s="1"/>
  <c r="P181" i="3" s="1"/>
  <c r="P182" i="3" s="1"/>
  <c r="P183" i="3" s="1"/>
  <c r="P184" i="3" s="1"/>
  <c r="P185" i="3" s="1"/>
  <c r="P186" i="3" s="1"/>
  <c r="P187" i="3" s="1"/>
  <c r="P188" i="3" s="1"/>
  <c r="P189" i="3" s="1"/>
  <c r="P190" i="3" s="1"/>
  <c r="P191" i="3" s="1"/>
  <c r="P192" i="3" s="1"/>
  <c r="P193" i="3" s="1"/>
  <c r="P194" i="3" s="1"/>
  <c r="P195" i="3" s="1"/>
  <c r="P196" i="3" s="1"/>
  <c r="P197" i="3" s="1"/>
  <c r="P198" i="3" s="1"/>
  <c r="P199" i="3" s="1"/>
  <c r="P200" i="3" s="1"/>
  <c r="P201" i="3" s="1"/>
  <c r="P202" i="3" s="1"/>
  <c r="P203" i="3" s="1"/>
  <c r="P204" i="3" s="1"/>
  <c r="P205" i="3" s="1"/>
  <c r="P206" i="3" s="1"/>
  <c r="P207" i="3" s="1"/>
  <c r="P208" i="3" s="1"/>
  <c r="P209" i="3" s="1"/>
  <c r="P210" i="3" s="1"/>
  <c r="P211" i="3" s="1"/>
  <c r="P212" i="3" s="1"/>
  <c r="P213" i="3" s="1"/>
  <c r="P214" i="3" s="1"/>
  <c r="P215" i="3" s="1"/>
  <c r="P216" i="3" s="1"/>
  <c r="P217" i="3" s="1"/>
  <c r="P218" i="3" s="1"/>
  <c r="P219" i="3" s="1"/>
  <c r="P220" i="3" s="1"/>
  <c r="P221" i="3" s="1"/>
  <c r="P222" i="3" s="1"/>
  <c r="P223" i="3" s="1"/>
  <c r="P224" i="3" s="1"/>
  <c r="P225" i="3" s="1"/>
  <c r="P226" i="3" s="1"/>
  <c r="P227" i="3" s="1"/>
  <c r="P228" i="3" s="1"/>
  <c r="P229" i="3" s="1"/>
  <c r="P230" i="3" s="1"/>
  <c r="P231" i="3" s="1"/>
  <c r="P232" i="3" s="1"/>
  <c r="P233" i="3" s="1"/>
  <c r="P234" i="3" s="1"/>
  <c r="P235" i="3" s="1"/>
  <c r="P236" i="3" s="1"/>
  <c r="P237" i="3" s="1"/>
  <c r="P238" i="3" s="1"/>
  <c r="P239" i="3" s="1"/>
  <c r="P240" i="3" s="1"/>
  <c r="P241" i="3" s="1"/>
  <c r="P242" i="3" s="1"/>
  <c r="P243" i="3" s="1"/>
  <c r="P244" i="3" s="1"/>
  <c r="P245" i="3" s="1"/>
  <c r="P246" i="3" s="1"/>
  <c r="P247" i="3" s="1"/>
  <c r="P248" i="3" s="1"/>
  <c r="P249" i="3" s="1"/>
  <c r="P250" i="3" s="1"/>
  <c r="P251" i="3" s="1"/>
  <c r="P252" i="3" s="1"/>
  <c r="P253" i="3" s="1"/>
  <c r="P254" i="3" s="1"/>
  <c r="P255" i="3" s="1"/>
  <c r="P256" i="3" s="1"/>
  <c r="P257" i="3" s="1"/>
  <c r="P258" i="3" s="1"/>
  <c r="P259" i="3" s="1"/>
  <c r="P260" i="3" s="1"/>
  <c r="P261" i="3" s="1"/>
  <c r="P262" i="3" s="1"/>
  <c r="P263" i="3" s="1"/>
  <c r="P264" i="3" s="1"/>
  <c r="P265" i="3" s="1"/>
  <c r="P266" i="3" s="1"/>
  <c r="P267" i="3" s="1"/>
  <c r="P268" i="3" s="1"/>
  <c r="P269" i="3" s="1"/>
  <c r="P270" i="3" s="1"/>
  <c r="P271" i="3" s="1"/>
  <c r="P272" i="3" s="1"/>
  <c r="P273" i="3" s="1"/>
  <c r="P274" i="3" s="1"/>
  <c r="P275" i="3" s="1"/>
  <c r="P276" i="3" s="1"/>
  <c r="P277" i="3" s="1"/>
  <c r="P278" i="3" s="1"/>
  <c r="P279" i="3" s="1"/>
  <c r="P280" i="3" s="1"/>
  <c r="P281" i="3" s="1"/>
  <c r="P282" i="3" s="1"/>
  <c r="P283" i="3" s="1"/>
  <c r="P284" i="3" s="1"/>
  <c r="P285" i="3" s="1"/>
  <c r="P286" i="3" s="1"/>
  <c r="P287" i="3" s="1"/>
  <c r="P288" i="3" s="1"/>
  <c r="P289" i="3" s="1"/>
  <c r="P290" i="3" s="1"/>
  <c r="P291" i="3" s="1"/>
  <c r="P292" i="3" s="1"/>
  <c r="P293" i="3" s="1"/>
  <c r="P294" i="3" s="1"/>
  <c r="P295" i="3" s="1"/>
  <c r="P296" i="3" s="1"/>
  <c r="P297" i="3" s="1"/>
  <c r="P298" i="3" s="1"/>
  <c r="P299" i="3" s="1"/>
  <c r="P300" i="3" s="1"/>
  <c r="P301" i="3" s="1"/>
  <c r="P302" i="3" s="1"/>
  <c r="P303" i="3" s="1"/>
  <c r="P304" i="3" s="1"/>
  <c r="P305" i="3" s="1"/>
  <c r="P306" i="3" s="1"/>
  <c r="P307" i="3" s="1"/>
  <c r="P308" i="3" s="1"/>
  <c r="P309" i="3" s="1"/>
  <c r="P310" i="3" s="1"/>
  <c r="P311" i="3" s="1"/>
  <c r="P312" i="3" s="1"/>
  <c r="P313" i="3" s="1"/>
  <c r="P314" i="3" s="1"/>
  <c r="P315" i="3" s="1"/>
  <c r="P316" i="3" s="1"/>
  <c r="P317" i="3" s="1"/>
  <c r="P318" i="3" s="1"/>
  <c r="P319" i="3" s="1"/>
  <c r="P320" i="3" s="1"/>
  <c r="P321" i="3" s="1"/>
  <c r="P322" i="3" s="1"/>
  <c r="P323" i="3" s="1"/>
  <c r="P324" i="3" s="1"/>
  <c r="P325" i="3" s="1"/>
  <c r="P326" i="3" s="1"/>
  <c r="P327" i="3" s="1"/>
  <c r="P328" i="3" s="1"/>
  <c r="P329" i="3" s="1"/>
  <c r="P330" i="3" s="1"/>
  <c r="P331" i="3" s="1"/>
  <c r="P332" i="3" s="1"/>
  <c r="P333" i="3" s="1"/>
  <c r="P334" i="3" s="1"/>
  <c r="P335" i="3" s="1"/>
  <c r="P336" i="3" s="1"/>
  <c r="P337" i="3" s="1"/>
  <c r="P338" i="3" s="1"/>
  <c r="P339" i="3" s="1"/>
  <c r="P340" i="3" s="1"/>
  <c r="P341" i="3" s="1"/>
  <c r="P342" i="3" s="1"/>
  <c r="P343" i="3" s="1"/>
  <c r="P344" i="3" s="1"/>
  <c r="P345" i="3" s="1"/>
  <c r="P346" i="3" s="1"/>
  <c r="P347" i="3" s="1"/>
  <c r="P348" i="3" s="1"/>
  <c r="P349" i="3" s="1"/>
  <c r="P350" i="3" s="1"/>
  <c r="P351" i="3" s="1"/>
  <c r="P352" i="3" s="1"/>
  <c r="P353" i="3" s="1"/>
  <c r="P354" i="3" s="1"/>
  <c r="P355" i="3" s="1"/>
  <c r="P356" i="3" s="1"/>
  <c r="P357" i="3" s="1"/>
  <c r="P358" i="3" s="1"/>
  <c r="P359" i="3" s="1"/>
  <c r="P360" i="3" s="1"/>
  <c r="P361" i="3" s="1"/>
  <c r="P362" i="3" s="1"/>
  <c r="P363" i="3" s="1"/>
  <c r="P364" i="3" s="1"/>
  <c r="P365" i="3" s="1"/>
  <c r="P366" i="3" s="1"/>
  <c r="P367" i="3" s="1"/>
  <c r="P368" i="3" s="1"/>
  <c r="T22" i="3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39" i="3" s="1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T51" i="3" s="1"/>
  <c r="T52" i="3" s="1"/>
  <c r="T53" i="3" s="1"/>
  <c r="T54" i="3" s="1"/>
  <c r="T55" i="3" s="1"/>
  <c r="T56" i="3" s="1"/>
  <c r="T57" i="3" s="1"/>
  <c r="T58" i="3" s="1"/>
  <c r="T59" i="3" s="1"/>
  <c r="T60" i="3" s="1"/>
  <c r="T61" i="3" s="1"/>
  <c r="T62" i="3" s="1"/>
  <c r="T63" i="3" s="1"/>
  <c r="T64" i="3" s="1"/>
  <c r="T65" i="3" s="1"/>
  <c r="T66" i="3" s="1"/>
  <c r="T67" i="3" s="1"/>
  <c r="T68" i="3" s="1"/>
  <c r="T69" i="3" s="1"/>
  <c r="T70" i="3" s="1"/>
  <c r="T71" i="3" s="1"/>
  <c r="T72" i="3" s="1"/>
  <c r="T73" i="3" s="1"/>
  <c r="T74" i="3" s="1"/>
  <c r="T75" i="3" s="1"/>
  <c r="T76" i="3" s="1"/>
  <c r="T77" i="3" s="1"/>
  <c r="T78" i="3" s="1"/>
  <c r="T79" i="3" s="1"/>
  <c r="T80" i="3" s="1"/>
  <c r="T81" i="3" s="1"/>
  <c r="T82" i="3" s="1"/>
  <c r="T83" i="3" s="1"/>
  <c r="T84" i="3" s="1"/>
  <c r="T85" i="3" s="1"/>
  <c r="T86" i="3" s="1"/>
  <c r="T87" i="3" s="1"/>
  <c r="T88" i="3" s="1"/>
  <c r="T89" i="3" s="1"/>
  <c r="T90" i="3" s="1"/>
  <c r="T91" i="3" s="1"/>
  <c r="T92" i="3" s="1"/>
  <c r="T93" i="3" s="1"/>
  <c r="T94" i="3" s="1"/>
  <c r="T95" i="3" s="1"/>
  <c r="T96" i="3" s="1"/>
  <c r="T97" i="3" s="1"/>
  <c r="T98" i="3" s="1"/>
  <c r="T99" i="3" s="1"/>
  <c r="T100" i="3" s="1"/>
  <c r="T101" i="3" s="1"/>
  <c r="T102" i="3" s="1"/>
  <c r="T103" i="3" s="1"/>
  <c r="T104" i="3" s="1"/>
  <c r="T105" i="3" s="1"/>
  <c r="T106" i="3" s="1"/>
  <c r="T107" i="3" s="1"/>
  <c r="T108" i="3" s="1"/>
  <c r="T109" i="3" s="1"/>
  <c r="T110" i="3" s="1"/>
  <c r="T111" i="3" s="1"/>
  <c r="T112" i="3" s="1"/>
  <c r="T113" i="3" s="1"/>
  <c r="T114" i="3" s="1"/>
  <c r="T115" i="3" s="1"/>
  <c r="T116" i="3" s="1"/>
  <c r="T117" i="3" s="1"/>
  <c r="T118" i="3" s="1"/>
  <c r="T119" i="3" s="1"/>
  <c r="T120" i="3" s="1"/>
  <c r="T121" i="3" s="1"/>
  <c r="T122" i="3" s="1"/>
  <c r="T123" i="3" s="1"/>
  <c r="T124" i="3" s="1"/>
  <c r="T125" i="3" s="1"/>
  <c r="T126" i="3" s="1"/>
  <c r="T127" i="3" s="1"/>
  <c r="T128" i="3" s="1"/>
  <c r="T129" i="3" s="1"/>
  <c r="T130" i="3" s="1"/>
  <c r="T131" i="3" s="1"/>
  <c r="T132" i="3" s="1"/>
  <c r="T133" i="3" s="1"/>
  <c r="T134" i="3" s="1"/>
  <c r="T135" i="3" s="1"/>
  <c r="T136" i="3" s="1"/>
  <c r="T137" i="3" s="1"/>
  <c r="T138" i="3" s="1"/>
  <c r="T139" i="3" s="1"/>
  <c r="T140" i="3" s="1"/>
  <c r="T141" i="3" s="1"/>
  <c r="T142" i="3" s="1"/>
  <c r="T143" i="3" s="1"/>
  <c r="T144" i="3" s="1"/>
  <c r="T145" i="3" s="1"/>
  <c r="T146" i="3" s="1"/>
  <c r="T147" i="3" s="1"/>
  <c r="T148" i="3" s="1"/>
  <c r="T149" i="3" s="1"/>
  <c r="T150" i="3" s="1"/>
  <c r="T151" i="3" s="1"/>
  <c r="T152" i="3" s="1"/>
  <c r="T153" i="3" s="1"/>
  <c r="T154" i="3" s="1"/>
  <c r="T155" i="3" s="1"/>
  <c r="T156" i="3" s="1"/>
  <c r="T157" i="3" s="1"/>
  <c r="T158" i="3" s="1"/>
  <c r="T159" i="3" s="1"/>
  <c r="T160" i="3" s="1"/>
  <c r="T161" i="3" s="1"/>
  <c r="T162" i="3" s="1"/>
  <c r="T163" i="3" s="1"/>
  <c r="T164" i="3" s="1"/>
  <c r="T165" i="3" s="1"/>
  <c r="T166" i="3" s="1"/>
  <c r="T167" i="3" s="1"/>
  <c r="T168" i="3" s="1"/>
  <c r="T169" i="3" s="1"/>
  <c r="T170" i="3" s="1"/>
  <c r="T171" i="3" s="1"/>
  <c r="T172" i="3" s="1"/>
  <c r="T173" i="3" s="1"/>
  <c r="T174" i="3" s="1"/>
  <c r="T175" i="3" s="1"/>
  <c r="T176" i="3" s="1"/>
  <c r="T177" i="3" s="1"/>
  <c r="T178" i="3" s="1"/>
  <c r="T179" i="3" s="1"/>
  <c r="T180" i="3" s="1"/>
  <c r="T181" i="3" s="1"/>
  <c r="T182" i="3" s="1"/>
  <c r="T183" i="3" s="1"/>
  <c r="T184" i="3" s="1"/>
  <c r="T185" i="3" s="1"/>
  <c r="T186" i="3" s="1"/>
  <c r="T187" i="3" s="1"/>
  <c r="T188" i="3" s="1"/>
  <c r="T189" i="3" s="1"/>
  <c r="T190" i="3" s="1"/>
  <c r="T191" i="3" s="1"/>
  <c r="T192" i="3" s="1"/>
  <c r="T193" i="3" s="1"/>
  <c r="T194" i="3" s="1"/>
  <c r="T195" i="3" s="1"/>
  <c r="T196" i="3" s="1"/>
  <c r="T197" i="3" s="1"/>
  <c r="T198" i="3" s="1"/>
  <c r="T199" i="3" s="1"/>
  <c r="T200" i="3" s="1"/>
  <c r="T201" i="3" s="1"/>
  <c r="T202" i="3" s="1"/>
  <c r="T203" i="3" s="1"/>
  <c r="T204" i="3" s="1"/>
  <c r="T205" i="3" s="1"/>
  <c r="T206" i="3" s="1"/>
  <c r="T207" i="3" s="1"/>
  <c r="T208" i="3" s="1"/>
  <c r="T209" i="3" s="1"/>
  <c r="T210" i="3" s="1"/>
  <c r="T211" i="3" s="1"/>
  <c r="T212" i="3" s="1"/>
  <c r="T213" i="3" s="1"/>
  <c r="T214" i="3" s="1"/>
  <c r="T215" i="3" s="1"/>
  <c r="T216" i="3" s="1"/>
  <c r="T217" i="3" s="1"/>
  <c r="T218" i="3" s="1"/>
  <c r="T219" i="3" s="1"/>
  <c r="T220" i="3" s="1"/>
  <c r="T221" i="3" s="1"/>
  <c r="T222" i="3" s="1"/>
  <c r="T223" i="3" s="1"/>
  <c r="T224" i="3" s="1"/>
  <c r="T225" i="3" s="1"/>
  <c r="T226" i="3" s="1"/>
  <c r="T227" i="3" s="1"/>
  <c r="T228" i="3" s="1"/>
  <c r="T229" i="3" s="1"/>
  <c r="T230" i="3" s="1"/>
  <c r="T231" i="3" s="1"/>
  <c r="T232" i="3" s="1"/>
  <c r="T233" i="3" s="1"/>
  <c r="T234" i="3" s="1"/>
  <c r="T235" i="3" s="1"/>
  <c r="T236" i="3" s="1"/>
  <c r="T237" i="3" s="1"/>
  <c r="T238" i="3" s="1"/>
  <c r="T239" i="3" s="1"/>
  <c r="T240" i="3" s="1"/>
  <c r="T241" i="3" s="1"/>
  <c r="T242" i="3" s="1"/>
  <c r="T243" i="3" s="1"/>
  <c r="T244" i="3" s="1"/>
  <c r="T245" i="3" s="1"/>
  <c r="T246" i="3" s="1"/>
  <c r="T247" i="3" s="1"/>
  <c r="T248" i="3" s="1"/>
  <c r="T249" i="3" s="1"/>
  <c r="T250" i="3" s="1"/>
  <c r="T251" i="3" s="1"/>
  <c r="T252" i="3" s="1"/>
  <c r="T253" i="3" s="1"/>
  <c r="T254" i="3" s="1"/>
  <c r="T255" i="3" s="1"/>
  <c r="T256" i="3" s="1"/>
  <c r="T257" i="3" s="1"/>
  <c r="T258" i="3" s="1"/>
  <c r="T259" i="3" s="1"/>
  <c r="T260" i="3" s="1"/>
  <c r="T261" i="3" s="1"/>
  <c r="T262" i="3" s="1"/>
  <c r="T263" i="3" s="1"/>
  <c r="T264" i="3" s="1"/>
  <c r="T265" i="3" s="1"/>
  <c r="T266" i="3" s="1"/>
  <c r="T267" i="3" s="1"/>
  <c r="T268" i="3" s="1"/>
  <c r="T269" i="3" s="1"/>
  <c r="T270" i="3" s="1"/>
  <c r="T271" i="3" s="1"/>
  <c r="T272" i="3" s="1"/>
  <c r="T273" i="3" s="1"/>
  <c r="T274" i="3" s="1"/>
  <c r="T275" i="3" s="1"/>
  <c r="T276" i="3" s="1"/>
  <c r="T277" i="3" s="1"/>
  <c r="T278" i="3" s="1"/>
  <c r="T279" i="3" s="1"/>
  <c r="T280" i="3" s="1"/>
  <c r="T281" i="3" s="1"/>
  <c r="T282" i="3" s="1"/>
  <c r="T283" i="3" s="1"/>
  <c r="T284" i="3" s="1"/>
  <c r="T285" i="3" s="1"/>
  <c r="T286" i="3" s="1"/>
  <c r="T287" i="3" s="1"/>
  <c r="T288" i="3" s="1"/>
  <c r="T289" i="3" s="1"/>
  <c r="T290" i="3" s="1"/>
  <c r="T291" i="3" s="1"/>
  <c r="T292" i="3" s="1"/>
  <c r="T293" i="3" s="1"/>
  <c r="T294" i="3" s="1"/>
  <c r="T295" i="3" s="1"/>
  <c r="T296" i="3" s="1"/>
  <c r="T297" i="3" s="1"/>
  <c r="T298" i="3" s="1"/>
  <c r="T299" i="3" s="1"/>
  <c r="T300" i="3" s="1"/>
  <c r="T301" i="3" s="1"/>
  <c r="T302" i="3" s="1"/>
  <c r="T303" i="3" s="1"/>
  <c r="T304" i="3" s="1"/>
  <c r="T305" i="3" s="1"/>
  <c r="T306" i="3" s="1"/>
  <c r="T307" i="3" s="1"/>
  <c r="T308" i="3" s="1"/>
  <c r="T309" i="3" s="1"/>
  <c r="T310" i="3" s="1"/>
  <c r="T311" i="3" s="1"/>
  <c r="T312" i="3" s="1"/>
  <c r="T313" i="3" s="1"/>
  <c r="T314" i="3" s="1"/>
  <c r="T315" i="3" s="1"/>
  <c r="T316" i="3" s="1"/>
  <c r="T317" i="3" s="1"/>
  <c r="T318" i="3" s="1"/>
  <c r="T319" i="3" s="1"/>
  <c r="T320" i="3" s="1"/>
  <c r="T321" i="3" s="1"/>
  <c r="T322" i="3" s="1"/>
  <c r="T323" i="3" s="1"/>
  <c r="T324" i="3" s="1"/>
  <c r="T325" i="3" s="1"/>
  <c r="T326" i="3" s="1"/>
  <c r="T327" i="3" s="1"/>
  <c r="T328" i="3" s="1"/>
  <c r="T329" i="3" s="1"/>
  <c r="T330" i="3" s="1"/>
  <c r="T331" i="3" s="1"/>
  <c r="T332" i="3" s="1"/>
  <c r="T333" i="3" s="1"/>
  <c r="T334" i="3" s="1"/>
  <c r="T335" i="3" s="1"/>
  <c r="T336" i="3" s="1"/>
  <c r="T337" i="3" s="1"/>
  <c r="T338" i="3" s="1"/>
  <c r="T339" i="3" s="1"/>
  <c r="T340" i="3" s="1"/>
  <c r="T341" i="3" s="1"/>
  <c r="T342" i="3" s="1"/>
  <c r="T343" i="3" s="1"/>
  <c r="T344" i="3" s="1"/>
  <c r="T345" i="3" s="1"/>
  <c r="T346" i="3" s="1"/>
  <c r="T347" i="3" s="1"/>
  <c r="T348" i="3" s="1"/>
  <c r="T349" i="3" s="1"/>
  <c r="T350" i="3" s="1"/>
  <c r="T351" i="3" s="1"/>
  <c r="T352" i="3" s="1"/>
  <c r="T353" i="3" s="1"/>
  <c r="T354" i="3" s="1"/>
  <c r="T355" i="3" s="1"/>
  <c r="T356" i="3" s="1"/>
  <c r="T357" i="3" s="1"/>
  <c r="T358" i="3" s="1"/>
  <c r="T359" i="3" s="1"/>
  <c r="T360" i="3" s="1"/>
  <c r="T361" i="3" s="1"/>
  <c r="T362" i="3" s="1"/>
  <c r="T363" i="3" s="1"/>
  <c r="T364" i="3" s="1"/>
  <c r="T365" i="3" s="1"/>
  <c r="T366" i="3" s="1"/>
  <c r="T367" i="3" s="1"/>
  <c r="T368" i="3" s="1"/>
  <c r="E17" i="3"/>
  <c r="C15" i="2" l="1"/>
  <c r="S15" i="2"/>
  <c r="P15" i="2"/>
  <c r="D17" i="3"/>
  <c r="B18" i="3" s="1"/>
  <c r="T15" i="2" l="1"/>
  <c r="E18" i="3"/>
  <c r="C18" i="3"/>
  <c r="E15" i="2" l="1"/>
  <c r="D18" i="3"/>
  <c r="B19" i="3"/>
  <c r="D15" i="2" l="1"/>
  <c r="B16" i="2" s="1"/>
  <c r="C16" i="2" s="1"/>
  <c r="L14" i="2"/>
  <c r="P16" i="2"/>
  <c r="S16" i="2"/>
  <c r="C19" i="3"/>
  <c r="E19" i="3"/>
  <c r="T16" i="2" l="1"/>
  <c r="D19" i="3"/>
  <c r="B20" i="3" s="1"/>
  <c r="E16" i="2" l="1"/>
  <c r="L15" i="2" s="1"/>
  <c r="E20" i="3"/>
  <c r="C20" i="3"/>
  <c r="D16" i="2" l="1"/>
  <c r="B17" i="2" s="1"/>
  <c r="P17" i="2" s="1"/>
  <c r="D20" i="3"/>
  <c r="B21" i="3" s="1"/>
  <c r="C21" i="3" s="1"/>
  <c r="L16" i="2" l="1"/>
  <c r="T17" i="2"/>
  <c r="C17" i="2"/>
  <c r="S17" i="2"/>
  <c r="E21" i="3"/>
  <c r="D21" i="3" s="1"/>
  <c r="B22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S32" i="3" s="1"/>
  <c r="S33" i="3" s="1"/>
  <c r="S34" i="3" s="1"/>
  <c r="S35" i="3" s="1"/>
  <c r="S36" i="3" s="1"/>
  <c r="S37" i="3" s="1"/>
  <c r="S38" i="3" s="1"/>
  <c r="S39" i="3" s="1"/>
  <c r="S40" i="3" s="1"/>
  <c r="S41" i="3" s="1"/>
  <c r="S42" i="3" s="1"/>
  <c r="S43" i="3" s="1"/>
  <c r="S44" i="3" s="1"/>
  <c r="S45" i="3" s="1"/>
  <c r="S46" i="3" s="1"/>
  <c r="S47" i="3" s="1"/>
  <c r="S48" i="3" s="1"/>
  <c r="S49" i="3" s="1"/>
  <c r="S50" i="3" s="1"/>
  <c r="S51" i="3" s="1"/>
  <c r="S52" i="3" s="1"/>
  <c r="S53" i="3" s="1"/>
  <c r="S54" i="3" s="1"/>
  <c r="S55" i="3" s="1"/>
  <c r="S56" i="3" s="1"/>
  <c r="S57" i="3" s="1"/>
  <c r="S58" i="3" s="1"/>
  <c r="S59" i="3" s="1"/>
  <c r="S60" i="3" s="1"/>
  <c r="S61" i="3" s="1"/>
  <c r="S62" i="3" s="1"/>
  <c r="S63" i="3" s="1"/>
  <c r="S64" i="3" s="1"/>
  <c r="S65" i="3" s="1"/>
  <c r="S66" i="3" s="1"/>
  <c r="S67" i="3" s="1"/>
  <c r="S68" i="3" s="1"/>
  <c r="S69" i="3" s="1"/>
  <c r="S70" i="3" s="1"/>
  <c r="S71" i="3" s="1"/>
  <c r="S72" i="3" s="1"/>
  <c r="S73" i="3" s="1"/>
  <c r="S74" i="3" s="1"/>
  <c r="S75" i="3" s="1"/>
  <c r="S76" i="3" s="1"/>
  <c r="S77" i="3" s="1"/>
  <c r="S78" i="3" s="1"/>
  <c r="S79" i="3" s="1"/>
  <c r="S80" i="3" s="1"/>
  <c r="S81" i="3" s="1"/>
  <c r="S82" i="3" s="1"/>
  <c r="S83" i="3" s="1"/>
  <c r="S84" i="3" s="1"/>
  <c r="S85" i="3" s="1"/>
  <c r="S86" i="3" s="1"/>
  <c r="S87" i="3" s="1"/>
  <c r="S88" i="3" s="1"/>
  <c r="S89" i="3" s="1"/>
  <c r="S90" i="3" s="1"/>
  <c r="S91" i="3" s="1"/>
  <c r="S92" i="3" s="1"/>
  <c r="S93" i="3" s="1"/>
  <c r="S94" i="3" s="1"/>
  <c r="S95" i="3" s="1"/>
  <c r="S96" i="3" s="1"/>
  <c r="S97" i="3" s="1"/>
  <c r="S98" i="3" s="1"/>
  <c r="S99" i="3" s="1"/>
  <c r="S100" i="3" s="1"/>
  <c r="S101" i="3" s="1"/>
  <c r="S102" i="3" s="1"/>
  <c r="S103" i="3" s="1"/>
  <c r="S104" i="3" s="1"/>
  <c r="S105" i="3" s="1"/>
  <c r="S106" i="3" s="1"/>
  <c r="S107" i="3" s="1"/>
  <c r="S108" i="3" s="1"/>
  <c r="S109" i="3" s="1"/>
  <c r="S110" i="3" s="1"/>
  <c r="S111" i="3" s="1"/>
  <c r="S112" i="3" s="1"/>
  <c r="S113" i="3" s="1"/>
  <c r="S114" i="3" s="1"/>
  <c r="S115" i="3" s="1"/>
  <c r="S116" i="3" s="1"/>
  <c r="S117" i="3" s="1"/>
  <c r="S118" i="3" s="1"/>
  <c r="S119" i="3" s="1"/>
  <c r="S120" i="3" s="1"/>
  <c r="S121" i="3" s="1"/>
  <c r="S122" i="3" s="1"/>
  <c r="S123" i="3" s="1"/>
  <c r="S124" i="3" s="1"/>
  <c r="S125" i="3" s="1"/>
  <c r="S126" i="3" s="1"/>
  <c r="S127" i="3" s="1"/>
  <c r="S128" i="3" s="1"/>
  <c r="S129" i="3" s="1"/>
  <c r="S130" i="3" s="1"/>
  <c r="S131" i="3" s="1"/>
  <c r="S132" i="3" s="1"/>
  <c r="S133" i="3" s="1"/>
  <c r="S134" i="3" s="1"/>
  <c r="S135" i="3" s="1"/>
  <c r="S136" i="3" s="1"/>
  <c r="S137" i="3" s="1"/>
  <c r="S138" i="3" s="1"/>
  <c r="S139" i="3" s="1"/>
  <c r="S140" i="3" s="1"/>
  <c r="S141" i="3" s="1"/>
  <c r="S142" i="3" s="1"/>
  <c r="S143" i="3" s="1"/>
  <c r="S144" i="3" s="1"/>
  <c r="S145" i="3" s="1"/>
  <c r="S146" i="3" s="1"/>
  <c r="S147" i="3" s="1"/>
  <c r="S148" i="3" s="1"/>
  <c r="S149" i="3" s="1"/>
  <c r="S150" i="3" s="1"/>
  <c r="S151" i="3" s="1"/>
  <c r="S152" i="3" s="1"/>
  <c r="S153" i="3" s="1"/>
  <c r="S154" i="3" s="1"/>
  <c r="S155" i="3" s="1"/>
  <c r="S156" i="3" s="1"/>
  <c r="S157" i="3" s="1"/>
  <c r="S158" i="3" s="1"/>
  <c r="S159" i="3" s="1"/>
  <c r="S160" i="3" s="1"/>
  <c r="S161" i="3" s="1"/>
  <c r="S162" i="3" s="1"/>
  <c r="S163" i="3" s="1"/>
  <c r="S164" i="3" s="1"/>
  <c r="S165" i="3" s="1"/>
  <c r="S166" i="3" s="1"/>
  <c r="S167" i="3" s="1"/>
  <c r="S168" i="3" s="1"/>
  <c r="S169" i="3" s="1"/>
  <c r="S170" i="3" s="1"/>
  <c r="S171" i="3" s="1"/>
  <c r="S172" i="3" s="1"/>
  <c r="S173" i="3" s="1"/>
  <c r="S174" i="3" s="1"/>
  <c r="S175" i="3" s="1"/>
  <c r="S176" i="3" s="1"/>
  <c r="S177" i="3" s="1"/>
  <c r="S178" i="3" s="1"/>
  <c r="S179" i="3" s="1"/>
  <c r="S180" i="3" s="1"/>
  <c r="S181" i="3" s="1"/>
  <c r="S182" i="3" s="1"/>
  <c r="S183" i="3" s="1"/>
  <c r="S184" i="3" s="1"/>
  <c r="S185" i="3" s="1"/>
  <c r="S186" i="3" s="1"/>
  <c r="S187" i="3" s="1"/>
  <c r="S188" i="3" s="1"/>
  <c r="S189" i="3" s="1"/>
  <c r="S190" i="3" s="1"/>
  <c r="S191" i="3" s="1"/>
  <c r="S192" i="3" s="1"/>
  <c r="S193" i="3" s="1"/>
  <c r="S194" i="3" s="1"/>
  <c r="S195" i="3" s="1"/>
  <c r="S196" i="3" s="1"/>
  <c r="S197" i="3" s="1"/>
  <c r="S198" i="3" s="1"/>
  <c r="S199" i="3" s="1"/>
  <c r="S200" i="3" s="1"/>
  <c r="S201" i="3" s="1"/>
  <c r="S202" i="3" s="1"/>
  <c r="S203" i="3" s="1"/>
  <c r="S204" i="3" s="1"/>
  <c r="S205" i="3" s="1"/>
  <c r="S206" i="3" s="1"/>
  <c r="S207" i="3" s="1"/>
  <c r="S208" i="3" s="1"/>
  <c r="S209" i="3" s="1"/>
  <c r="S210" i="3" s="1"/>
  <c r="S211" i="3" s="1"/>
  <c r="S212" i="3" s="1"/>
  <c r="S213" i="3" s="1"/>
  <c r="S214" i="3" s="1"/>
  <c r="S215" i="3" s="1"/>
  <c r="S216" i="3" s="1"/>
  <c r="S217" i="3" s="1"/>
  <c r="S218" i="3" s="1"/>
  <c r="S219" i="3" s="1"/>
  <c r="S220" i="3" s="1"/>
  <c r="S221" i="3" s="1"/>
  <c r="S222" i="3" s="1"/>
  <c r="S223" i="3" s="1"/>
  <c r="S224" i="3" s="1"/>
  <c r="S225" i="3" s="1"/>
  <c r="S226" i="3" s="1"/>
  <c r="S227" i="3" s="1"/>
  <c r="S228" i="3" s="1"/>
  <c r="S229" i="3" s="1"/>
  <c r="S230" i="3" s="1"/>
  <c r="S231" i="3" s="1"/>
  <c r="S232" i="3" s="1"/>
  <c r="S233" i="3" s="1"/>
  <c r="S234" i="3" s="1"/>
  <c r="S235" i="3" s="1"/>
  <c r="S236" i="3" s="1"/>
  <c r="S237" i="3" s="1"/>
  <c r="S238" i="3" s="1"/>
  <c r="S239" i="3" s="1"/>
  <c r="S240" i="3" s="1"/>
  <c r="S241" i="3" s="1"/>
  <c r="S242" i="3" s="1"/>
  <c r="S243" i="3" s="1"/>
  <c r="S244" i="3" s="1"/>
  <c r="S245" i="3" s="1"/>
  <c r="S246" i="3" s="1"/>
  <c r="S247" i="3" s="1"/>
  <c r="S248" i="3" s="1"/>
  <c r="S249" i="3" s="1"/>
  <c r="S250" i="3" s="1"/>
  <c r="S251" i="3" s="1"/>
  <c r="S252" i="3" s="1"/>
  <c r="S253" i="3" s="1"/>
  <c r="S254" i="3" s="1"/>
  <c r="S255" i="3" s="1"/>
  <c r="S256" i="3" s="1"/>
  <c r="S257" i="3" s="1"/>
  <c r="S258" i="3" s="1"/>
  <c r="S259" i="3" s="1"/>
  <c r="S260" i="3" s="1"/>
  <c r="S261" i="3" s="1"/>
  <c r="S262" i="3" s="1"/>
  <c r="S263" i="3" s="1"/>
  <c r="S264" i="3" s="1"/>
  <c r="S265" i="3" s="1"/>
  <c r="S266" i="3" s="1"/>
  <c r="S267" i="3" s="1"/>
  <c r="S268" i="3" s="1"/>
  <c r="S269" i="3" s="1"/>
  <c r="S270" i="3" s="1"/>
  <c r="S271" i="3" s="1"/>
  <c r="S272" i="3" s="1"/>
  <c r="S273" i="3" s="1"/>
  <c r="S274" i="3" s="1"/>
  <c r="S275" i="3" s="1"/>
  <c r="S276" i="3" s="1"/>
  <c r="S277" i="3" s="1"/>
  <c r="S278" i="3" s="1"/>
  <c r="S279" i="3" s="1"/>
  <c r="S280" i="3" s="1"/>
  <c r="S281" i="3" s="1"/>
  <c r="S282" i="3" s="1"/>
  <c r="S283" i="3" s="1"/>
  <c r="S284" i="3" s="1"/>
  <c r="S285" i="3" s="1"/>
  <c r="S286" i="3" s="1"/>
  <c r="S287" i="3" s="1"/>
  <c r="S288" i="3" s="1"/>
  <c r="S289" i="3" s="1"/>
  <c r="S290" i="3" s="1"/>
  <c r="S291" i="3" s="1"/>
  <c r="S292" i="3" s="1"/>
  <c r="S293" i="3" s="1"/>
  <c r="S294" i="3" s="1"/>
  <c r="S295" i="3" s="1"/>
  <c r="S296" i="3" s="1"/>
  <c r="S297" i="3" s="1"/>
  <c r="S298" i="3" s="1"/>
  <c r="S299" i="3" s="1"/>
  <c r="S300" i="3" s="1"/>
  <c r="S301" i="3" s="1"/>
  <c r="S302" i="3" s="1"/>
  <c r="S303" i="3" s="1"/>
  <c r="S304" i="3" s="1"/>
  <c r="S305" i="3" s="1"/>
  <c r="S306" i="3" s="1"/>
  <c r="S307" i="3" s="1"/>
  <c r="S308" i="3" s="1"/>
  <c r="S309" i="3" s="1"/>
  <c r="S310" i="3" s="1"/>
  <c r="S311" i="3" s="1"/>
  <c r="S312" i="3" s="1"/>
  <c r="S313" i="3" s="1"/>
  <c r="S314" i="3" s="1"/>
  <c r="S315" i="3" s="1"/>
  <c r="S316" i="3" s="1"/>
  <c r="S317" i="3" s="1"/>
  <c r="S318" i="3" s="1"/>
  <c r="S319" i="3" s="1"/>
  <c r="S320" i="3" s="1"/>
  <c r="S321" i="3" s="1"/>
  <c r="S322" i="3" s="1"/>
  <c r="S323" i="3" s="1"/>
  <c r="S324" i="3" s="1"/>
  <c r="S325" i="3" s="1"/>
  <c r="S326" i="3" s="1"/>
  <c r="S327" i="3" s="1"/>
  <c r="S328" i="3" s="1"/>
  <c r="S329" i="3" s="1"/>
  <c r="S330" i="3" s="1"/>
  <c r="S331" i="3" s="1"/>
  <c r="S332" i="3" s="1"/>
  <c r="S333" i="3" s="1"/>
  <c r="S334" i="3" s="1"/>
  <c r="S335" i="3" s="1"/>
  <c r="S336" i="3" s="1"/>
  <c r="S337" i="3" s="1"/>
  <c r="S338" i="3" s="1"/>
  <c r="S339" i="3" s="1"/>
  <c r="S340" i="3" s="1"/>
  <c r="S341" i="3" s="1"/>
  <c r="S342" i="3" s="1"/>
  <c r="S343" i="3" s="1"/>
  <c r="S344" i="3" s="1"/>
  <c r="S345" i="3" s="1"/>
  <c r="S346" i="3" s="1"/>
  <c r="S347" i="3" s="1"/>
  <c r="S348" i="3" s="1"/>
  <c r="S349" i="3" s="1"/>
  <c r="S350" i="3" s="1"/>
  <c r="S351" i="3" s="1"/>
  <c r="S352" i="3" s="1"/>
  <c r="S353" i="3" s="1"/>
  <c r="S354" i="3" s="1"/>
  <c r="S355" i="3" s="1"/>
  <c r="S356" i="3" s="1"/>
  <c r="S357" i="3" s="1"/>
  <c r="S358" i="3" s="1"/>
  <c r="S359" i="3" s="1"/>
  <c r="S360" i="3" s="1"/>
  <c r="S361" i="3" s="1"/>
  <c r="S362" i="3" s="1"/>
  <c r="S363" i="3" s="1"/>
  <c r="S364" i="3" s="1"/>
  <c r="S365" i="3" s="1"/>
  <c r="S366" i="3" s="1"/>
  <c r="S367" i="3" s="1"/>
  <c r="S368" i="3" s="1"/>
  <c r="E17" i="2" l="1"/>
  <c r="D17" i="2" s="1"/>
  <c r="B18" i="2" s="1"/>
  <c r="P18" i="2" s="1"/>
  <c r="E22" i="3"/>
  <c r="C22" i="3"/>
  <c r="S18" i="2" l="1"/>
  <c r="C18" i="2"/>
  <c r="L17" i="2"/>
  <c r="T18" i="2"/>
  <c r="D22" i="3"/>
  <c r="B23" i="3" s="1"/>
  <c r="C23" i="3" s="1"/>
  <c r="E18" i="2" l="1"/>
  <c r="D18" i="2" s="1"/>
  <c r="B19" i="2" s="1"/>
  <c r="P19" i="2" s="1"/>
  <c r="E23" i="3"/>
  <c r="D23" i="3" s="1"/>
  <c r="B24" i="3" s="1"/>
  <c r="L18" i="2" l="1"/>
  <c r="T19" i="2"/>
  <c r="C19" i="2"/>
  <c r="S19" i="2"/>
  <c r="E24" i="3"/>
  <c r="C24" i="3"/>
  <c r="E19" i="2" l="1"/>
  <c r="D24" i="3"/>
  <c r="B25" i="3" s="1"/>
  <c r="D19" i="2" l="1"/>
  <c r="B20" i="2" s="1"/>
  <c r="E25" i="3"/>
  <c r="C25" i="3"/>
  <c r="C20" i="2" l="1"/>
  <c r="S20" i="2"/>
  <c r="P20" i="2"/>
  <c r="D25" i="3"/>
  <c r="B26" i="3" s="1"/>
  <c r="L19" i="2" l="1"/>
  <c r="T20" i="2"/>
  <c r="E20" i="2" s="1"/>
  <c r="E26" i="3"/>
  <c r="C26" i="3"/>
  <c r="D20" i="2" l="1"/>
  <c r="B21" i="2" s="1"/>
  <c r="P21" i="2" s="1"/>
  <c r="D26" i="3"/>
  <c r="B27" i="3" s="1"/>
  <c r="T21" i="2" l="1"/>
  <c r="L20" i="2"/>
  <c r="C21" i="2"/>
  <c r="S21" i="2"/>
  <c r="E27" i="3"/>
  <c r="C27" i="3"/>
  <c r="E21" i="2" l="1"/>
  <c r="D21" i="2" s="1"/>
  <c r="B22" i="2" s="1"/>
  <c r="D27" i="3"/>
  <c r="B28" i="3" s="1"/>
  <c r="C22" i="2" l="1"/>
  <c r="S22" i="2"/>
  <c r="P22" i="2"/>
  <c r="E28" i="3"/>
  <c r="C28" i="3"/>
  <c r="T22" i="2" l="1"/>
  <c r="E22" i="2" s="1"/>
  <c r="L21" i="2"/>
  <c r="D28" i="3"/>
  <c r="B29" i="3" s="1"/>
  <c r="D22" i="2" l="1"/>
  <c r="B23" i="2" s="1"/>
  <c r="P23" i="2" s="1"/>
  <c r="E29" i="3"/>
  <c r="C29" i="3"/>
  <c r="L22" i="2" l="1"/>
  <c r="T23" i="2"/>
  <c r="C23" i="2"/>
  <c r="S23" i="2"/>
  <c r="D29" i="3"/>
  <c r="B30" i="3" s="1"/>
  <c r="E23" i="2" l="1"/>
  <c r="E30" i="3"/>
  <c r="C30" i="3"/>
  <c r="D23" i="2" l="1"/>
  <c r="B24" i="2" s="1"/>
  <c r="D30" i="3"/>
  <c r="B31" i="3" s="1"/>
  <c r="C24" i="2" l="1"/>
  <c r="S24" i="2"/>
  <c r="P24" i="2"/>
  <c r="E31" i="3"/>
  <c r="C31" i="3"/>
  <c r="L23" i="2" l="1"/>
  <c r="T24" i="2"/>
  <c r="E24" i="2" s="1"/>
  <c r="D31" i="3"/>
  <c r="B32" i="3" s="1"/>
  <c r="D24" i="2" l="1"/>
  <c r="B25" i="2" s="1"/>
  <c r="P25" i="2" s="1"/>
  <c r="E32" i="3"/>
  <c r="C32" i="3"/>
  <c r="T25" i="2" l="1"/>
  <c r="L24" i="2"/>
  <c r="S25" i="2"/>
  <c r="C25" i="2"/>
  <c r="D32" i="3"/>
  <c r="B33" i="3" s="1"/>
  <c r="E25" i="2" l="1"/>
  <c r="E33" i="3"/>
  <c r="C33" i="3"/>
  <c r="D25" i="2" l="1"/>
  <c r="B26" i="2" s="1"/>
  <c r="D33" i="3"/>
  <c r="B34" i="3" s="1"/>
  <c r="C26" i="2" l="1"/>
  <c r="S26" i="2"/>
  <c r="P26" i="2"/>
  <c r="E34" i="3"/>
  <c r="C34" i="3"/>
  <c r="L25" i="2" l="1"/>
  <c r="T26" i="2"/>
  <c r="D34" i="3"/>
  <c r="B35" i="3" s="1"/>
  <c r="E26" i="2" l="1"/>
  <c r="E35" i="3"/>
  <c r="C35" i="3"/>
  <c r="D26" i="2" l="1"/>
  <c r="B27" i="2" s="1"/>
  <c r="P27" i="2" s="1"/>
  <c r="D35" i="3"/>
  <c r="B36" i="3" s="1"/>
  <c r="L26" i="2" l="1"/>
  <c r="T27" i="2"/>
  <c r="C27" i="2"/>
  <c r="S27" i="2"/>
  <c r="E36" i="3"/>
  <c r="C36" i="3"/>
  <c r="E27" i="2" l="1"/>
  <c r="D27" i="2" s="1"/>
  <c r="B28" i="2" s="1"/>
  <c r="C28" i="2" s="1"/>
  <c r="S28" i="2"/>
  <c r="D36" i="3"/>
  <c r="B37" i="3" s="1"/>
  <c r="P28" i="2" l="1"/>
  <c r="L27" i="2" s="1"/>
  <c r="T28" i="2"/>
  <c r="E37" i="3"/>
  <c r="C37" i="3"/>
  <c r="E28" i="2" l="1"/>
  <c r="D37" i="3"/>
  <c r="B38" i="3" s="1"/>
  <c r="D28" i="2" l="1"/>
  <c r="B29" i="2" s="1"/>
  <c r="P29" i="2" s="1"/>
  <c r="E38" i="3"/>
  <c r="C38" i="3"/>
  <c r="L28" i="2" l="1"/>
  <c r="T29" i="2"/>
  <c r="C29" i="2"/>
  <c r="S29" i="2"/>
  <c r="D38" i="3"/>
  <c r="B39" i="3" s="1"/>
  <c r="E29" i="2" l="1"/>
  <c r="D29" i="2" s="1"/>
  <c r="B30" i="2" s="1"/>
  <c r="C30" i="2" s="1"/>
  <c r="E39" i="3"/>
  <c r="C39" i="3"/>
  <c r="P30" i="2" l="1"/>
  <c r="T30" i="2" s="1"/>
  <c r="S30" i="2"/>
  <c r="L29" i="2"/>
  <c r="D39" i="3"/>
  <c r="B40" i="3" s="1"/>
  <c r="E30" i="2" l="1"/>
  <c r="D30" i="2" s="1"/>
  <c r="B31" i="2" s="1"/>
  <c r="P31" i="2" s="1"/>
  <c r="E40" i="3"/>
  <c r="C40" i="3"/>
  <c r="C31" i="2" l="1"/>
  <c r="S31" i="2"/>
  <c r="L30" i="2"/>
  <c r="T31" i="2"/>
  <c r="D40" i="3"/>
  <c r="B41" i="3" s="1"/>
  <c r="E31" i="2" l="1"/>
  <c r="E41" i="3"/>
  <c r="C41" i="3"/>
  <c r="D31" i="2" l="1"/>
  <c r="B32" i="2" s="1"/>
  <c r="S32" i="2" s="1"/>
  <c r="D41" i="3"/>
  <c r="B42" i="3"/>
  <c r="C42" i="3" s="1"/>
  <c r="C32" i="2" l="1"/>
  <c r="P32" i="2"/>
  <c r="E42" i="3"/>
  <c r="D42" i="3" s="1"/>
  <c r="L31" i="2" l="1"/>
  <c r="T32" i="2"/>
  <c r="E32" i="2" s="1"/>
  <c r="B43" i="3"/>
  <c r="C43" i="3" s="1"/>
  <c r="D32" i="2" l="1"/>
  <c r="B33" i="2" s="1"/>
  <c r="E43" i="3"/>
  <c r="D43" i="3" s="1"/>
  <c r="P33" i="2" l="1"/>
  <c r="C33" i="2"/>
  <c r="S33" i="2"/>
  <c r="B44" i="3"/>
  <c r="C44" i="3" s="1"/>
  <c r="T33" i="2" l="1"/>
  <c r="E33" i="2" s="1"/>
  <c r="L32" i="2"/>
  <c r="E44" i="3"/>
  <c r="D44" i="3" s="1"/>
  <c r="D33" i="2" l="1"/>
  <c r="B34" i="2" s="1"/>
  <c r="P34" i="2" s="1"/>
  <c r="B45" i="3"/>
  <c r="C45" i="3" s="1"/>
  <c r="C34" i="2" l="1"/>
  <c r="S34" i="2"/>
  <c r="L33" i="2"/>
  <c r="T34" i="2"/>
  <c r="E45" i="3"/>
  <c r="D45" i="3" s="1"/>
  <c r="E34" i="2" l="1"/>
  <c r="D34" i="2" s="1"/>
  <c r="B35" i="2" s="1"/>
  <c r="P35" i="2" s="1"/>
  <c r="L34" i="2" s="1"/>
  <c r="B46" i="3"/>
  <c r="C46" i="3" s="1"/>
  <c r="S35" i="2" l="1"/>
  <c r="T35" i="2"/>
  <c r="C35" i="2"/>
  <c r="E46" i="3"/>
  <c r="D46" i="3" s="1"/>
  <c r="E35" i="2" l="1"/>
  <c r="D35" i="2" s="1"/>
  <c r="B36" i="2" s="1"/>
  <c r="B47" i="3"/>
  <c r="C47" i="3" s="1"/>
  <c r="C36" i="2" l="1"/>
  <c r="S36" i="2"/>
  <c r="P36" i="2"/>
  <c r="E47" i="3"/>
  <c r="D47" i="3" s="1"/>
  <c r="L35" i="2" l="1"/>
  <c r="T36" i="2"/>
  <c r="B48" i="3"/>
  <c r="C48" i="3" s="1"/>
  <c r="E36" i="2" l="1"/>
  <c r="E48" i="3"/>
  <c r="D48" i="3" s="1"/>
  <c r="D36" i="2" l="1"/>
  <c r="B37" i="2" s="1"/>
  <c r="B49" i="3"/>
  <c r="C49" i="3" s="1"/>
  <c r="C37" i="2" l="1"/>
  <c r="S37" i="2"/>
  <c r="P37" i="2"/>
  <c r="E49" i="3"/>
  <c r="D49" i="3" s="1"/>
  <c r="L36" i="2" l="1"/>
  <c r="T37" i="2"/>
  <c r="E37" i="2" s="1"/>
  <c r="B50" i="3"/>
  <c r="C50" i="3" s="1"/>
  <c r="D37" i="2" l="1"/>
  <c r="B38" i="2" s="1"/>
  <c r="E50" i="3"/>
  <c r="D50" i="3" s="1"/>
  <c r="C38" i="2" l="1"/>
  <c r="S38" i="2"/>
  <c r="P38" i="2"/>
  <c r="B51" i="3"/>
  <c r="C51" i="3" s="1"/>
  <c r="L37" i="2" l="1"/>
  <c r="T38" i="2"/>
  <c r="E38" i="2" s="1"/>
  <c r="E51" i="3"/>
  <c r="D51" i="3" s="1"/>
  <c r="D38" i="2" l="1"/>
  <c r="B39" i="2" s="1"/>
  <c r="P39" i="2" s="1"/>
  <c r="T39" i="2" s="1"/>
  <c r="B52" i="3"/>
  <c r="C52" i="3" s="1"/>
  <c r="C39" i="2" l="1"/>
  <c r="S39" i="2"/>
  <c r="L38" i="2"/>
  <c r="E52" i="3"/>
  <c r="D52" i="3" s="1"/>
  <c r="E39" i="2" l="1"/>
  <c r="B53" i="3"/>
  <c r="C53" i="3" s="1"/>
  <c r="D39" i="2" l="1"/>
  <c r="B40" i="2" s="1"/>
  <c r="E53" i="3"/>
  <c r="D53" i="3" s="1"/>
  <c r="C40" i="2" l="1"/>
  <c r="S40" i="2"/>
  <c r="P40" i="2"/>
  <c r="B54" i="3"/>
  <c r="C54" i="3" s="1"/>
  <c r="T40" i="2" l="1"/>
  <c r="E40" i="2" s="1"/>
  <c r="D40" i="2" s="1"/>
  <c r="B41" i="2" s="1"/>
  <c r="L39" i="2"/>
  <c r="E54" i="3"/>
  <c r="D54" i="3" s="1"/>
  <c r="C41" i="2" l="1"/>
  <c r="P41" i="2"/>
  <c r="T41" i="2" s="1"/>
  <c r="S41" i="2"/>
  <c r="B55" i="3"/>
  <c r="C55" i="3" s="1"/>
  <c r="L40" i="2" l="1"/>
  <c r="E41" i="2"/>
  <c r="D41" i="2" s="1"/>
  <c r="B42" i="2" s="1"/>
  <c r="E55" i="3"/>
  <c r="D55" i="3" s="1"/>
  <c r="C42" i="2" l="1"/>
  <c r="P42" i="2"/>
  <c r="S42" i="2"/>
  <c r="B56" i="3"/>
  <c r="C56" i="3" s="1"/>
  <c r="L41" i="2" l="1"/>
  <c r="T42" i="2"/>
  <c r="E42" i="2" s="1"/>
  <c r="E56" i="3"/>
  <c r="D56" i="3" s="1"/>
  <c r="D42" i="2" l="1"/>
  <c r="B43" i="2" s="1"/>
  <c r="B57" i="3"/>
  <c r="C57" i="3" s="1"/>
  <c r="C43" i="2" l="1"/>
  <c r="S43" i="2"/>
  <c r="P43" i="2"/>
  <c r="E57" i="3"/>
  <c r="D57" i="3" s="1"/>
  <c r="L42" i="2" l="1"/>
  <c r="T43" i="2"/>
  <c r="E43" i="2" s="1"/>
  <c r="D43" i="2" s="1"/>
  <c r="B44" i="2" s="1"/>
  <c r="B58" i="3"/>
  <c r="C58" i="3" s="1"/>
  <c r="C44" i="2" l="1"/>
  <c r="S44" i="2"/>
  <c r="P44" i="2"/>
  <c r="E58" i="3"/>
  <c r="D58" i="3" s="1"/>
  <c r="L43" i="2" l="1"/>
  <c r="T44" i="2"/>
  <c r="E44" i="2" s="1"/>
  <c r="D44" i="2" s="1"/>
  <c r="B45" i="2" s="1"/>
  <c r="B59" i="3"/>
  <c r="C59" i="3" s="1"/>
  <c r="C45" i="2" l="1"/>
  <c r="P45" i="2"/>
  <c r="T45" i="2" s="1"/>
  <c r="S45" i="2"/>
  <c r="E59" i="3"/>
  <c r="D59" i="3" s="1"/>
  <c r="L44" i="2" l="1"/>
  <c r="E45" i="2"/>
  <c r="D45" i="2" s="1"/>
  <c r="B46" i="2" s="1"/>
  <c r="B60" i="3"/>
  <c r="C60" i="3" s="1"/>
  <c r="C46" i="2" l="1"/>
  <c r="S46" i="2"/>
  <c r="P46" i="2"/>
  <c r="E60" i="3"/>
  <c r="D60" i="3" s="1"/>
  <c r="T46" i="2" l="1"/>
  <c r="E46" i="2" s="1"/>
  <c r="D46" i="2" s="1"/>
  <c r="B47" i="2" s="1"/>
  <c r="C47" i="2" s="1"/>
  <c r="L45" i="2"/>
  <c r="B61" i="3"/>
  <c r="C61" i="3" s="1"/>
  <c r="S47" i="2" l="1"/>
  <c r="P47" i="2"/>
  <c r="E61" i="3"/>
  <c r="D61" i="3" s="1"/>
  <c r="L46" i="2" l="1"/>
  <c r="T47" i="2"/>
  <c r="E47" i="2" s="1"/>
  <c r="D47" i="2" s="1"/>
  <c r="B48" i="2" s="1"/>
  <c r="C48" i="2" s="1"/>
  <c r="B62" i="3"/>
  <c r="C62" i="3" s="1"/>
  <c r="P48" i="2" l="1"/>
  <c r="T48" i="2" s="1"/>
  <c r="S48" i="2"/>
  <c r="E62" i="3"/>
  <c r="D62" i="3" s="1"/>
  <c r="L47" i="2" l="1"/>
  <c r="E48" i="2"/>
  <c r="D48" i="2" s="1"/>
  <c r="B49" i="2" s="1"/>
  <c r="B63" i="3"/>
  <c r="C63" i="3" s="1"/>
  <c r="P49" i="2" l="1"/>
  <c r="C49" i="2"/>
  <c r="S49" i="2"/>
  <c r="E63" i="3"/>
  <c r="D63" i="3" s="1"/>
  <c r="L48" i="2" l="1"/>
  <c r="T49" i="2"/>
  <c r="B64" i="3"/>
  <c r="C64" i="3" s="1"/>
  <c r="E49" i="2" l="1"/>
  <c r="E64" i="3"/>
  <c r="D64" i="3" s="1"/>
  <c r="D49" i="2" l="1"/>
  <c r="B50" i="2" s="1"/>
  <c r="B65" i="3"/>
  <c r="C65" i="3" s="1"/>
  <c r="C50" i="2" l="1"/>
  <c r="S50" i="2"/>
  <c r="P50" i="2"/>
  <c r="E65" i="3"/>
  <c r="D65" i="3" s="1"/>
  <c r="L49" i="2" l="1"/>
  <c r="T50" i="2"/>
  <c r="E50" i="2" s="1"/>
  <c r="D50" i="2" s="1"/>
  <c r="B51" i="2" s="1"/>
  <c r="C51" i="2" s="1"/>
  <c r="B66" i="3"/>
  <c r="C66" i="3" s="1"/>
  <c r="P51" i="2" l="1"/>
  <c r="T51" i="2"/>
  <c r="S51" i="2"/>
  <c r="E66" i="3"/>
  <c r="D66" i="3" s="1"/>
  <c r="L50" i="2" l="1"/>
  <c r="E51" i="2"/>
  <c r="D51" i="2" s="1"/>
  <c r="B52" i="2" s="1"/>
  <c r="B67" i="3"/>
  <c r="C67" i="3" s="1"/>
  <c r="P52" i="2" l="1"/>
  <c r="C52" i="2"/>
  <c r="S52" i="2"/>
  <c r="E67" i="3"/>
  <c r="D67" i="3" s="1"/>
  <c r="L51" i="2" l="1"/>
  <c r="T52" i="2"/>
  <c r="B68" i="3"/>
  <c r="C68" i="3" s="1"/>
  <c r="E52" i="2" l="1"/>
  <c r="E68" i="3"/>
  <c r="D68" i="3" s="1"/>
  <c r="D52" i="2" l="1"/>
  <c r="B53" i="2" s="1"/>
  <c r="B69" i="3"/>
  <c r="C69" i="3" s="1"/>
  <c r="C53" i="2" l="1"/>
  <c r="S53" i="2"/>
  <c r="P53" i="2"/>
  <c r="E69" i="3"/>
  <c r="D69" i="3" s="1"/>
  <c r="L52" i="2" l="1"/>
  <c r="T53" i="2"/>
  <c r="E53" i="2" s="1"/>
  <c r="B70" i="3"/>
  <c r="C70" i="3" s="1"/>
  <c r="D53" i="2" l="1"/>
  <c r="B54" i="2" s="1"/>
  <c r="P54" i="2" s="1"/>
  <c r="T54" i="2" s="1"/>
  <c r="E70" i="3"/>
  <c r="D70" i="3" s="1"/>
  <c r="C54" i="2" l="1"/>
  <c r="S54" i="2"/>
  <c r="E54" i="2" s="1"/>
  <c r="L53" i="2"/>
  <c r="B71" i="3"/>
  <c r="C71" i="3" s="1"/>
  <c r="D54" i="2" l="1"/>
  <c r="B55" i="2" s="1"/>
  <c r="C55" i="2" s="1"/>
  <c r="S55" i="2"/>
  <c r="E71" i="3"/>
  <c r="D71" i="3" s="1"/>
  <c r="P55" i="2" l="1"/>
  <c r="B72" i="3"/>
  <c r="C72" i="3" s="1"/>
  <c r="T55" i="2" l="1"/>
  <c r="L54" i="2"/>
  <c r="E72" i="3"/>
  <c r="D72" i="3" s="1"/>
  <c r="E55" i="2" l="1"/>
  <c r="B73" i="3"/>
  <c r="C73" i="3" s="1"/>
  <c r="D55" i="2" l="1"/>
  <c r="B56" i="2" s="1"/>
  <c r="P56" i="2" s="1"/>
  <c r="E73" i="3"/>
  <c r="D73" i="3" s="1"/>
  <c r="L55" i="2" l="1"/>
  <c r="T56" i="2"/>
  <c r="C56" i="2"/>
  <c r="S56" i="2"/>
  <c r="B74" i="3"/>
  <c r="C74" i="3" s="1"/>
  <c r="E56" i="2" l="1"/>
  <c r="E74" i="3"/>
  <c r="D74" i="3" s="1"/>
  <c r="D56" i="2" l="1"/>
  <c r="B57" i="2" s="1"/>
  <c r="P57" i="2" s="1"/>
  <c r="B75" i="3"/>
  <c r="C75" i="3" s="1"/>
  <c r="L56" i="2" l="1"/>
  <c r="T57" i="2"/>
  <c r="C57" i="2"/>
  <c r="S57" i="2"/>
  <c r="E75" i="3"/>
  <c r="D75" i="3" s="1"/>
  <c r="E57" i="2" l="1"/>
  <c r="B76" i="3"/>
  <c r="C76" i="3" s="1"/>
  <c r="D57" i="2" l="1"/>
  <c r="B58" i="2" s="1"/>
  <c r="E76" i="3"/>
  <c r="D76" i="3" s="1"/>
  <c r="C58" i="2" l="1"/>
  <c r="S58" i="2"/>
  <c r="P58" i="2"/>
  <c r="B77" i="3"/>
  <c r="C77" i="3" s="1"/>
  <c r="L57" i="2" l="1"/>
  <c r="T58" i="2"/>
  <c r="E58" i="2" s="1"/>
  <c r="D58" i="2" s="1"/>
  <c r="B59" i="2" s="1"/>
  <c r="E77" i="3"/>
  <c r="D77" i="3" s="1"/>
  <c r="C59" i="2" l="1"/>
  <c r="S59" i="2"/>
  <c r="P59" i="2"/>
  <c r="B78" i="3"/>
  <c r="C78" i="3" s="1"/>
  <c r="L58" i="2" l="1"/>
  <c r="T59" i="2"/>
  <c r="E59" i="2" s="1"/>
  <c r="D59" i="2" s="1"/>
  <c r="B60" i="2" s="1"/>
  <c r="E78" i="3"/>
  <c r="D78" i="3" s="1"/>
  <c r="C60" i="2" l="1"/>
  <c r="P60" i="2"/>
  <c r="T60" i="2" s="1"/>
  <c r="S60" i="2"/>
  <c r="B79" i="3"/>
  <c r="C79" i="3" s="1"/>
  <c r="L59" i="2" l="1"/>
  <c r="E60" i="2"/>
  <c r="D60" i="2" s="1"/>
  <c r="B61" i="2" s="1"/>
  <c r="E79" i="3"/>
  <c r="D79" i="3" s="1"/>
  <c r="C61" i="2" l="1"/>
  <c r="S61" i="2"/>
  <c r="P61" i="2"/>
  <c r="B80" i="3"/>
  <c r="C80" i="3" s="1"/>
  <c r="T61" i="2" l="1"/>
  <c r="E61" i="2" s="1"/>
  <c r="L60" i="2"/>
  <c r="E80" i="3"/>
  <c r="D80" i="3" s="1"/>
  <c r="D61" i="2" l="1"/>
  <c r="B62" i="2" s="1"/>
  <c r="B81" i="3"/>
  <c r="C62" i="2" l="1"/>
  <c r="S62" i="2"/>
  <c r="P62" i="2"/>
  <c r="C81" i="3"/>
  <c r="L61" i="2" l="1"/>
  <c r="T62" i="2"/>
  <c r="E62" i="2" s="1"/>
  <c r="D62" i="2" s="1"/>
  <c r="B63" i="2" s="1"/>
  <c r="E81" i="3"/>
  <c r="D81" i="3" s="1"/>
  <c r="C63" i="2" l="1"/>
  <c r="S63" i="2"/>
  <c r="P63" i="2"/>
  <c r="B82" i="3"/>
  <c r="C82" i="3" s="1"/>
  <c r="L62" i="2" l="1"/>
  <c r="T63" i="2"/>
  <c r="E63" i="2" s="1"/>
  <c r="D63" i="2" s="1"/>
  <c r="B64" i="2" s="1"/>
  <c r="C64" i="2" s="1"/>
  <c r="E82" i="3"/>
  <c r="D82" i="3" s="1"/>
  <c r="P64" i="2" l="1"/>
  <c r="T64" i="2"/>
  <c r="S64" i="2"/>
  <c r="B83" i="3"/>
  <c r="L63" i="2" l="1"/>
  <c r="E64" i="2"/>
  <c r="D64" i="2" s="1"/>
  <c r="B65" i="2" s="1"/>
  <c r="C83" i="3"/>
  <c r="E83" i="3"/>
  <c r="D83" i="3" s="1"/>
  <c r="B84" i="3" s="1"/>
  <c r="C84" i="3" s="1"/>
  <c r="E84" i="3" s="1"/>
  <c r="P65" i="2" l="1"/>
  <c r="C65" i="2"/>
  <c r="S65" i="2"/>
  <c r="D84" i="3"/>
  <c r="B85" i="3" s="1"/>
  <c r="L64" i="2" l="1"/>
  <c r="T65" i="2"/>
  <c r="C85" i="3"/>
  <c r="E85" i="3" s="1"/>
  <c r="E65" i="2" l="1"/>
  <c r="D85" i="3"/>
  <c r="B86" i="3" s="1"/>
  <c r="D65" i="2" l="1"/>
  <c r="B66" i="2" s="1"/>
  <c r="P66" i="2" s="1"/>
  <c r="C86" i="3"/>
  <c r="E86" i="3" s="1"/>
  <c r="L65" i="2" l="1"/>
  <c r="T66" i="2"/>
  <c r="C66" i="2"/>
  <c r="S66" i="2"/>
  <c r="D86" i="3"/>
  <c r="B87" i="3" s="1"/>
  <c r="E66" i="2" l="1"/>
  <c r="D66" i="2" s="1"/>
  <c r="B67" i="2" s="1"/>
  <c r="P67" i="2" s="1"/>
  <c r="T67" i="2" s="1"/>
  <c r="C87" i="3"/>
  <c r="E87" i="3" s="1"/>
  <c r="S67" i="2" l="1"/>
  <c r="L66" i="2"/>
  <c r="C67" i="2"/>
  <c r="D87" i="3"/>
  <c r="B88" i="3" s="1"/>
  <c r="E67" i="2" l="1"/>
  <c r="D67" i="2" s="1"/>
  <c r="B68" i="2" s="1"/>
  <c r="C68" i="2" s="1"/>
  <c r="S68" i="2"/>
  <c r="P68" i="2"/>
  <c r="C88" i="3"/>
  <c r="E88" i="3" s="1"/>
  <c r="T68" i="2" l="1"/>
  <c r="E68" i="2" s="1"/>
  <c r="L67" i="2"/>
  <c r="D88" i="3"/>
  <c r="B89" i="3" s="1"/>
  <c r="D68" i="2" l="1"/>
  <c r="B69" i="2" s="1"/>
  <c r="P69" i="2" s="1"/>
  <c r="C89" i="3"/>
  <c r="E89" i="3" s="1"/>
  <c r="D89" i="3" s="1"/>
  <c r="L68" i="2" l="1"/>
  <c r="C69" i="2"/>
  <c r="S69" i="2"/>
  <c r="T69" i="2"/>
  <c r="B90" i="3"/>
  <c r="C90" i="3" s="1"/>
  <c r="E69" i="2" l="1"/>
  <c r="E90" i="3"/>
  <c r="D69" i="2" l="1"/>
  <c r="B70" i="2" s="1"/>
  <c r="D90" i="3"/>
  <c r="B91" i="3" s="1"/>
  <c r="C91" i="3" s="1"/>
  <c r="C70" i="2" l="1"/>
  <c r="S70" i="2"/>
  <c r="P70" i="2"/>
  <c r="E91" i="3"/>
  <c r="D91" i="3" s="1"/>
  <c r="L69" i="2" l="1"/>
  <c r="T70" i="2"/>
  <c r="E70" i="2" s="1"/>
  <c r="D70" i="2" s="1"/>
  <c r="B71" i="2" s="1"/>
  <c r="B92" i="3"/>
  <c r="C92" i="3" s="1"/>
  <c r="C71" i="2" l="1"/>
  <c r="S71" i="2"/>
  <c r="P71" i="2"/>
  <c r="E92" i="3"/>
  <c r="L70" i="2" l="1"/>
  <c r="T71" i="2"/>
  <c r="E71" i="2" s="1"/>
  <c r="D71" i="2" s="1"/>
  <c r="B72" i="2" s="1"/>
  <c r="D92" i="3"/>
  <c r="B93" i="3" s="1"/>
  <c r="C93" i="3" s="1"/>
  <c r="C72" i="2" l="1"/>
  <c r="P72" i="2"/>
  <c r="T72" i="2" s="1"/>
  <c r="S72" i="2"/>
  <c r="E93" i="3"/>
  <c r="D93" i="3" s="1"/>
  <c r="L71" i="2" l="1"/>
  <c r="E72" i="2"/>
  <c r="B94" i="3"/>
  <c r="C94" i="3" s="1"/>
  <c r="D72" i="2" l="1"/>
  <c r="B73" i="2" s="1"/>
  <c r="E94" i="3"/>
  <c r="C73" i="2" l="1"/>
  <c r="S73" i="2"/>
  <c r="P73" i="2"/>
  <c r="D94" i="3"/>
  <c r="B95" i="3" s="1"/>
  <c r="L72" i="2" l="1"/>
  <c r="T73" i="2"/>
  <c r="E73" i="2" s="1"/>
  <c r="D73" i="2" s="1"/>
  <c r="B74" i="2" s="1"/>
  <c r="C95" i="3"/>
  <c r="E95" i="3" s="1"/>
  <c r="D95" i="3" s="1"/>
  <c r="C74" i="2" l="1"/>
  <c r="S74" i="2"/>
  <c r="P74" i="2"/>
  <c r="B96" i="3"/>
  <c r="L73" i="2" l="1"/>
  <c r="T74" i="2"/>
  <c r="C96" i="3"/>
  <c r="E96" i="3" s="1"/>
  <c r="D96" i="3" s="1"/>
  <c r="B97" i="3" s="1"/>
  <c r="E74" i="2" l="1"/>
  <c r="C97" i="3"/>
  <c r="E97" i="3" s="1"/>
  <c r="D74" i="2" l="1"/>
  <c r="B75" i="2" s="1"/>
  <c r="D97" i="3"/>
  <c r="B98" i="3" s="1"/>
  <c r="C75" i="2" l="1"/>
  <c r="S75" i="2"/>
  <c r="P75" i="2"/>
  <c r="C98" i="3"/>
  <c r="E98" i="3" s="1"/>
  <c r="D98" i="3" s="1"/>
  <c r="L74" i="2" l="1"/>
  <c r="T75" i="2"/>
  <c r="E75" i="2" s="1"/>
  <c r="D75" i="2" s="1"/>
  <c r="B76" i="2" s="1"/>
  <c r="B99" i="3"/>
  <c r="C76" i="2" l="1"/>
  <c r="S76" i="2"/>
  <c r="P76" i="2"/>
  <c r="C99" i="3"/>
  <c r="L75" i="2" l="1"/>
  <c r="T76" i="2"/>
  <c r="E99" i="3"/>
  <c r="D99" i="3" s="1"/>
  <c r="E76" i="2" l="1"/>
  <c r="B100" i="3"/>
  <c r="C100" i="3" s="1"/>
  <c r="E100" i="3" s="1"/>
  <c r="D76" i="2" l="1"/>
  <c r="B77" i="2" s="1"/>
  <c r="P77" i="2" s="1"/>
  <c r="D100" i="3"/>
  <c r="B101" i="3" s="1"/>
  <c r="L76" i="2" l="1"/>
  <c r="T77" i="2"/>
  <c r="C77" i="2"/>
  <c r="S77" i="2"/>
  <c r="C101" i="3"/>
  <c r="E101" i="3" s="1"/>
  <c r="D101" i="3" s="1"/>
  <c r="E77" i="2" l="1"/>
  <c r="B102" i="3"/>
  <c r="D77" i="2" l="1"/>
  <c r="B78" i="2" s="1"/>
  <c r="P78" i="2" s="1"/>
  <c r="C102" i="3"/>
  <c r="E102" i="3" s="1"/>
  <c r="L77" i="2" l="1"/>
  <c r="T78" i="2"/>
  <c r="C78" i="2"/>
  <c r="S78" i="2"/>
  <c r="D102" i="3"/>
  <c r="B103" i="3" s="1"/>
  <c r="E78" i="2" l="1"/>
  <c r="D78" i="2" s="1"/>
  <c r="C103" i="3"/>
  <c r="E103" i="3" s="1"/>
  <c r="D103" i="3" s="1"/>
  <c r="B79" i="2" l="1"/>
  <c r="P79" i="2" s="1"/>
  <c r="T79" i="2" s="1"/>
  <c r="S79" i="2"/>
  <c r="L78" i="2"/>
  <c r="B104" i="3"/>
  <c r="C79" i="2" l="1"/>
  <c r="E79" i="2" s="1"/>
  <c r="D79" i="2" s="1"/>
  <c r="B80" i="2" s="1"/>
  <c r="C80" i="2" s="1"/>
  <c r="S80" i="2"/>
  <c r="P80" i="2"/>
  <c r="C104" i="3"/>
  <c r="E104" i="3" s="1"/>
  <c r="D104" i="3" s="1"/>
  <c r="T80" i="2" l="1"/>
  <c r="E80" i="2" s="1"/>
  <c r="D80" i="2" s="1"/>
  <c r="B81" i="2" s="1"/>
  <c r="L79" i="2"/>
  <c r="B105" i="3"/>
  <c r="C81" i="2" l="1"/>
  <c r="S81" i="2"/>
  <c r="P81" i="2"/>
  <c r="C105" i="3"/>
  <c r="E105" i="3" s="1"/>
  <c r="D105" i="3" s="1"/>
  <c r="L80" i="2" l="1"/>
  <c r="T81" i="2"/>
  <c r="B106" i="3"/>
  <c r="E81" i="2" l="1"/>
  <c r="C106" i="3"/>
  <c r="E106" i="3" s="1"/>
  <c r="D106" i="3" s="1"/>
  <c r="D81" i="2" l="1"/>
  <c r="B82" i="2" s="1"/>
  <c r="B107" i="3"/>
  <c r="C82" i="2" l="1"/>
  <c r="S82" i="2"/>
  <c r="P82" i="2"/>
  <c r="C107" i="3"/>
  <c r="E107" i="3" s="1"/>
  <c r="L81" i="2" l="1"/>
  <c r="T82" i="2"/>
  <c r="E82" i="2" s="1"/>
  <c r="D107" i="3"/>
  <c r="B108" i="3" s="1"/>
  <c r="D82" i="2" l="1"/>
  <c r="B83" i="2" s="1"/>
  <c r="P83" i="2" s="1"/>
  <c r="C108" i="3"/>
  <c r="E108" i="3" s="1"/>
  <c r="D108" i="3" s="1"/>
  <c r="L82" i="2" l="1"/>
  <c r="C83" i="2"/>
  <c r="S83" i="2"/>
  <c r="T83" i="2"/>
  <c r="B109" i="3"/>
  <c r="E83" i="2" l="1"/>
  <c r="C109" i="3"/>
  <c r="E109" i="3" s="1"/>
  <c r="D83" i="2" l="1"/>
  <c r="B84" i="2" s="1"/>
  <c r="D109" i="3"/>
  <c r="B110" i="3" s="1"/>
  <c r="C84" i="2" l="1"/>
  <c r="S84" i="2"/>
  <c r="P84" i="2"/>
  <c r="C110" i="3"/>
  <c r="E110" i="3" s="1"/>
  <c r="D110" i="3" s="1"/>
  <c r="L83" i="2" l="1"/>
  <c r="T84" i="2"/>
  <c r="E84" i="2" s="1"/>
  <c r="D84" i="2" s="1"/>
  <c r="B85" i="2" s="1"/>
  <c r="B111" i="3"/>
  <c r="C85" i="2" l="1"/>
  <c r="S85" i="2"/>
  <c r="P85" i="2"/>
  <c r="C111" i="3"/>
  <c r="E111" i="3" s="1"/>
  <c r="L84" i="2" l="1"/>
  <c r="T85" i="2"/>
  <c r="D111" i="3"/>
  <c r="B112" i="3" s="1"/>
  <c r="E85" i="2" l="1"/>
  <c r="C112" i="3"/>
  <c r="E112" i="3" s="1"/>
  <c r="D112" i="3" s="1"/>
  <c r="D85" i="2" l="1"/>
  <c r="B86" i="2" s="1"/>
  <c r="B113" i="3"/>
  <c r="C86" i="2" l="1"/>
  <c r="S86" i="2"/>
  <c r="P86" i="2"/>
  <c r="C113" i="3"/>
  <c r="E113" i="3" s="1"/>
  <c r="L85" i="2" l="1"/>
  <c r="T86" i="2"/>
  <c r="E86" i="2" s="1"/>
  <c r="D113" i="3"/>
  <c r="B114" i="3" s="1"/>
  <c r="D86" i="2" l="1"/>
  <c r="B87" i="2" s="1"/>
  <c r="C114" i="3"/>
  <c r="E114" i="3" s="1"/>
  <c r="C87" i="2" l="1"/>
  <c r="S87" i="2"/>
  <c r="P87" i="2"/>
  <c r="D114" i="3"/>
  <c r="B115" i="3" s="1"/>
  <c r="L86" i="2" l="1"/>
  <c r="T87" i="2"/>
  <c r="E87" i="2" s="1"/>
  <c r="C115" i="3"/>
  <c r="E115" i="3" s="1"/>
  <c r="D87" i="2" l="1"/>
  <c r="B88" i="2" s="1"/>
  <c r="D115" i="3"/>
  <c r="B116" i="3" s="1"/>
  <c r="C88" i="2" l="1"/>
  <c r="S88" i="2"/>
  <c r="P88" i="2"/>
  <c r="C116" i="3"/>
  <c r="E116" i="3" s="1"/>
  <c r="L87" i="2" l="1"/>
  <c r="T88" i="2"/>
  <c r="E88" i="2" s="1"/>
  <c r="D88" i="2" s="1"/>
  <c r="B89" i="2" s="1"/>
  <c r="D116" i="3"/>
  <c r="B117" i="3" s="1"/>
  <c r="C89" i="2" l="1"/>
  <c r="S89" i="2"/>
  <c r="P89" i="2"/>
  <c r="C117" i="3"/>
  <c r="E117" i="3" s="1"/>
  <c r="D117" i="3" s="1"/>
  <c r="L88" i="2" l="1"/>
  <c r="T89" i="2"/>
  <c r="B118" i="3"/>
  <c r="E89" i="2" l="1"/>
  <c r="C118" i="3"/>
  <c r="E118" i="3" s="1"/>
  <c r="D118" i="3" s="1"/>
  <c r="D89" i="2" l="1"/>
  <c r="B90" i="2" s="1"/>
  <c r="B119" i="3"/>
  <c r="C90" i="2" l="1"/>
  <c r="S90" i="2"/>
  <c r="P90" i="2"/>
  <c r="C119" i="3"/>
  <c r="E119" i="3" s="1"/>
  <c r="L89" i="2" l="1"/>
  <c r="T90" i="2"/>
  <c r="E90" i="2" s="1"/>
  <c r="D90" i="2" s="1"/>
  <c r="B91" i="2" s="1"/>
  <c r="D119" i="3"/>
  <c r="B120" i="3" s="1"/>
  <c r="C91" i="2" l="1"/>
  <c r="S91" i="2"/>
  <c r="P91" i="2"/>
  <c r="C120" i="3"/>
  <c r="E120" i="3" s="1"/>
  <c r="D120" i="3" s="1"/>
  <c r="L90" i="2" l="1"/>
  <c r="T91" i="2"/>
  <c r="B121" i="3"/>
  <c r="E91" i="2" l="1"/>
  <c r="C121" i="3"/>
  <c r="E121" i="3" s="1"/>
  <c r="D121" i="3" s="1"/>
  <c r="D91" i="2" l="1"/>
  <c r="B92" i="2" s="1"/>
  <c r="P92" i="2" s="1"/>
  <c r="B122" i="3"/>
  <c r="L91" i="2" l="1"/>
  <c r="T92" i="2"/>
  <c r="C92" i="2"/>
  <c r="S92" i="2"/>
  <c r="C122" i="3"/>
  <c r="E122" i="3" s="1"/>
  <c r="E92" i="2" l="1"/>
  <c r="D122" i="3"/>
  <c r="B123" i="3" s="1"/>
  <c r="D92" i="2" l="1"/>
  <c r="B93" i="2" s="1"/>
  <c r="C123" i="3"/>
  <c r="E123" i="3" s="1"/>
  <c r="D123" i="3" s="1"/>
  <c r="C93" i="2" l="1"/>
  <c r="S93" i="2"/>
  <c r="P93" i="2"/>
  <c r="B124" i="3"/>
  <c r="L92" i="2" l="1"/>
  <c r="T93" i="2"/>
  <c r="E93" i="2" s="1"/>
  <c r="D93" i="2" s="1"/>
  <c r="B94" i="2" s="1"/>
  <c r="C124" i="3"/>
  <c r="E124" i="3" s="1"/>
  <c r="D124" i="3" s="1"/>
  <c r="C94" i="2" l="1"/>
  <c r="S94" i="2"/>
  <c r="P94" i="2"/>
  <c r="B125" i="3"/>
  <c r="L93" i="2" l="1"/>
  <c r="T94" i="2"/>
  <c r="C125" i="3"/>
  <c r="E125" i="3" s="1"/>
  <c r="D125" i="3" s="1"/>
  <c r="E94" i="2" l="1"/>
  <c r="B126" i="3"/>
  <c r="D94" i="2" l="1"/>
  <c r="B95" i="2" s="1"/>
  <c r="P95" i="2" s="1"/>
  <c r="C126" i="3"/>
  <c r="E126" i="3" s="1"/>
  <c r="L94" i="2" l="1"/>
  <c r="T95" i="2"/>
  <c r="C95" i="2"/>
  <c r="S95" i="2"/>
  <c r="D126" i="3"/>
  <c r="B127" i="3" s="1"/>
  <c r="E95" i="2" l="1"/>
  <c r="C127" i="3"/>
  <c r="E127" i="3" s="1"/>
  <c r="D127" i="3" s="1"/>
  <c r="D95" i="2" l="1"/>
  <c r="B96" i="2" s="1"/>
  <c r="P96" i="2" s="1"/>
  <c r="B128" i="3"/>
  <c r="L95" i="2" l="1"/>
  <c r="T96" i="2"/>
  <c r="C96" i="2"/>
  <c r="S96" i="2"/>
  <c r="C128" i="3"/>
  <c r="E128" i="3" s="1"/>
  <c r="E96" i="2" l="1"/>
  <c r="D128" i="3"/>
  <c r="B129" i="3" s="1"/>
  <c r="C129" i="3" s="1"/>
  <c r="D96" i="2" l="1"/>
  <c r="B97" i="2" s="1"/>
  <c r="E129" i="3"/>
  <c r="D129" i="3" s="1"/>
  <c r="C97" i="2" l="1"/>
  <c r="S97" i="2"/>
  <c r="P97" i="2"/>
  <c r="B130" i="3"/>
  <c r="C130" i="3" s="1"/>
  <c r="E130" i="3" s="1"/>
  <c r="L96" i="2" l="1"/>
  <c r="T97" i="2"/>
  <c r="D130" i="3"/>
  <c r="B131" i="3" s="1"/>
  <c r="C131" i="3" s="1"/>
  <c r="E131" i="3" s="1"/>
  <c r="E97" i="2" l="1"/>
  <c r="D131" i="3"/>
  <c r="B132" i="3" s="1"/>
  <c r="D97" i="2" l="1"/>
  <c r="B98" i="2" s="1"/>
  <c r="C132" i="3"/>
  <c r="E132" i="3" s="1"/>
  <c r="D132" i="3" s="1"/>
  <c r="C98" i="2" l="1"/>
  <c r="S98" i="2"/>
  <c r="P98" i="2"/>
  <c r="B133" i="3"/>
  <c r="L97" i="2" l="1"/>
  <c r="T98" i="2"/>
  <c r="E98" i="2" s="1"/>
  <c r="D98" i="2" s="1"/>
  <c r="B99" i="2" s="1"/>
  <c r="C133" i="3"/>
  <c r="E133" i="3" s="1"/>
  <c r="D133" i="3" s="1"/>
  <c r="C99" i="2" l="1"/>
  <c r="S99" i="2"/>
  <c r="P99" i="2"/>
  <c r="B134" i="3"/>
  <c r="L98" i="2" l="1"/>
  <c r="T99" i="2"/>
  <c r="E99" i="2" s="1"/>
  <c r="D99" i="2" s="1"/>
  <c r="B100" i="2" s="1"/>
  <c r="C134" i="3"/>
  <c r="E134" i="3" s="1"/>
  <c r="D134" i="3" s="1"/>
  <c r="C100" i="2" l="1"/>
  <c r="P100" i="2"/>
  <c r="T100" i="2" s="1"/>
  <c r="S100" i="2"/>
  <c r="B135" i="3"/>
  <c r="C135" i="3" s="1"/>
  <c r="E135" i="3" s="1"/>
  <c r="L99" i="2" l="1"/>
  <c r="E100" i="2"/>
  <c r="D100" i="2" s="1"/>
  <c r="B101" i="2" s="1"/>
  <c r="D135" i="3"/>
  <c r="B136" i="3" s="1"/>
  <c r="C101" i="2" l="1"/>
  <c r="S101" i="2"/>
  <c r="P101" i="2"/>
  <c r="C136" i="3"/>
  <c r="E136" i="3" s="1"/>
  <c r="D136" i="3" s="1"/>
  <c r="T101" i="2" l="1"/>
  <c r="E101" i="2" s="1"/>
  <c r="D101" i="2" s="1"/>
  <c r="B102" i="2" s="1"/>
  <c r="L100" i="2"/>
  <c r="B137" i="3"/>
  <c r="C102" i="2" l="1"/>
  <c r="S102" i="2"/>
  <c r="P102" i="2"/>
  <c r="C137" i="3"/>
  <c r="E137" i="3" s="1"/>
  <c r="D137" i="3" s="1"/>
  <c r="L101" i="2" l="1"/>
  <c r="T102" i="2"/>
  <c r="E102" i="2" s="1"/>
  <c r="D102" i="2" s="1"/>
  <c r="B103" i="2" s="1"/>
  <c r="B138" i="3"/>
  <c r="C103" i="2" l="1"/>
  <c r="S103" i="2"/>
  <c r="P103" i="2"/>
  <c r="C138" i="3"/>
  <c r="E138" i="3" s="1"/>
  <c r="D138" i="3" s="1"/>
  <c r="L102" i="2" l="1"/>
  <c r="T103" i="2"/>
  <c r="B139" i="3"/>
  <c r="E103" i="2" l="1"/>
  <c r="C139" i="3"/>
  <c r="E139" i="3" s="1"/>
  <c r="D139" i="3" s="1"/>
  <c r="B140" i="3" s="1"/>
  <c r="D103" i="2" l="1"/>
  <c r="B104" i="2" s="1"/>
  <c r="P104" i="2" s="1"/>
  <c r="C140" i="3"/>
  <c r="E140" i="3" s="1"/>
  <c r="D140" i="3" s="1"/>
  <c r="B141" i="3" s="1"/>
  <c r="L103" i="2" l="1"/>
  <c r="T104" i="2"/>
  <c r="C104" i="2"/>
  <c r="S104" i="2"/>
  <c r="C141" i="3"/>
  <c r="E141" i="3" s="1"/>
  <c r="D141" i="3" s="1"/>
  <c r="B142" i="3" s="1"/>
  <c r="E104" i="2" l="1"/>
  <c r="D104" i="2" s="1"/>
  <c r="C142" i="3"/>
  <c r="E142" i="3" s="1"/>
  <c r="D142" i="3" s="1"/>
  <c r="B105" i="2" l="1"/>
  <c r="P105" i="2" s="1"/>
  <c r="S105" i="2"/>
  <c r="L104" i="2"/>
  <c r="T105" i="2"/>
  <c r="C105" i="2"/>
  <c r="B143" i="3"/>
  <c r="E105" i="2" l="1"/>
  <c r="D105" i="2" s="1"/>
  <c r="B106" i="2" s="1"/>
  <c r="C143" i="3"/>
  <c r="E143" i="3" s="1"/>
  <c r="D143" i="3" s="1"/>
  <c r="B144" i="3" s="1"/>
  <c r="C106" i="2" l="1"/>
  <c r="S106" i="2"/>
  <c r="P106" i="2"/>
  <c r="C144" i="3"/>
  <c r="E144" i="3" s="1"/>
  <c r="D144" i="3" s="1"/>
  <c r="L105" i="2" l="1"/>
  <c r="T106" i="2"/>
  <c r="B145" i="3"/>
  <c r="E106" i="2" l="1"/>
  <c r="C145" i="3"/>
  <c r="E145" i="3" s="1"/>
  <c r="D145" i="3" s="1"/>
  <c r="D106" i="2" l="1"/>
  <c r="B107" i="2" s="1"/>
  <c r="P107" i="2" s="1"/>
  <c r="B146" i="3"/>
  <c r="L106" i="2" l="1"/>
  <c r="T107" i="2"/>
  <c r="C107" i="2"/>
  <c r="S107" i="2"/>
  <c r="C146" i="3"/>
  <c r="E146" i="3" s="1"/>
  <c r="D146" i="3" s="1"/>
  <c r="E107" i="2" l="1"/>
  <c r="B147" i="3"/>
  <c r="D107" i="2" l="1"/>
  <c r="B108" i="2" s="1"/>
  <c r="C147" i="3"/>
  <c r="E147" i="3" s="1"/>
  <c r="D147" i="3" s="1"/>
  <c r="C108" i="2" l="1"/>
  <c r="S108" i="2"/>
  <c r="P108" i="2"/>
  <c r="B148" i="3"/>
  <c r="L107" i="2" l="1"/>
  <c r="T108" i="2"/>
  <c r="C148" i="3"/>
  <c r="E148" i="3" s="1"/>
  <c r="D148" i="3" s="1"/>
  <c r="E108" i="2" l="1"/>
  <c r="B149" i="3"/>
  <c r="D108" i="2" l="1"/>
  <c r="B109" i="2" s="1"/>
  <c r="P109" i="2" s="1"/>
  <c r="C149" i="3"/>
  <c r="E149" i="3" s="1"/>
  <c r="D149" i="3" s="1"/>
  <c r="L108" i="2" l="1"/>
  <c r="T109" i="2"/>
  <c r="C109" i="2"/>
  <c r="S109" i="2"/>
  <c r="B150" i="3"/>
  <c r="E109" i="2" l="1"/>
  <c r="C150" i="3"/>
  <c r="E150" i="3" s="1"/>
  <c r="D150" i="3" s="1"/>
  <c r="D109" i="2" l="1"/>
  <c r="B110" i="2" s="1"/>
  <c r="B151" i="3"/>
  <c r="C110" i="2" l="1"/>
  <c r="S110" i="2"/>
  <c r="P110" i="2"/>
  <c r="C151" i="3"/>
  <c r="E151" i="3" s="1"/>
  <c r="D151" i="3" s="1"/>
  <c r="L109" i="2" l="1"/>
  <c r="T110" i="2"/>
  <c r="E110" i="2" s="1"/>
  <c r="D110" i="2" s="1"/>
  <c r="B111" i="2" s="1"/>
  <c r="B152" i="3"/>
  <c r="C111" i="2" l="1"/>
  <c r="S111" i="2"/>
  <c r="P111" i="2"/>
  <c r="C152" i="3"/>
  <c r="E152" i="3" s="1"/>
  <c r="D152" i="3" s="1"/>
  <c r="B153" i="3" s="1"/>
  <c r="L110" i="2" l="1"/>
  <c r="T111" i="2"/>
  <c r="E111" i="2" s="1"/>
  <c r="D111" i="2" s="1"/>
  <c r="B112" i="2" s="1"/>
  <c r="C153" i="3"/>
  <c r="E153" i="3" s="1"/>
  <c r="D153" i="3" s="1"/>
  <c r="B154" i="3" s="1"/>
  <c r="C112" i="2" l="1"/>
  <c r="P112" i="2"/>
  <c r="T112" i="2" s="1"/>
  <c r="S112" i="2"/>
  <c r="C154" i="3"/>
  <c r="E154" i="3" s="1"/>
  <c r="D154" i="3" s="1"/>
  <c r="L111" i="2" l="1"/>
  <c r="E112" i="2"/>
  <c r="D112" i="2" s="1"/>
  <c r="B113" i="2" s="1"/>
  <c r="B155" i="3"/>
  <c r="C113" i="2" l="1"/>
  <c r="S113" i="2"/>
  <c r="P113" i="2"/>
  <c r="C155" i="3"/>
  <c r="E155" i="3" s="1"/>
  <c r="D155" i="3" s="1"/>
  <c r="T113" i="2" l="1"/>
  <c r="E113" i="2" s="1"/>
  <c r="L112" i="2"/>
  <c r="B156" i="3"/>
  <c r="D113" i="2" l="1"/>
  <c r="B114" i="2" s="1"/>
  <c r="C156" i="3"/>
  <c r="E156" i="3" s="1"/>
  <c r="D156" i="3" s="1"/>
  <c r="C114" i="2" l="1"/>
  <c r="S114" i="2"/>
  <c r="P114" i="2"/>
  <c r="B157" i="3"/>
  <c r="L113" i="2" l="1"/>
  <c r="T114" i="2"/>
  <c r="E114" i="2" s="1"/>
  <c r="D114" i="2" s="1"/>
  <c r="B115" i="2" s="1"/>
  <c r="C157" i="3"/>
  <c r="E157" i="3" s="1"/>
  <c r="C115" i="2" l="1"/>
  <c r="S115" i="2"/>
  <c r="P115" i="2"/>
  <c r="D157" i="3"/>
  <c r="B158" i="3" s="1"/>
  <c r="L114" i="2" l="1"/>
  <c r="T115" i="2"/>
  <c r="E115" i="2" s="1"/>
  <c r="D115" i="2" s="1"/>
  <c r="B116" i="2" s="1"/>
  <c r="C158" i="3"/>
  <c r="E158" i="3" s="1"/>
  <c r="C116" i="2" l="1"/>
  <c r="P116" i="2"/>
  <c r="T116" i="2" s="1"/>
  <c r="S116" i="2"/>
  <c r="D158" i="3"/>
  <c r="B159" i="3" s="1"/>
  <c r="L115" i="2" l="1"/>
  <c r="E116" i="2"/>
  <c r="C159" i="3"/>
  <c r="E159" i="3" s="1"/>
  <c r="D159" i="3" s="1"/>
  <c r="D116" i="2" l="1"/>
  <c r="B117" i="2" s="1"/>
  <c r="P117" i="2" s="1"/>
  <c r="B160" i="3"/>
  <c r="C117" i="2" l="1"/>
  <c r="S117" i="2"/>
  <c r="T117" i="2"/>
  <c r="L116" i="2"/>
  <c r="C160" i="3"/>
  <c r="E160" i="3" s="1"/>
  <c r="D160" i="3" s="1"/>
  <c r="E117" i="2" l="1"/>
  <c r="B161" i="3"/>
  <c r="D117" i="2" l="1"/>
  <c r="B118" i="2" s="1"/>
  <c r="P118" i="2" s="1"/>
  <c r="C161" i="3"/>
  <c r="E161" i="3" s="1"/>
  <c r="D161" i="3" s="1"/>
  <c r="L117" i="2" l="1"/>
  <c r="T118" i="2"/>
  <c r="C118" i="2"/>
  <c r="S118" i="2"/>
  <c r="B162" i="3"/>
  <c r="E118" i="2" l="1"/>
  <c r="C162" i="3"/>
  <c r="E162" i="3" s="1"/>
  <c r="D162" i="3" s="1"/>
  <c r="D118" i="2" l="1"/>
  <c r="B119" i="2" s="1"/>
  <c r="B163" i="3"/>
  <c r="C119" i="2" l="1"/>
  <c r="S119" i="2"/>
  <c r="P119" i="2"/>
  <c r="C163" i="3"/>
  <c r="E163" i="3" s="1"/>
  <c r="D163" i="3" s="1"/>
  <c r="L118" i="2" l="1"/>
  <c r="T119" i="2"/>
  <c r="E119" i="2" s="1"/>
  <c r="D119" i="2" s="1"/>
  <c r="B120" i="2" s="1"/>
  <c r="B164" i="3"/>
  <c r="C120" i="2" l="1"/>
  <c r="S120" i="2"/>
  <c r="P120" i="2"/>
  <c r="C164" i="3"/>
  <c r="E164" i="3" s="1"/>
  <c r="D164" i="3" s="1"/>
  <c r="L119" i="2" l="1"/>
  <c r="T120" i="2"/>
  <c r="B165" i="3"/>
  <c r="E120" i="2" l="1"/>
  <c r="C165" i="3"/>
  <c r="E165" i="3" s="1"/>
  <c r="D120" i="2" l="1"/>
  <c r="B121" i="2" s="1"/>
  <c r="D165" i="3"/>
  <c r="B166" i="3" s="1"/>
  <c r="C121" i="2" l="1"/>
  <c r="S121" i="2"/>
  <c r="P121" i="2"/>
  <c r="C166" i="3"/>
  <c r="E166" i="3" s="1"/>
  <c r="D166" i="3" s="1"/>
  <c r="B167" i="3" s="1"/>
  <c r="L120" i="2" l="1"/>
  <c r="T121" i="2"/>
  <c r="C167" i="3"/>
  <c r="E167" i="3" s="1"/>
  <c r="E121" i="2" l="1"/>
  <c r="D167" i="3"/>
  <c r="B168" i="3" s="1"/>
  <c r="D121" i="2" l="1"/>
  <c r="B122" i="2" s="1"/>
  <c r="P122" i="2" s="1"/>
  <c r="C168" i="3"/>
  <c r="E168" i="3" s="1"/>
  <c r="L121" i="2" l="1"/>
  <c r="T122" i="2"/>
  <c r="C122" i="2"/>
  <c r="S122" i="2"/>
  <c r="D168" i="3"/>
  <c r="B169" i="3" s="1"/>
  <c r="E122" i="2" l="1"/>
  <c r="D122" i="2" s="1"/>
  <c r="S123" i="2"/>
  <c r="C169" i="3"/>
  <c r="E169" i="3" s="1"/>
  <c r="D169" i="3" s="1"/>
  <c r="B170" i="3" s="1"/>
  <c r="B123" i="2" l="1"/>
  <c r="P123" i="2" s="1"/>
  <c r="L122" i="2"/>
  <c r="T123" i="2"/>
  <c r="C170" i="3"/>
  <c r="E170" i="3" s="1"/>
  <c r="D170" i="3" s="1"/>
  <c r="C123" i="2" l="1"/>
  <c r="E123" i="2" s="1"/>
  <c r="S124" i="2"/>
  <c r="P124" i="2"/>
  <c r="T124" i="2"/>
  <c r="B171" i="3"/>
  <c r="C171" i="3" s="1"/>
  <c r="E171" i="3" s="1"/>
  <c r="D123" i="2" l="1"/>
  <c r="B124" i="2" s="1"/>
  <c r="C124" i="2" s="1"/>
  <c r="L123" i="2"/>
  <c r="D171" i="3"/>
  <c r="B172" i="3" s="1"/>
  <c r="E124" i="2" l="1"/>
  <c r="D124" i="2" s="1"/>
  <c r="B125" i="2" s="1"/>
  <c r="C125" i="2" s="1"/>
  <c r="P125" i="2"/>
  <c r="S125" i="2"/>
  <c r="C172" i="3"/>
  <c r="E172" i="3" s="1"/>
  <c r="D172" i="3" s="1"/>
  <c r="T125" i="2" l="1"/>
  <c r="E125" i="2" s="1"/>
  <c r="L124" i="2"/>
  <c r="B173" i="3"/>
  <c r="D125" i="2" l="1"/>
  <c r="B126" i="2" s="1"/>
  <c r="P126" i="2" s="1"/>
  <c r="T126" i="2" s="1"/>
  <c r="C173" i="3"/>
  <c r="E173" i="3" s="1"/>
  <c r="D173" i="3" s="1"/>
  <c r="L125" i="2" l="1"/>
  <c r="C126" i="2"/>
  <c r="S126" i="2"/>
  <c r="B174" i="3"/>
  <c r="E126" i="2" l="1"/>
  <c r="C174" i="3"/>
  <c r="E174" i="3" s="1"/>
  <c r="D174" i="3" s="1"/>
  <c r="B175" i="3" s="1"/>
  <c r="D126" i="2" l="1"/>
  <c r="B127" i="2" s="1"/>
  <c r="C175" i="3"/>
  <c r="E175" i="3" s="1"/>
  <c r="D175" i="3" s="1"/>
  <c r="C127" i="2" l="1"/>
  <c r="S127" i="2"/>
  <c r="P127" i="2"/>
  <c r="B176" i="3"/>
  <c r="L126" i="2" l="1"/>
  <c r="T127" i="2"/>
  <c r="C176" i="3"/>
  <c r="E176" i="3" s="1"/>
  <c r="E127" i="2" l="1"/>
  <c r="D176" i="3"/>
  <c r="B177" i="3" s="1"/>
  <c r="D127" i="2" l="1"/>
  <c r="B128" i="2" s="1"/>
  <c r="C177" i="3"/>
  <c r="E177" i="3" s="1"/>
  <c r="C128" i="2" l="1"/>
  <c r="S128" i="2"/>
  <c r="P128" i="2"/>
  <c r="D177" i="3"/>
  <c r="B178" i="3" s="1"/>
  <c r="L127" i="2" l="1"/>
  <c r="T128" i="2"/>
  <c r="C178" i="3"/>
  <c r="E178" i="3" s="1"/>
  <c r="D178" i="3" s="1"/>
  <c r="E128" i="2" l="1"/>
  <c r="B179" i="3"/>
  <c r="D128" i="2" l="1"/>
  <c r="B129" i="2" s="1"/>
  <c r="C179" i="3"/>
  <c r="E179" i="3" s="1"/>
  <c r="D179" i="3" s="1"/>
  <c r="C129" i="2" l="1"/>
  <c r="S129" i="2"/>
  <c r="P129" i="2"/>
  <c r="B180" i="3"/>
  <c r="L128" i="2" l="1"/>
  <c r="T129" i="2"/>
  <c r="E129" i="2" s="1"/>
  <c r="D129" i="2" s="1"/>
  <c r="B130" i="2" s="1"/>
  <c r="C180" i="3"/>
  <c r="E180" i="3" s="1"/>
  <c r="D180" i="3" s="1"/>
  <c r="C130" i="2" l="1"/>
  <c r="S130" i="2"/>
  <c r="P130" i="2"/>
  <c r="B181" i="3"/>
  <c r="L129" i="2" l="1"/>
  <c r="T130" i="2"/>
  <c r="C181" i="3"/>
  <c r="E181" i="3" s="1"/>
  <c r="D181" i="3" s="1"/>
  <c r="E130" i="2" l="1"/>
  <c r="B182" i="3"/>
  <c r="D130" i="2" l="1"/>
  <c r="B131" i="2" s="1"/>
  <c r="C182" i="3"/>
  <c r="E182" i="3" s="1"/>
  <c r="D182" i="3" s="1"/>
  <c r="C131" i="2" l="1"/>
  <c r="S131" i="2"/>
  <c r="P131" i="2"/>
  <c r="B183" i="3"/>
  <c r="L130" i="2" l="1"/>
  <c r="T131" i="2"/>
  <c r="E131" i="2" s="1"/>
  <c r="D131" i="2" s="1"/>
  <c r="B132" i="2" s="1"/>
  <c r="C183" i="3"/>
  <c r="E183" i="3" s="1"/>
  <c r="D183" i="3" s="1"/>
  <c r="B184" i="3" s="1"/>
  <c r="C132" i="2" l="1"/>
  <c r="S132" i="2"/>
  <c r="P132" i="2"/>
  <c r="C184" i="3"/>
  <c r="E184" i="3" s="1"/>
  <c r="D184" i="3" s="1"/>
  <c r="L131" i="2" l="1"/>
  <c r="T132" i="2"/>
  <c r="E132" i="2" s="1"/>
  <c r="D132" i="2" s="1"/>
  <c r="B133" i="2" s="1"/>
  <c r="B185" i="3"/>
  <c r="C133" i="2" l="1"/>
  <c r="P133" i="2"/>
  <c r="T133" i="2" s="1"/>
  <c r="S133" i="2"/>
  <c r="C185" i="3"/>
  <c r="E185" i="3" s="1"/>
  <c r="D185" i="3" s="1"/>
  <c r="L132" i="2" l="1"/>
  <c r="E133" i="2"/>
  <c r="D133" i="2" s="1"/>
  <c r="B134" i="2" s="1"/>
  <c r="B186" i="3"/>
  <c r="C134" i="2" l="1"/>
  <c r="S134" i="2"/>
  <c r="P134" i="2"/>
  <c r="C186" i="3"/>
  <c r="E186" i="3" s="1"/>
  <c r="D186" i="3" s="1"/>
  <c r="T134" i="2" l="1"/>
  <c r="E134" i="2" s="1"/>
  <c r="L133" i="2"/>
  <c r="B187" i="3"/>
  <c r="D134" i="2" l="1"/>
  <c r="B135" i="2" s="1"/>
  <c r="C187" i="3"/>
  <c r="E187" i="3" s="1"/>
  <c r="D187" i="3" s="1"/>
  <c r="C135" i="2" l="1"/>
  <c r="S135" i="2"/>
  <c r="P135" i="2"/>
  <c r="B188" i="3"/>
  <c r="L134" i="2" l="1"/>
  <c r="T135" i="2"/>
  <c r="E135" i="2" s="1"/>
  <c r="C188" i="3"/>
  <c r="E188" i="3" s="1"/>
  <c r="D188" i="3" s="1"/>
  <c r="D135" i="2" l="1"/>
  <c r="B136" i="2" s="1"/>
  <c r="B189" i="3"/>
  <c r="C136" i="2" l="1"/>
  <c r="S136" i="2"/>
  <c r="P136" i="2"/>
  <c r="C189" i="3"/>
  <c r="E189" i="3" s="1"/>
  <c r="D189" i="3" s="1"/>
  <c r="L135" i="2" l="1"/>
  <c r="T136" i="2"/>
  <c r="E136" i="2" s="1"/>
  <c r="B190" i="3"/>
  <c r="D136" i="2" l="1"/>
  <c r="B137" i="2" s="1"/>
  <c r="C190" i="3"/>
  <c r="E190" i="3" s="1"/>
  <c r="D190" i="3" s="1"/>
  <c r="C137" i="2" l="1"/>
  <c r="S137" i="2"/>
  <c r="P137" i="2"/>
  <c r="B191" i="3"/>
  <c r="L136" i="2" l="1"/>
  <c r="T137" i="2"/>
  <c r="E137" i="2" s="1"/>
  <c r="C191" i="3"/>
  <c r="E191" i="3" s="1"/>
  <c r="D191" i="3" s="1"/>
  <c r="D137" i="2" l="1"/>
  <c r="B138" i="2" s="1"/>
  <c r="B192" i="3"/>
  <c r="C138" i="2" l="1"/>
  <c r="S138" i="2"/>
  <c r="P138" i="2"/>
  <c r="C192" i="3"/>
  <c r="E192" i="3" s="1"/>
  <c r="D192" i="3" s="1"/>
  <c r="L137" i="2" l="1"/>
  <c r="T138" i="2"/>
  <c r="B193" i="3"/>
  <c r="E138" i="2" l="1"/>
  <c r="C193" i="3"/>
  <c r="E193" i="3" s="1"/>
  <c r="D193" i="3" s="1"/>
  <c r="D138" i="2" l="1"/>
  <c r="B139" i="2" s="1"/>
  <c r="B194" i="3"/>
  <c r="C139" i="2" l="1"/>
  <c r="S139" i="2"/>
  <c r="P139" i="2"/>
  <c r="C194" i="3"/>
  <c r="E194" i="3" s="1"/>
  <c r="D194" i="3" s="1"/>
  <c r="B195" i="3" s="1"/>
  <c r="L138" i="2" l="1"/>
  <c r="T139" i="2"/>
  <c r="E139" i="2" s="1"/>
  <c r="D139" i="2" s="1"/>
  <c r="B140" i="2" s="1"/>
  <c r="C195" i="3"/>
  <c r="E195" i="3" s="1"/>
  <c r="D195" i="3" s="1"/>
  <c r="B196" i="3" s="1"/>
  <c r="C140" i="2" l="1"/>
  <c r="S140" i="2"/>
  <c r="P140" i="2"/>
  <c r="C196" i="3"/>
  <c r="E196" i="3" s="1"/>
  <c r="D196" i="3" s="1"/>
  <c r="L139" i="2" l="1"/>
  <c r="T140" i="2"/>
  <c r="E140" i="2" s="1"/>
  <c r="D140" i="2" s="1"/>
  <c r="B141" i="2" s="1"/>
  <c r="B197" i="3"/>
  <c r="C141" i="2" l="1"/>
  <c r="P141" i="2"/>
  <c r="T141" i="2" s="1"/>
  <c r="S141" i="2"/>
  <c r="C197" i="3"/>
  <c r="E197" i="3" s="1"/>
  <c r="D197" i="3" s="1"/>
  <c r="B198" i="3" s="1"/>
  <c r="L140" i="2" l="1"/>
  <c r="E141" i="2"/>
  <c r="D141" i="2" s="1"/>
  <c r="B142" i="2" s="1"/>
  <c r="E198" i="3"/>
  <c r="D198" i="3" s="1"/>
  <c r="C198" i="3"/>
  <c r="C142" i="2" l="1"/>
  <c r="S142" i="2"/>
  <c r="P142" i="2"/>
  <c r="B199" i="3"/>
  <c r="T142" i="2" l="1"/>
  <c r="E142" i="2" s="1"/>
  <c r="L141" i="2"/>
  <c r="C199" i="3"/>
  <c r="E199" i="3"/>
  <c r="D199" i="3" s="1"/>
  <c r="D142" i="2" l="1"/>
  <c r="B143" i="2" s="1"/>
  <c r="B200" i="3"/>
  <c r="C143" i="2" l="1"/>
  <c r="S143" i="2"/>
  <c r="P143" i="2"/>
  <c r="C200" i="3"/>
  <c r="E200" i="3" s="1"/>
  <c r="D200" i="3" s="1"/>
  <c r="L142" i="2" l="1"/>
  <c r="T143" i="2"/>
  <c r="E143" i="2" s="1"/>
  <c r="D143" i="2" s="1"/>
  <c r="B144" i="2" s="1"/>
  <c r="S144" i="2" s="1"/>
  <c r="B201" i="3"/>
  <c r="C144" i="2" l="1"/>
  <c r="P144" i="2"/>
  <c r="C201" i="3"/>
  <c r="E201" i="3" s="1"/>
  <c r="D201" i="3" s="1"/>
  <c r="B202" i="3" s="1"/>
  <c r="L143" i="2" l="1"/>
  <c r="T144" i="2"/>
  <c r="C202" i="3"/>
  <c r="E202" i="3" s="1"/>
  <c r="D202" i="3" s="1"/>
  <c r="B203" i="3" s="1"/>
  <c r="E144" i="2" l="1"/>
  <c r="C203" i="3"/>
  <c r="E203" i="3" s="1"/>
  <c r="D203" i="3" s="1"/>
  <c r="D144" i="2" l="1"/>
  <c r="B145" i="2" s="1"/>
  <c r="P145" i="2" s="1"/>
  <c r="B204" i="3"/>
  <c r="L144" i="2" l="1"/>
  <c r="T145" i="2"/>
  <c r="C145" i="2"/>
  <c r="S145" i="2"/>
  <c r="C204" i="3"/>
  <c r="E204" i="3" s="1"/>
  <c r="D204" i="3" s="1"/>
  <c r="E145" i="2" l="1"/>
  <c r="B205" i="3"/>
  <c r="D145" i="2" l="1"/>
  <c r="B146" i="2" s="1"/>
  <c r="C205" i="3"/>
  <c r="E205" i="3" s="1"/>
  <c r="D205" i="3" s="1"/>
  <c r="B206" i="3" s="1"/>
  <c r="C146" i="2" l="1"/>
  <c r="S146" i="2"/>
  <c r="P146" i="2"/>
  <c r="C206" i="3"/>
  <c r="E206" i="3" s="1"/>
  <c r="D206" i="3" s="1"/>
  <c r="L145" i="2" l="1"/>
  <c r="T146" i="2"/>
  <c r="E146" i="2" s="1"/>
  <c r="D146" i="2" s="1"/>
  <c r="B147" i="2" s="1"/>
  <c r="S147" i="2" s="1"/>
  <c r="B207" i="3"/>
  <c r="C147" i="2" l="1"/>
  <c r="P147" i="2"/>
  <c r="C207" i="3"/>
  <c r="E207" i="3" s="1"/>
  <c r="D207" i="3" s="1"/>
  <c r="L146" i="2" l="1"/>
  <c r="T147" i="2"/>
  <c r="E147" i="2" s="1"/>
  <c r="D147" i="2" s="1"/>
  <c r="B148" i="2" s="1"/>
  <c r="B208" i="3"/>
  <c r="C148" i="2" l="1"/>
  <c r="S148" i="2"/>
  <c r="P148" i="2"/>
  <c r="C208" i="3"/>
  <c r="E208" i="3" s="1"/>
  <c r="D208" i="3" s="1"/>
  <c r="L147" i="2" l="1"/>
  <c r="T148" i="2"/>
  <c r="E148" i="2" s="1"/>
  <c r="D148" i="2" s="1"/>
  <c r="B149" i="2" s="1"/>
  <c r="S149" i="2" s="1"/>
  <c r="B209" i="3"/>
  <c r="C149" i="2" l="1"/>
  <c r="P149" i="2"/>
  <c r="C209" i="3"/>
  <c r="E209" i="3" s="1"/>
  <c r="D209" i="3" s="1"/>
  <c r="B210" i="3" s="1"/>
  <c r="L148" i="2" l="1"/>
  <c r="T149" i="2"/>
  <c r="C210" i="3"/>
  <c r="E210" i="3" s="1"/>
  <c r="D210" i="3" s="1"/>
  <c r="E149" i="2" l="1"/>
  <c r="B211" i="3"/>
  <c r="D149" i="2" l="1"/>
  <c r="B150" i="2" s="1"/>
  <c r="C211" i="3"/>
  <c r="E211" i="3" s="1"/>
  <c r="D211" i="3" s="1"/>
  <c r="C150" i="2" l="1"/>
  <c r="S150" i="2"/>
  <c r="P150" i="2"/>
  <c r="B212" i="3"/>
  <c r="L149" i="2" l="1"/>
  <c r="T150" i="2"/>
  <c r="C212" i="3"/>
  <c r="E212" i="3" s="1"/>
  <c r="D212" i="3" s="1"/>
  <c r="E150" i="2" l="1"/>
  <c r="B213" i="3"/>
  <c r="D150" i="2" l="1"/>
  <c r="B151" i="2" s="1"/>
  <c r="C213" i="3"/>
  <c r="E213" i="3" s="1"/>
  <c r="D213" i="3" s="1"/>
  <c r="B214" i="3" s="1"/>
  <c r="C151" i="2" l="1"/>
  <c r="S151" i="2"/>
  <c r="P151" i="2"/>
  <c r="C214" i="3"/>
  <c r="E214" i="3" s="1"/>
  <c r="D214" i="3" s="1"/>
  <c r="L150" i="2" l="1"/>
  <c r="T151" i="2"/>
  <c r="B215" i="3"/>
  <c r="E151" i="2" l="1"/>
  <c r="C215" i="3"/>
  <c r="E215" i="3" s="1"/>
  <c r="D215" i="3" s="1"/>
  <c r="D151" i="2" l="1"/>
  <c r="B152" i="2" s="1"/>
  <c r="P152" i="2" s="1"/>
  <c r="B216" i="3"/>
  <c r="L151" i="2" l="1"/>
  <c r="T152" i="2"/>
  <c r="C152" i="2"/>
  <c r="S152" i="2"/>
  <c r="C216" i="3"/>
  <c r="E216" i="3" s="1"/>
  <c r="D216" i="3" s="1"/>
  <c r="E152" i="2" l="1"/>
  <c r="B217" i="3"/>
  <c r="D152" i="2" l="1"/>
  <c r="B153" i="2" s="1"/>
  <c r="P153" i="2" s="1"/>
  <c r="C217" i="3"/>
  <c r="E217" i="3" s="1"/>
  <c r="D217" i="3" s="1"/>
  <c r="L152" i="2" l="1"/>
  <c r="T153" i="2"/>
  <c r="C153" i="2"/>
  <c r="S153" i="2"/>
  <c r="B218" i="3"/>
  <c r="E153" i="2" l="1"/>
  <c r="C218" i="3"/>
  <c r="E218" i="3" s="1"/>
  <c r="D218" i="3" s="1"/>
  <c r="B219" i="3" s="1"/>
  <c r="D153" i="2" l="1"/>
  <c r="B154" i="2" s="1"/>
  <c r="C219" i="3"/>
  <c r="E219" i="3" s="1"/>
  <c r="D219" i="3" s="1"/>
  <c r="C154" i="2" l="1"/>
  <c r="S154" i="2"/>
  <c r="P154" i="2"/>
  <c r="B220" i="3"/>
  <c r="L153" i="2" l="1"/>
  <c r="T154" i="2"/>
  <c r="E154" i="2" s="1"/>
  <c r="D154" i="2" s="1"/>
  <c r="B155" i="2" s="1"/>
  <c r="C220" i="3"/>
  <c r="E220" i="3" s="1"/>
  <c r="D220" i="3" s="1"/>
  <c r="C155" i="2" l="1"/>
  <c r="S155" i="2"/>
  <c r="P155" i="2"/>
  <c r="B221" i="3"/>
  <c r="L154" i="2" l="1"/>
  <c r="T155" i="2"/>
  <c r="E155" i="2" s="1"/>
  <c r="D155" i="2" s="1"/>
  <c r="B156" i="2" s="1"/>
  <c r="C221" i="3"/>
  <c r="E221" i="3" s="1"/>
  <c r="D221" i="3" s="1"/>
  <c r="C156" i="2" l="1"/>
  <c r="P156" i="2"/>
  <c r="T156" i="2" s="1"/>
  <c r="S156" i="2"/>
  <c r="B222" i="3"/>
  <c r="L155" i="2" l="1"/>
  <c r="E156" i="2"/>
  <c r="C222" i="3"/>
  <c r="E222" i="3" s="1"/>
  <c r="D222" i="3" s="1"/>
  <c r="D156" i="2" l="1"/>
  <c r="B157" i="2" s="1"/>
  <c r="B223" i="3"/>
  <c r="C157" i="2" l="1"/>
  <c r="S157" i="2"/>
  <c r="P157" i="2"/>
  <c r="C223" i="3"/>
  <c r="E223" i="3" s="1"/>
  <c r="D223" i="3" s="1"/>
  <c r="L156" i="2" l="1"/>
  <c r="T157" i="2"/>
  <c r="E157" i="2" s="1"/>
  <c r="B224" i="3"/>
  <c r="D157" i="2" l="1"/>
  <c r="B158" i="2" s="1"/>
  <c r="C224" i="3"/>
  <c r="E224" i="3" s="1"/>
  <c r="D224" i="3" s="1"/>
  <c r="B225" i="3" s="1"/>
  <c r="C158" i="2" l="1"/>
  <c r="S158" i="2"/>
  <c r="P158" i="2"/>
  <c r="C225" i="3"/>
  <c r="E225" i="3" s="1"/>
  <c r="D225" i="3" s="1"/>
  <c r="L157" i="2" l="1"/>
  <c r="T158" i="2"/>
  <c r="E158" i="2" s="1"/>
  <c r="D158" i="2" s="1"/>
  <c r="B159" i="2" s="1"/>
  <c r="B226" i="3"/>
  <c r="C159" i="2" l="1"/>
  <c r="S159" i="2"/>
  <c r="P159" i="2"/>
  <c r="C226" i="3"/>
  <c r="E226" i="3" s="1"/>
  <c r="D226" i="3" s="1"/>
  <c r="L158" i="2" l="1"/>
  <c r="T159" i="2"/>
  <c r="E159" i="2" s="1"/>
  <c r="D159" i="2" s="1"/>
  <c r="B160" i="2" s="1"/>
  <c r="B227" i="3"/>
  <c r="C160" i="2" l="1"/>
  <c r="P160" i="2"/>
  <c r="T160" i="2" s="1"/>
  <c r="S160" i="2"/>
  <c r="C227" i="3"/>
  <c r="E227" i="3" s="1"/>
  <c r="D227" i="3" s="1"/>
  <c r="L159" i="2" l="1"/>
  <c r="E160" i="2"/>
  <c r="D160" i="2" s="1"/>
  <c r="B161" i="2" s="1"/>
  <c r="B228" i="3"/>
  <c r="C161" i="2" l="1"/>
  <c r="S161" i="2"/>
  <c r="P161" i="2"/>
  <c r="C228" i="3"/>
  <c r="E228" i="3" s="1"/>
  <c r="D228" i="3" s="1"/>
  <c r="B229" i="3" s="1"/>
  <c r="T161" i="2" l="1"/>
  <c r="E161" i="2" s="1"/>
  <c r="D161" i="2" s="1"/>
  <c r="B162" i="2" s="1"/>
  <c r="L160" i="2"/>
  <c r="C229" i="3"/>
  <c r="E229" i="3" s="1"/>
  <c r="D229" i="3" s="1"/>
  <c r="C162" i="2" l="1"/>
  <c r="S162" i="2"/>
  <c r="P162" i="2"/>
  <c r="B230" i="3"/>
  <c r="L161" i="2" l="1"/>
  <c r="T162" i="2"/>
  <c r="E162" i="2" s="1"/>
  <c r="C230" i="3"/>
  <c r="E230" i="3" s="1"/>
  <c r="D230" i="3" s="1"/>
  <c r="D162" i="2" l="1"/>
  <c r="B163" i="2" s="1"/>
  <c r="B231" i="3"/>
  <c r="C163" i="2" l="1"/>
  <c r="S163" i="2"/>
  <c r="P163" i="2"/>
  <c r="C231" i="3"/>
  <c r="E231" i="3" s="1"/>
  <c r="D231" i="3" s="1"/>
  <c r="L162" i="2" l="1"/>
  <c r="T163" i="2"/>
  <c r="E163" i="2" s="1"/>
  <c r="D163" i="2" s="1"/>
  <c r="B164" i="2" s="1"/>
  <c r="B232" i="3"/>
  <c r="C164" i="2" l="1"/>
  <c r="S164" i="2"/>
  <c r="P164" i="2"/>
  <c r="C232" i="3"/>
  <c r="E232" i="3" s="1"/>
  <c r="D232" i="3" s="1"/>
  <c r="L163" i="2" l="1"/>
  <c r="T164" i="2"/>
  <c r="E164" i="2" s="1"/>
  <c r="D164" i="2" s="1"/>
  <c r="B165" i="2" s="1"/>
  <c r="B233" i="3"/>
  <c r="C165" i="2" l="1"/>
  <c r="P165" i="2"/>
  <c r="T165" i="2" s="1"/>
  <c r="S165" i="2"/>
  <c r="C233" i="3"/>
  <c r="E233" i="3" s="1"/>
  <c r="D233" i="3" s="1"/>
  <c r="B234" i="3" s="1"/>
  <c r="L164" i="2" l="1"/>
  <c r="E165" i="2"/>
  <c r="D165" i="2" s="1"/>
  <c r="B166" i="2" s="1"/>
  <c r="C234" i="3"/>
  <c r="E234" i="3" s="1"/>
  <c r="D234" i="3" s="1"/>
  <c r="C166" i="2" l="1"/>
  <c r="S166" i="2"/>
  <c r="P166" i="2"/>
  <c r="B235" i="3"/>
  <c r="T166" i="2" l="1"/>
  <c r="E166" i="2" s="1"/>
  <c r="D166" i="2" s="1"/>
  <c r="B167" i="2" s="1"/>
  <c r="L165" i="2"/>
  <c r="C235" i="3"/>
  <c r="E235" i="3" s="1"/>
  <c r="D235" i="3" s="1"/>
  <c r="C167" i="2" l="1"/>
  <c r="S167" i="2"/>
  <c r="P167" i="2"/>
  <c r="B236" i="3"/>
  <c r="L166" i="2" l="1"/>
  <c r="T167" i="2"/>
  <c r="E167" i="2" s="1"/>
  <c r="D167" i="2" s="1"/>
  <c r="B168" i="2" s="1"/>
  <c r="S168" i="2" s="1"/>
  <c r="C236" i="3"/>
  <c r="E236" i="3" s="1"/>
  <c r="D236" i="3" s="1"/>
  <c r="C168" i="2" l="1"/>
  <c r="P168" i="2"/>
  <c r="B237" i="3"/>
  <c r="L167" i="2" l="1"/>
  <c r="T168" i="2"/>
  <c r="E168" i="2" s="1"/>
  <c r="D168" i="2" s="1"/>
  <c r="B169" i="2" s="1"/>
  <c r="C237" i="3"/>
  <c r="E237" i="3" s="1"/>
  <c r="D237" i="3" s="1"/>
  <c r="B238" i="3" s="1"/>
  <c r="C169" i="2" l="1"/>
  <c r="S169" i="2"/>
  <c r="P169" i="2"/>
  <c r="C238" i="3"/>
  <c r="E238" i="3" s="1"/>
  <c r="D238" i="3" s="1"/>
  <c r="L168" i="2" l="1"/>
  <c r="T169" i="2"/>
  <c r="E169" i="2" s="1"/>
  <c r="B239" i="3"/>
  <c r="D169" i="2" l="1"/>
  <c r="B170" i="2" s="1"/>
  <c r="C239" i="3"/>
  <c r="E239" i="3" s="1"/>
  <c r="D239" i="3" s="1"/>
  <c r="C170" i="2" l="1"/>
  <c r="S170" i="2"/>
  <c r="P170" i="2"/>
  <c r="B240" i="3"/>
  <c r="L169" i="2" l="1"/>
  <c r="T170" i="2"/>
  <c r="E170" i="2" s="1"/>
  <c r="D170" i="2" s="1"/>
  <c r="B171" i="2" s="1"/>
  <c r="C240" i="3"/>
  <c r="E240" i="3" s="1"/>
  <c r="D240" i="3" s="1"/>
  <c r="C171" i="2" l="1"/>
  <c r="S171" i="2"/>
  <c r="P171" i="2"/>
  <c r="T171" i="2" s="1"/>
  <c r="B241" i="3"/>
  <c r="L170" i="2" l="1"/>
  <c r="E171" i="2"/>
  <c r="C241" i="3"/>
  <c r="E241" i="3" s="1"/>
  <c r="D241" i="3" s="1"/>
  <c r="B242" i="3" s="1"/>
  <c r="D171" i="2" l="1"/>
  <c r="B172" i="2" s="1"/>
  <c r="P172" i="2" s="1"/>
  <c r="C242" i="3"/>
  <c r="E242" i="3" s="1"/>
  <c r="D242" i="3" s="1"/>
  <c r="C172" i="2" l="1"/>
  <c r="S172" i="2"/>
  <c r="L171" i="2"/>
  <c r="T172" i="2"/>
  <c r="B243" i="3"/>
  <c r="E172" i="2" l="1"/>
  <c r="C243" i="3"/>
  <c r="E243" i="3" s="1"/>
  <c r="D243" i="3" s="1"/>
  <c r="D172" i="2" l="1"/>
  <c r="B173" i="2" s="1"/>
  <c r="P173" i="2" s="1"/>
  <c r="B244" i="3"/>
  <c r="L172" i="2" l="1"/>
  <c r="T173" i="2"/>
  <c r="C173" i="2"/>
  <c r="S173" i="2"/>
  <c r="C244" i="3"/>
  <c r="E244" i="3" s="1"/>
  <c r="D244" i="3" s="1"/>
  <c r="E173" i="2" l="1"/>
  <c r="B245" i="3"/>
  <c r="D173" i="2" l="1"/>
  <c r="B174" i="2" s="1"/>
  <c r="C245" i="3"/>
  <c r="E245" i="3" s="1"/>
  <c r="D245" i="3" s="1"/>
  <c r="B246" i="3" s="1"/>
  <c r="C174" i="2" l="1"/>
  <c r="S174" i="2"/>
  <c r="P174" i="2"/>
  <c r="C246" i="3"/>
  <c r="E246" i="3" s="1"/>
  <c r="D246" i="3" s="1"/>
  <c r="L173" i="2" l="1"/>
  <c r="T174" i="2"/>
  <c r="E174" i="2" s="1"/>
  <c r="B247" i="3"/>
  <c r="D174" i="2" l="1"/>
  <c r="B175" i="2" s="1"/>
  <c r="C247" i="3"/>
  <c r="E247" i="3" s="1"/>
  <c r="D247" i="3" s="1"/>
  <c r="C175" i="2" l="1"/>
  <c r="S175" i="2"/>
  <c r="P175" i="2"/>
  <c r="B248" i="3"/>
  <c r="T175" i="2" l="1"/>
  <c r="E175" i="2" s="1"/>
  <c r="C248" i="3"/>
  <c r="E248" i="3" s="1"/>
  <c r="D248" i="3" s="1"/>
  <c r="B249" i="3" s="1"/>
  <c r="L174" i="2" l="1"/>
  <c r="D175" i="2"/>
  <c r="B176" i="2" s="1"/>
  <c r="P176" i="2"/>
  <c r="C249" i="3"/>
  <c r="E249" i="3" s="1"/>
  <c r="D249" i="3" s="1"/>
  <c r="L175" i="2" l="1"/>
  <c r="C176" i="2"/>
  <c r="S176" i="2"/>
  <c r="T176" i="2"/>
  <c r="B250" i="3"/>
  <c r="E176" i="2" l="1"/>
  <c r="C250" i="3"/>
  <c r="E250" i="3" s="1"/>
  <c r="D250" i="3" s="1"/>
  <c r="B251" i="3" s="1"/>
  <c r="D176" i="2" l="1"/>
  <c r="B177" i="2" s="1"/>
  <c r="C251" i="3"/>
  <c r="E251" i="3" s="1"/>
  <c r="D251" i="3" s="1"/>
  <c r="C177" i="2" l="1"/>
  <c r="S177" i="2"/>
  <c r="P177" i="2"/>
  <c r="B252" i="3"/>
  <c r="L176" i="2" l="1"/>
  <c r="T177" i="2"/>
  <c r="E177" i="2" s="1"/>
  <c r="D177" i="2" s="1"/>
  <c r="B178" i="2" s="1"/>
  <c r="S178" i="2" s="1"/>
  <c r="C252" i="3"/>
  <c r="E252" i="3" s="1"/>
  <c r="D252" i="3" s="1"/>
  <c r="C178" i="2" l="1"/>
  <c r="P178" i="2"/>
  <c r="T178" i="2" s="1"/>
  <c r="B253" i="3"/>
  <c r="E178" i="2" l="1"/>
  <c r="D178" i="2" s="1"/>
  <c r="B179" i="2" s="1"/>
  <c r="L177" i="2"/>
  <c r="C253" i="3"/>
  <c r="E253" i="3" s="1"/>
  <c r="D253" i="3" s="1"/>
  <c r="C179" i="2" l="1"/>
  <c r="S179" i="2"/>
  <c r="P179" i="2"/>
  <c r="B254" i="3"/>
  <c r="T179" i="2" l="1"/>
  <c r="E179" i="2" s="1"/>
  <c r="D179" i="2" s="1"/>
  <c r="B180" i="2" s="1"/>
  <c r="L178" i="2"/>
  <c r="C254" i="3"/>
  <c r="E254" i="3" s="1"/>
  <c r="D254" i="3" s="1"/>
  <c r="C180" i="2" l="1"/>
  <c r="S180" i="2"/>
  <c r="P180" i="2"/>
  <c r="T180" i="2" s="1"/>
  <c r="B255" i="3"/>
  <c r="L179" i="2" l="1"/>
  <c r="E180" i="2"/>
  <c r="D180" i="2" s="1"/>
  <c r="B181" i="2" s="1"/>
  <c r="C255" i="3"/>
  <c r="E255" i="3" s="1"/>
  <c r="D255" i="3" s="1"/>
  <c r="B256" i="3" s="1"/>
  <c r="P181" i="2" l="1"/>
  <c r="C181" i="2"/>
  <c r="S181" i="2"/>
  <c r="C256" i="3"/>
  <c r="E256" i="3" s="1"/>
  <c r="D256" i="3" s="1"/>
  <c r="T181" i="2" l="1"/>
  <c r="E181" i="2" s="1"/>
  <c r="L180" i="2"/>
  <c r="B257" i="3"/>
  <c r="D181" i="2" l="1"/>
  <c r="B182" i="2" s="1"/>
  <c r="P182" i="2" s="1"/>
  <c r="C257" i="3"/>
  <c r="E257" i="3" s="1"/>
  <c r="D257" i="3" s="1"/>
  <c r="B258" i="3" s="1"/>
  <c r="L181" i="2" l="1"/>
  <c r="T182" i="2"/>
  <c r="C182" i="2"/>
  <c r="S182" i="2"/>
  <c r="C258" i="3"/>
  <c r="E258" i="3" s="1"/>
  <c r="D258" i="3" s="1"/>
  <c r="E182" i="2" l="1"/>
  <c r="B259" i="3"/>
  <c r="D182" i="2" l="1"/>
  <c r="B183" i="2" s="1"/>
  <c r="C259" i="3"/>
  <c r="E259" i="3" s="1"/>
  <c r="D259" i="3" s="1"/>
  <c r="B260" i="3" s="1"/>
  <c r="C183" i="2" l="1"/>
  <c r="S183" i="2"/>
  <c r="P183" i="2"/>
  <c r="C260" i="3"/>
  <c r="E260" i="3" s="1"/>
  <c r="D260" i="3" s="1"/>
  <c r="B261" i="3" s="1"/>
  <c r="L182" i="2" l="1"/>
  <c r="T183" i="2"/>
  <c r="E183" i="2" s="1"/>
  <c r="D183" i="2" s="1"/>
  <c r="B184" i="2" s="1"/>
  <c r="S184" i="2" s="1"/>
  <c r="C261" i="3"/>
  <c r="E261" i="3" s="1"/>
  <c r="D261" i="3" s="1"/>
  <c r="C184" i="2" l="1"/>
  <c r="P184" i="2"/>
  <c r="B262" i="3"/>
  <c r="L183" i="2" l="1"/>
  <c r="T184" i="2"/>
  <c r="E184" i="2" s="1"/>
  <c r="C262" i="3"/>
  <c r="E262" i="3" s="1"/>
  <c r="D262" i="3" s="1"/>
  <c r="B263" i="3" s="1"/>
  <c r="D184" i="2" l="1"/>
  <c r="B185" i="2" s="1"/>
  <c r="P185" i="2" s="1"/>
  <c r="C263" i="3"/>
  <c r="E263" i="3" s="1"/>
  <c r="D263" i="3" s="1"/>
  <c r="B264" i="3" s="1"/>
  <c r="L184" i="2" l="1"/>
  <c r="C185" i="2"/>
  <c r="S185" i="2"/>
  <c r="T185" i="2"/>
  <c r="C264" i="3"/>
  <c r="E264" i="3" s="1"/>
  <c r="D264" i="3" s="1"/>
  <c r="E185" i="2" l="1"/>
  <c r="B265" i="3"/>
  <c r="D185" i="2" l="1"/>
  <c r="B186" i="2" s="1"/>
  <c r="C265" i="3"/>
  <c r="E265" i="3" s="1"/>
  <c r="D265" i="3" s="1"/>
  <c r="B266" i="3" s="1"/>
  <c r="P186" i="2" l="1"/>
  <c r="C186" i="2"/>
  <c r="S186" i="2"/>
  <c r="S187" i="2" s="1"/>
  <c r="S188" i="2" s="1"/>
  <c r="S189" i="2" s="1"/>
  <c r="S190" i="2" s="1"/>
  <c r="S191" i="2" s="1"/>
  <c r="S192" i="2" s="1"/>
  <c r="S193" i="2" s="1"/>
  <c r="S194" i="2" s="1"/>
  <c r="S195" i="2" s="1"/>
  <c r="S196" i="2" s="1"/>
  <c r="S197" i="2" s="1"/>
  <c r="S198" i="2" s="1"/>
  <c r="S199" i="2" s="1"/>
  <c r="S200" i="2" s="1"/>
  <c r="S201" i="2" s="1"/>
  <c r="S202" i="2" s="1"/>
  <c r="S203" i="2" s="1"/>
  <c r="S204" i="2" s="1"/>
  <c r="S205" i="2" s="1"/>
  <c r="S206" i="2" s="1"/>
  <c r="S207" i="2" s="1"/>
  <c r="S208" i="2" s="1"/>
  <c r="S209" i="2" s="1"/>
  <c r="S210" i="2" s="1"/>
  <c r="S211" i="2" s="1"/>
  <c r="S212" i="2" s="1"/>
  <c r="S213" i="2" s="1"/>
  <c r="S214" i="2" s="1"/>
  <c r="S215" i="2" s="1"/>
  <c r="S216" i="2" s="1"/>
  <c r="S217" i="2" s="1"/>
  <c r="S218" i="2" s="1"/>
  <c r="S219" i="2" s="1"/>
  <c r="S220" i="2" s="1"/>
  <c r="S221" i="2" s="1"/>
  <c r="S222" i="2" s="1"/>
  <c r="S223" i="2" s="1"/>
  <c r="S224" i="2" s="1"/>
  <c r="S225" i="2" s="1"/>
  <c r="S226" i="2" s="1"/>
  <c r="S227" i="2" s="1"/>
  <c r="S228" i="2" s="1"/>
  <c r="S229" i="2" s="1"/>
  <c r="S230" i="2" s="1"/>
  <c r="S231" i="2" s="1"/>
  <c r="S232" i="2" s="1"/>
  <c r="S233" i="2" s="1"/>
  <c r="S234" i="2" s="1"/>
  <c r="S235" i="2" s="1"/>
  <c r="S236" i="2" s="1"/>
  <c r="S237" i="2" s="1"/>
  <c r="S238" i="2" s="1"/>
  <c r="S239" i="2" s="1"/>
  <c r="S240" i="2" s="1"/>
  <c r="S241" i="2" s="1"/>
  <c r="S242" i="2" s="1"/>
  <c r="S243" i="2" s="1"/>
  <c r="S244" i="2" s="1"/>
  <c r="S245" i="2" s="1"/>
  <c r="S246" i="2" s="1"/>
  <c r="S247" i="2" s="1"/>
  <c r="S248" i="2" s="1"/>
  <c r="S249" i="2" s="1"/>
  <c r="S250" i="2" s="1"/>
  <c r="S251" i="2" s="1"/>
  <c r="S252" i="2" s="1"/>
  <c r="S253" i="2" s="1"/>
  <c r="S254" i="2" s="1"/>
  <c r="S255" i="2" s="1"/>
  <c r="S256" i="2" s="1"/>
  <c r="S257" i="2" s="1"/>
  <c r="S258" i="2" s="1"/>
  <c r="S259" i="2" s="1"/>
  <c r="S260" i="2" s="1"/>
  <c r="S261" i="2" s="1"/>
  <c r="S262" i="2" s="1"/>
  <c r="S263" i="2" s="1"/>
  <c r="S264" i="2" s="1"/>
  <c r="S265" i="2" s="1"/>
  <c r="S266" i="2" s="1"/>
  <c r="S267" i="2" s="1"/>
  <c r="S268" i="2" s="1"/>
  <c r="S269" i="2" s="1"/>
  <c r="S270" i="2" s="1"/>
  <c r="S271" i="2" s="1"/>
  <c r="S272" i="2" s="1"/>
  <c r="S273" i="2" s="1"/>
  <c r="S274" i="2" s="1"/>
  <c r="S275" i="2" s="1"/>
  <c r="S276" i="2" s="1"/>
  <c r="S277" i="2" s="1"/>
  <c r="S278" i="2" s="1"/>
  <c r="S279" i="2" s="1"/>
  <c r="S280" i="2" s="1"/>
  <c r="S281" i="2" s="1"/>
  <c r="S282" i="2" s="1"/>
  <c r="S283" i="2" s="1"/>
  <c r="S284" i="2" s="1"/>
  <c r="S285" i="2" s="1"/>
  <c r="S286" i="2" s="1"/>
  <c r="S287" i="2" s="1"/>
  <c r="S288" i="2" s="1"/>
  <c r="S289" i="2" s="1"/>
  <c r="S290" i="2" s="1"/>
  <c r="S291" i="2" s="1"/>
  <c r="S292" i="2" s="1"/>
  <c r="S293" i="2" s="1"/>
  <c r="S294" i="2" s="1"/>
  <c r="S295" i="2" s="1"/>
  <c r="S296" i="2" s="1"/>
  <c r="S297" i="2" s="1"/>
  <c r="S298" i="2" s="1"/>
  <c r="S299" i="2" s="1"/>
  <c r="S300" i="2" s="1"/>
  <c r="S301" i="2" s="1"/>
  <c r="S302" i="2" s="1"/>
  <c r="S303" i="2" s="1"/>
  <c r="S304" i="2" s="1"/>
  <c r="S305" i="2" s="1"/>
  <c r="S306" i="2" s="1"/>
  <c r="S307" i="2" s="1"/>
  <c r="S308" i="2" s="1"/>
  <c r="S309" i="2" s="1"/>
  <c r="S310" i="2" s="1"/>
  <c r="S311" i="2" s="1"/>
  <c r="S312" i="2" s="1"/>
  <c r="S313" i="2" s="1"/>
  <c r="S314" i="2" s="1"/>
  <c r="S315" i="2" s="1"/>
  <c r="S316" i="2" s="1"/>
  <c r="S317" i="2" s="1"/>
  <c r="S318" i="2" s="1"/>
  <c r="S319" i="2" s="1"/>
  <c r="S320" i="2" s="1"/>
  <c r="S321" i="2" s="1"/>
  <c r="S322" i="2" s="1"/>
  <c r="S323" i="2" s="1"/>
  <c r="S324" i="2" s="1"/>
  <c r="S325" i="2" s="1"/>
  <c r="S326" i="2" s="1"/>
  <c r="S327" i="2" s="1"/>
  <c r="S328" i="2" s="1"/>
  <c r="S329" i="2" s="1"/>
  <c r="S330" i="2" s="1"/>
  <c r="S331" i="2" s="1"/>
  <c r="S332" i="2" s="1"/>
  <c r="S333" i="2" s="1"/>
  <c r="S334" i="2" s="1"/>
  <c r="S335" i="2" s="1"/>
  <c r="S336" i="2" s="1"/>
  <c r="S337" i="2" s="1"/>
  <c r="S338" i="2" s="1"/>
  <c r="S339" i="2" s="1"/>
  <c r="S340" i="2" s="1"/>
  <c r="S341" i="2" s="1"/>
  <c r="S342" i="2" s="1"/>
  <c r="S343" i="2" s="1"/>
  <c r="S344" i="2" s="1"/>
  <c r="S345" i="2" s="1"/>
  <c r="S346" i="2" s="1"/>
  <c r="S347" i="2" s="1"/>
  <c r="S348" i="2" s="1"/>
  <c r="S349" i="2" s="1"/>
  <c r="S350" i="2" s="1"/>
  <c r="S351" i="2" s="1"/>
  <c r="S352" i="2" s="1"/>
  <c r="S353" i="2" s="1"/>
  <c r="S354" i="2" s="1"/>
  <c r="S355" i="2" s="1"/>
  <c r="S356" i="2" s="1"/>
  <c r="S357" i="2" s="1"/>
  <c r="S358" i="2" s="1"/>
  <c r="S359" i="2" s="1"/>
  <c r="S360" i="2" s="1"/>
  <c r="S361" i="2" s="1"/>
  <c r="S362" i="2" s="1"/>
  <c r="S363" i="2" s="1"/>
  <c r="S364" i="2" s="1"/>
  <c r="S365" i="2" s="1"/>
  <c r="S366" i="2" s="1"/>
  <c r="S367" i="2" s="1"/>
  <c r="S368" i="2" s="1"/>
  <c r="C266" i="3"/>
  <c r="E266" i="3" s="1"/>
  <c r="D266" i="3" s="1"/>
  <c r="B267" i="3" s="1"/>
  <c r="L185" i="2" l="1"/>
  <c r="P187" i="2"/>
  <c r="P188" i="2" s="1"/>
  <c r="P189" i="2" s="1"/>
  <c r="P190" i="2" s="1"/>
  <c r="P191" i="2" s="1"/>
  <c r="P192" i="2" s="1"/>
  <c r="P193" i="2" s="1"/>
  <c r="P194" i="2" s="1"/>
  <c r="P195" i="2" s="1"/>
  <c r="P196" i="2" s="1"/>
  <c r="P197" i="2" s="1"/>
  <c r="P198" i="2" s="1"/>
  <c r="P199" i="2" s="1"/>
  <c r="P200" i="2" s="1"/>
  <c r="P201" i="2" s="1"/>
  <c r="P202" i="2" s="1"/>
  <c r="P203" i="2" s="1"/>
  <c r="P204" i="2" s="1"/>
  <c r="P205" i="2" s="1"/>
  <c r="P206" i="2" s="1"/>
  <c r="P207" i="2" s="1"/>
  <c r="P208" i="2" s="1"/>
  <c r="P209" i="2" s="1"/>
  <c r="P210" i="2" s="1"/>
  <c r="P211" i="2" s="1"/>
  <c r="P212" i="2" s="1"/>
  <c r="P213" i="2" s="1"/>
  <c r="P214" i="2" s="1"/>
  <c r="P215" i="2" s="1"/>
  <c r="P216" i="2" s="1"/>
  <c r="P217" i="2" s="1"/>
  <c r="P218" i="2" s="1"/>
  <c r="P219" i="2" s="1"/>
  <c r="P220" i="2" s="1"/>
  <c r="P221" i="2" s="1"/>
  <c r="P222" i="2" s="1"/>
  <c r="P223" i="2" s="1"/>
  <c r="P224" i="2" s="1"/>
  <c r="P225" i="2" s="1"/>
  <c r="P226" i="2" s="1"/>
  <c r="P227" i="2" s="1"/>
  <c r="P228" i="2" s="1"/>
  <c r="P229" i="2" s="1"/>
  <c r="P230" i="2" s="1"/>
  <c r="P231" i="2" s="1"/>
  <c r="P232" i="2" s="1"/>
  <c r="P233" i="2" s="1"/>
  <c r="P234" i="2" s="1"/>
  <c r="P235" i="2" s="1"/>
  <c r="P236" i="2" s="1"/>
  <c r="P237" i="2" s="1"/>
  <c r="P238" i="2" s="1"/>
  <c r="P239" i="2" s="1"/>
  <c r="P240" i="2" s="1"/>
  <c r="P241" i="2" s="1"/>
  <c r="P242" i="2" s="1"/>
  <c r="P243" i="2" s="1"/>
  <c r="P244" i="2" s="1"/>
  <c r="P245" i="2" s="1"/>
  <c r="P246" i="2" s="1"/>
  <c r="P247" i="2" s="1"/>
  <c r="P248" i="2" s="1"/>
  <c r="P249" i="2" s="1"/>
  <c r="P250" i="2" s="1"/>
  <c r="P251" i="2" s="1"/>
  <c r="P252" i="2" s="1"/>
  <c r="P253" i="2" s="1"/>
  <c r="P254" i="2" s="1"/>
  <c r="P255" i="2" s="1"/>
  <c r="P256" i="2" s="1"/>
  <c r="P257" i="2" s="1"/>
  <c r="P258" i="2" s="1"/>
  <c r="P259" i="2" s="1"/>
  <c r="P260" i="2" s="1"/>
  <c r="P261" i="2" s="1"/>
  <c r="P262" i="2" s="1"/>
  <c r="P263" i="2" s="1"/>
  <c r="P264" i="2" s="1"/>
  <c r="P265" i="2" s="1"/>
  <c r="P266" i="2" s="1"/>
  <c r="P267" i="2" s="1"/>
  <c r="P268" i="2" s="1"/>
  <c r="P269" i="2" s="1"/>
  <c r="P270" i="2" s="1"/>
  <c r="P271" i="2" s="1"/>
  <c r="P272" i="2" s="1"/>
  <c r="P273" i="2" s="1"/>
  <c r="P274" i="2" s="1"/>
  <c r="P275" i="2" s="1"/>
  <c r="P276" i="2" s="1"/>
  <c r="P277" i="2" s="1"/>
  <c r="P278" i="2" s="1"/>
  <c r="P279" i="2" s="1"/>
  <c r="P280" i="2" s="1"/>
  <c r="P281" i="2" s="1"/>
  <c r="P282" i="2" s="1"/>
  <c r="P283" i="2" s="1"/>
  <c r="P284" i="2" s="1"/>
  <c r="P285" i="2" s="1"/>
  <c r="P286" i="2" s="1"/>
  <c r="P287" i="2" s="1"/>
  <c r="P288" i="2" s="1"/>
  <c r="P289" i="2" s="1"/>
  <c r="P290" i="2" s="1"/>
  <c r="P291" i="2" s="1"/>
  <c r="P292" i="2" s="1"/>
  <c r="P293" i="2" s="1"/>
  <c r="P294" i="2" s="1"/>
  <c r="P295" i="2" s="1"/>
  <c r="P296" i="2" s="1"/>
  <c r="P297" i="2" s="1"/>
  <c r="P298" i="2" s="1"/>
  <c r="P299" i="2" s="1"/>
  <c r="P300" i="2" s="1"/>
  <c r="P301" i="2" s="1"/>
  <c r="P302" i="2" s="1"/>
  <c r="P303" i="2" s="1"/>
  <c r="P304" i="2" s="1"/>
  <c r="P305" i="2" s="1"/>
  <c r="P306" i="2" s="1"/>
  <c r="P307" i="2" s="1"/>
  <c r="P308" i="2" s="1"/>
  <c r="P309" i="2" s="1"/>
  <c r="P310" i="2" s="1"/>
  <c r="P311" i="2" s="1"/>
  <c r="P312" i="2" s="1"/>
  <c r="P313" i="2" s="1"/>
  <c r="P314" i="2" s="1"/>
  <c r="P315" i="2" s="1"/>
  <c r="P316" i="2" s="1"/>
  <c r="P317" i="2" s="1"/>
  <c r="P318" i="2" s="1"/>
  <c r="P319" i="2" s="1"/>
  <c r="P320" i="2" s="1"/>
  <c r="P321" i="2" s="1"/>
  <c r="P322" i="2" s="1"/>
  <c r="P323" i="2" s="1"/>
  <c r="P324" i="2" s="1"/>
  <c r="P325" i="2" s="1"/>
  <c r="P326" i="2" s="1"/>
  <c r="P327" i="2" s="1"/>
  <c r="P328" i="2" s="1"/>
  <c r="P329" i="2" s="1"/>
  <c r="P330" i="2" s="1"/>
  <c r="P331" i="2" s="1"/>
  <c r="P332" i="2" s="1"/>
  <c r="P333" i="2" s="1"/>
  <c r="P334" i="2" s="1"/>
  <c r="P335" i="2" s="1"/>
  <c r="P336" i="2" s="1"/>
  <c r="P337" i="2" s="1"/>
  <c r="P338" i="2" s="1"/>
  <c r="P339" i="2" s="1"/>
  <c r="P340" i="2" s="1"/>
  <c r="P341" i="2" s="1"/>
  <c r="P342" i="2" s="1"/>
  <c r="P343" i="2" s="1"/>
  <c r="P344" i="2" s="1"/>
  <c r="P345" i="2" s="1"/>
  <c r="P346" i="2" s="1"/>
  <c r="P347" i="2" s="1"/>
  <c r="P348" i="2" s="1"/>
  <c r="P349" i="2" s="1"/>
  <c r="P350" i="2" s="1"/>
  <c r="P351" i="2" s="1"/>
  <c r="P352" i="2" s="1"/>
  <c r="P353" i="2" s="1"/>
  <c r="P354" i="2" s="1"/>
  <c r="P355" i="2" s="1"/>
  <c r="P356" i="2" s="1"/>
  <c r="P357" i="2" s="1"/>
  <c r="P358" i="2" s="1"/>
  <c r="P359" i="2" s="1"/>
  <c r="P360" i="2" s="1"/>
  <c r="P361" i="2" s="1"/>
  <c r="P362" i="2" s="1"/>
  <c r="P363" i="2" s="1"/>
  <c r="P364" i="2" s="1"/>
  <c r="P365" i="2" s="1"/>
  <c r="P366" i="2" s="1"/>
  <c r="P367" i="2" s="1"/>
  <c r="P368" i="2" s="1"/>
  <c r="T186" i="2"/>
  <c r="T187" i="2" s="1"/>
  <c r="T188" i="2" s="1"/>
  <c r="T189" i="2" s="1"/>
  <c r="T190" i="2" s="1"/>
  <c r="T191" i="2" s="1"/>
  <c r="T192" i="2" s="1"/>
  <c r="T193" i="2" s="1"/>
  <c r="T194" i="2" s="1"/>
  <c r="T195" i="2" s="1"/>
  <c r="T196" i="2" s="1"/>
  <c r="T197" i="2" s="1"/>
  <c r="T198" i="2" s="1"/>
  <c r="T199" i="2" s="1"/>
  <c r="T200" i="2" s="1"/>
  <c r="T201" i="2" s="1"/>
  <c r="T202" i="2" s="1"/>
  <c r="T203" i="2" s="1"/>
  <c r="T204" i="2" s="1"/>
  <c r="T205" i="2" s="1"/>
  <c r="T206" i="2" s="1"/>
  <c r="T207" i="2" s="1"/>
  <c r="T208" i="2" s="1"/>
  <c r="T209" i="2" s="1"/>
  <c r="T210" i="2" s="1"/>
  <c r="T211" i="2" s="1"/>
  <c r="T212" i="2" s="1"/>
  <c r="T213" i="2" s="1"/>
  <c r="T214" i="2" s="1"/>
  <c r="T215" i="2" s="1"/>
  <c r="T216" i="2" s="1"/>
  <c r="T217" i="2" s="1"/>
  <c r="T218" i="2" s="1"/>
  <c r="T219" i="2" s="1"/>
  <c r="T220" i="2" s="1"/>
  <c r="T221" i="2" s="1"/>
  <c r="T222" i="2" s="1"/>
  <c r="T223" i="2" s="1"/>
  <c r="T224" i="2" s="1"/>
  <c r="T225" i="2" s="1"/>
  <c r="T226" i="2" s="1"/>
  <c r="T227" i="2" s="1"/>
  <c r="T228" i="2" s="1"/>
  <c r="T229" i="2" s="1"/>
  <c r="T230" i="2" s="1"/>
  <c r="T231" i="2" s="1"/>
  <c r="T232" i="2" s="1"/>
  <c r="T233" i="2" s="1"/>
  <c r="T234" i="2" s="1"/>
  <c r="T235" i="2" s="1"/>
  <c r="T236" i="2" s="1"/>
  <c r="T237" i="2" s="1"/>
  <c r="T238" i="2" s="1"/>
  <c r="T239" i="2" s="1"/>
  <c r="T240" i="2" s="1"/>
  <c r="T241" i="2" s="1"/>
  <c r="T242" i="2" s="1"/>
  <c r="T243" i="2" s="1"/>
  <c r="T244" i="2" s="1"/>
  <c r="T245" i="2" s="1"/>
  <c r="T246" i="2" s="1"/>
  <c r="T247" i="2" s="1"/>
  <c r="T248" i="2" s="1"/>
  <c r="T249" i="2" s="1"/>
  <c r="T250" i="2" s="1"/>
  <c r="T251" i="2" s="1"/>
  <c r="T252" i="2" s="1"/>
  <c r="T253" i="2" s="1"/>
  <c r="T254" i="2" s="1"/>
  <c r="T255" i="2" s="1"/>
  <c r="T256" i="2" s="1"/>
  <c r="T257" i="2" s="1"/>
  <c r="T258" i="2" s="1"/>
  <c r="T259" i="2" s="1"/>
  <c r="T260" i="2" s="1"/>
  <c r="T261" i="2" s="1"/>
  <c r="T262" i="2" s="1"/>
  <c r="T263" i="2" s="1"/>
  <c r="T264" i="2" s="1"/>
  <c r="T265" i="2" s="1"/>
  <c r="T266" i="2" s="1"/>
  <c r="T267" i="2" s="1"/>
  <c r="T268" i="2" s="1"/>
  <c r="T269" i="2" s="1"/>
  <c r="T270" i="2" s="1"/>
  <c r="T271" i="2" s="1"/>
  <c r="T272" i="2" s="1"/>
  <c r="T273" i="2" s="1"/>
  <c r="T274" i="2" s="1"/>
  <c r="T275" i="2" s="1"/>
  <c r="T276" i="2" s="1"/>
  <c r="T277" i="2" s="1"/>
  <c r="T278" i="2" s="1"/>
  <c r="T279" i="2" s="1"/>
  <c r="T280" i="2" s="1"/>
  <c r="T281" i="2" s="1"/>
  <c r="T282" i="2" s="1"/>
  <c r="T283" i="2" s="1"/>
  <c r="T284" i="2" s="1"/>
  <c r="T285" i="2" s="1"/>
  <c r="T286" i="2" s="1"/>
  <c r="T287" i="2" s="1"/>
  <c r="T288" i="2" s="1"/>
  <c r="T289" i="2" s="1"/>
  <c r="T290" i="2" s="1"/>
  <c r="T291" i="2" s="1"/>
  <c r="T292" i="2" s="1"/>
  <c r="T293" i="2" s="1"/>
  <c r="T294" i="2" s="1"/>
  <c r="T295" i="2" s="1"/>
  <c r="T296" i="2" s="1"/>
  <c r="T297" i="2" s="1"/>
  <c r="T298" i="2" s="1"/>
  <c r="T299" i="2" s="1"/>
  <c r="T300" i="2" s="1"/>
  <c r="T301" i="2" s="1"/>
  <c r="T302" i="2" s="1"/>
  <c r="T303" i="2" s="1"/>
  <c r="T304" i="2" s="1"/>
  <c r="T305" i="2" s="1"/>
  <c r="T306" i="2" s="1"/>
  <c r="T307" i="2" s="1"/>
  <c r="T308" i="2" s="1"/>
  <c r="T309" i="2" s="1"/>
  <c r="T310" i="2" s="1"/>
  <c r="T311" i="2" s="1"/>
  <c r="T312" i="2" s="1"/>
  <c r="T313" i="2" s="1"/>
  <c r="T314" i="2" s="1"/>
  <c r="T315" i="2" s="1"/>
  <c r="T316" i="2" s="1"/>
  <c r="T317" i="2" s="1"/>
  <c r="T318" i="2" s="1"/>
  <c r="T319" i="2" s="1"/>
  <c r="T320" i="2" s="1"/>
  <c r="T321" i="2" s="1"/>
  <c r="T322" i="2" s="1"/>
  <c r="T323" i="2" s="1"/>
  <c r="T324" i="2" s="1"/>
  <c r="T325" i="2" s="1"/>
  <c r="T326" i="2" s="1"/>
  <c r="T327" i="2" s="1"/>
  <c r="T328" i="2" s="1"/>
  <c r="T329" i="2" s="1"/>
  <c r="T330" i="2" s="1"/>
  <c r="T331" i="2" s="1"/>
  <c r="T332" i="2" s="1"/>
  <c r="T333" i="2" s="1"/>
  <c r="T334" i="2" s="1"/>
  <c r="T335" i="2" s="1"/>
  <c r="T336" i="2" s="1"/>
  <c r="T337" i="2" s="1"/>
  <c r="T338" i="2" s="1"/>
  <c r="T339" i="2" s="1"/>
  <c r="T340" i="2" s="1"/>
  <c r="T341" i="2" s="1"/>
  <c r="T342" i="2" s="1"/>
  <c r="T343" i="2" s="1"/>
  <c r="T344" i="2" s="1"/>
  <c r="T345" i="2" s="1"/>
  <c r="T346" i="2" s="1"/>
  <c r="T347" i="2" s="1"/>
  <c r="T348" i="2" s="1"/>
  <c r="T349" i="2" s="1"/>
  <c r="T350" i="2" s="1"/>
  <c r="T351" i="2" s="1"/>
  <c r="T352" i="2" s="1"/>
  <c r="T353" i="2" s="1"/>
  <c r="T354" i="2" s="1"/>
  <c r="T355" i="2" s="1"/>
  <c r="T356" i="2" s="1"/>
  <c r="T357" i="2" s="1"/>
  <c r="T358" i="2" s="1"/>
  <c r="T359" i="2" s="1"/>
  <c r="T360" i="2" s="1"/>
  <c r="T361" i="2" s="1"/>
  <c r="T362" i="2" s="1"/>
  <c r="T363" i="2" s="1"/>
  <c r="T364" i="2" s="1"/>
  <c r="T365" i="2" s="1"/>
  <c r="T366" i="2" s="1"/>
  <c r="T367" i="2" s="1"/>
  <c r="T368" i="2" s="1"/>
  <c r="C267" i="3"/>
  <c r="E267" i="3" s="1"/>
  <c r="D267" i="3" s="1"/>
  <c r="E186" i="2" l="1"/>
  <c r="B268" i="3"/>
  <c r="D186" i="2" l="1"/>
  <c r="B187" i="2" s="1"/>
  <c r="C268" i="3"/>
  <c r="E268" i="3" s="1"/>
  <c r="D268" i="3" s="1"/>
  <c r="B269" i="3" s="1"/>
  <c r="C187" i="2" l="1"/>
  <c r="E187" i="2" s="1"/>
  <c r="C269" i="3"/>
  <c r="E269" i="3" s="1"/>
  <c r="D269" i="3" s="1"/>
  <c r="B270" i="3" s="1"/>
  <c r="D187" i="2" l="1"/>
  <c r="B188" i="2" s="1"/>
  <c r="C270" i="3"/>
  <c r="E270" i="3" s="1"/>
  <c r="D270" i="3" s="1"/>
  <c r="C188" i="2" l="1"/>
  <c r="E188" i="2" s="1"/>
  <c r="D188" i="2" s="1"/>
  <c r="B271" i="3"/>
  <c r="B189" i="2" l="1"/>
  <c r="C271" i="3"/>
  <c r="E271" i="3" s="1"/>
  <c r="D271" i="3" s="1"/>
  <c r="B272" i="3" s="1"/>
  <c r="C189" i="2" l="1"/>
  <c r="E189" i="2" s="1"/>
  <c r="D189" i="2" s="1"/>
  <c r="C272" i="3"/>
  <c r="E272" i="3" s="1"/>
  <c r="D272" i="3" s="1"/>
  <c r="B190" i="2" l="1"/>
  <c r="B273" i="3"/>
  <c r="C190" i="2" l="1"/>
  <c r="E190" i="2" s="1"/>
  <c r="D190" i="2" s="1"/>
  <c r="B191" i="2" s="1"/>
  <c r="C273" i="3"/>
  <c r="E273" i="3" s="1"/>
  <c r="D273" i="3" s="1"/>
  <c r="B274" i="3" s="1"/>
  <c r="C191" i="2" l="1"/>
  <c r="E191" i="2" s="1"/>
  <c r="D191" i="2" s="1"/>
  <c r="C274" i="3"/>
  <c r="E274" i="3" s="1"/>
  <c r="D274" i="3" s="1"/>
  <c r="B192" i="2" l="1"/>
  <c r="B275" i="3"/>
  <c r="C192" i="2" l="1"/>
  <c r="E192" i="2" s="1"/>
  <c r="D192" i="2" s="1"/>
  <c r="C275" i="3"/>
  <c r="E275" i="3" s="1"/>
  <c r="D275" i="3" s="1"/>
  <c r="B193" i="2" l="1"/>
  <c r="B276" i="3"/>
  <c r="C193" i="2" l="1"/>
  <c r="E193" i="2" s="1"/>
  <c r="D193" i="2" s="1"/>
  <c r="C276" i="3"/>
  <c r="E276" i="3" s="1"/>
  <c r="D276" i="3" s="1"/>
  <c r="B194" i="2" l="1"/>
  <c r="B277" i="3"/>
  <c r="C194" i="2" l="1"/>
  <c r="E194" i="2" s="1"/>
  <c r="D194" i="2" s="1"/>
  <c r="C277" i="3"/>
  <c r="E277" i="3" s="1"/>
  <c r="D277" i="3" s="1"/>
  <c r="B278" i="3" s="1"/>
  <c r="B195" i="2" l="1"/>
  <c r="C278" i="3"/>
  <c r="E278" i="3" s="1"/>
  <c r="D278" i="3" s="1"/>
  <c r="B279" i="3" s="1"/>
  <c r="C195" i="2" l="1"/>
  <c r="E195" i="2" s="1"/>
  <c r="D195" i="2" s="1"/>
  <c r="B196" i="2" s="1"/>
  <c r="C279" i="3"/>
  <c r="E279" i="3" s="1"/>
  <c r="D279" i="3" s="1"/>
  <c r="C196" i="2" l="1"/>
  <c r="E196" i="2" s="1"/>
  <c r="D196" i="2" s="1"/>
  <c r="B197" i="2" s="1"/>
  <c r="B280" i="3"/>
  <c r="C197" i="2" l="1"/>
  <c r="E197" i="2" s="1"/>
  <c r="D197" i="2" s="1"/>
  <c r="C280" i="3"/>
  <c r="E280" i="3" s="1"/>
  <c r="D280" i="3" s="1"/>
  <c r="B198" i="2" l="1"/>
  <c r="B281" i="3"/>
  <c r="C198" i="2" l="1"/>
  <c r="E198" i="2" s="1"/>
  <c r="D198" i="2" s="1"/>
  <c r="C281" i="3"/>
  <c r="E281" i="3" s="1"/>
  <c r="D281" i="3" s="1"/>
  <c r="B282" i="3" s="1"/>
  <c r="B199" i="2" l="1"/>
  <c r="C282" i="3"/>
  <c r="E282" i="3" s="1"/>
  <c r="D282" i="3" s="1"/>
  <c r="B283" i="3" s="1"/>
  <c r="C199" i="2" l="1"/>
  <c r="E199" i="2" s="1"/>
  <c r="D199" i="2" s="1"/>
  <c r="C283" i="3"/>
  <c r="E283" i="3" s="1"/>
  <c r="D283" i="3" s="1"/>
  <c r="B200" i="2" l="1"/>
  <c r="B284" i="3"/>
  <c r="C200" i="2" l="1"/>
  <c r="E200" i="2" s="1"/>
  <c r="D200" i="2" s="1"/>
  <c r="C284" i="3"/>
  <c r="E284" i="3" s="1"/>
  <c r="D284" i="3" s="1"/>
  <c r="B201" i="2" l="1"/>
  <c r="B285" i="3"/>
  <c r="C201" i="2" l="1"/>
  <c r="E201" i="2" s="1"/>
  <c r="D201" i="2" s="1"/>
  <c r="C285" i="3"/>
  <c r="E285" i="3" s="1"/>
  <c r="D285" i="3" s="1"/>
  <c r="B286" i="3" s="1"/>
  <c r="B202" i="2" l="1"/>
  <c r="C286" i="3"/>
  <c r="E286" i="3" s="1"/>
  <c r="D286" i="3" s="1"/>
  <c r="C202" i="2" l="1"/>
  <c r="E202" i="2" s="1"/>
  <c r="D202" i="2" s="1"/>
  <c r="B287" i="3"/>
  <c r="B203" i="2" l="1"/>
  <c r="C287" i="3"/>
  <c r="E287" i="3" s="1"/>
  <c r="D287" i="3" s="1"/>
  <c r="C203" i="2" l="1"/>
  <c r="E203" i="2" s="1"/>
  <c r="D203" i="2" s="1"/>
  <c r="B204" i="2" s="1"/>
  <c r="B288" i="3"/>
  <c r="C204" i="2" l="1"/>
  <c r="E204" i="2" s="1"/>
  <c r="D204" i="2" s="1"/>
  <c r="C288" i="3"/>
  <c r="E288" i="3" s="1"/>
  <c r="B205" i="2" l="1"/>
  <c r="C205" i="2" s="1"/>
  <c r="E205" i="2" s="1"/>
  <c r="D288" i="3"/>
  <c r="B289" i="3" s="1"/>
  <c r="D205" i="2" l="1"/>
  <c r="B206" i="2" s="1"/>
  <c r="C289" i="3"/>
  <c r="E289" i="3" s="1"/>
  <c r="D289" i="3" s="1"/>
  <c r="C206" i="2" l="1"/>
  <c r="E206" i="2" s="1"/>
  <c r="D206" i="2" s="1"/>
  <c r="B207" i="2" s="1"/>
  <c r="B290" i="3"/>
  <c r="C207" i="2" l="1"/>
  <c r="E207" i="2" s="1"/>
  <c r="D207" i="2" s="1"/>
  <c r="C290" i="3"/>
  <c r="E290" i="3" s="1"/>
  <c r="D290" i="3" s="1"/>
  <c r="B208" i="2" l="1"/>
  <c r="B291" i="3"/>
  <c r="C208" i="2" l="1"/>
  <c r="E208" i="2" s="1"/>
  <c r="D208" i="2" s="1"/>
  <c r="C291" i="3"/>
  <c r="E291" i="3" s="1"/>
  <c r="D291" i="3" s="1"/>
  <c r="B292" i="3" s="1"/>
  <c r="B209" i="2" l="1"/>
  <c r="C292" i="3"/>
  <c r="E292" i="3" s="1"/>
  <c r="D292" i="3" s="1"/>
  <c r="B293" i="3" s="1"/>
  <c r="C209" i="2" l="1"/>
  <c r="E209" i="2" s="1"/>
  <c r="D209" i="2" s="1"/>
  <c r="C293" i="3"/>
  <c r="E293" i="3" s="1"/>
  <c r="D293" i="3" s="1"/>
  <c r="B294" i="3" s="1"/>
  <c r="B210" i="2" l="1"/>
  <c r="C294" i="3"/>
  <c r="E294" i="3" s="1"/>
  <c r="D294" i="3" s="1"/>
  <c r="C210" i="2" l="1"/>
  <c r="E210" i="2" s="1"/>
  <c r="D210" i="2" s="1"/>
  <c r="B295" i="3"/>
  <c r="B211" i="2" l="1"/>
  <c r="C295" i="3"/>
  <c r="E295" i="3" s="1"/>
  <c r="D295" i="3" s="1"/>
  <c r="B296" i="3" s="1"/>
  <c r="C211" i="2" l="1"/>
  <c r="E211" i="2" s="1"/>
  <c r="D211" i="2" s="1"/>
  <c r="C296" i="3"/>
  <c r="E296" i="3" s="1"/>
  <c r="D296" i="3" s="1"/>
  <c r="B212" i="2" l="1"/>
  <c r="B297" i="3"/>
  <c r="C212" i="2" l="1"/>
  <c r="E212" i="2" s="1"/>
  <c r="D212" i="2" s="1"/>
  <c r="C297" i="3"/>
  <c r="E297" i="3" s="1"/>
  <c r="D297" i="3" s="1"/>
  <c r="B298" i="3" s="1"/>
  <c r="B213" i="2" l="1"/>
  <c r="C298" i="3"/>
  <c r="E298" i="3" s="1"/>
  <c r="D298" i="3" s="1"/>
  <c r="C213" i="2" l="1"/>
  <c r="E213" i="2" s="1"/>
  <c r="D213" i="2" s="1"/>
  <c r="B299" i="3"/>
  <c r="B214" i="2" l="1"/>
  <c r="C299" i="3"/>
  <c r="E299" i="3" s="1"/>
  <c r="C214" i="2" l="1"/>
  <c r="E214" i="2" s="1"/>
  <c r="D214" i="2" s="1"/>
  <c r="D299" i="3"/>
  <c r="B300" i="3" s="1"/>
  <c r="B215" i="2" l="1"/>
  <c r="C300" i="3"/>
  <c r="E300" i="3"/>
  <c r="D300" i="3" s="1"/>
  <c r="B301" i="3" s="1"/>
  <c r="C215" i="2" l="1"/>
  <c r="E215" i="2" s="1"/>
  <c r="D215" i="2" s="1"/>
  <c r="C301" i="3"/>
  <c r="E301" i="3" s="1"/>
  <c r="D301" i="3" s="1"/>
  <c r="B216" i="2" l="1"/>
  <c r="B302" i="3"/>
  <c r="C216" i="2" l="1"/>
  <c r="E216" i="2" s="1"/>
  <c r="D216" i="2" s="1"/>
  <c r="C302" i="3"/>
  <c r="E302" i="3" s="1"/>
  <c r="D302" i="3" s="1"/>
  <c r="B303" i="3" s="1"/>
  <c r="B217" i="2" l="1"/>
  <c r="C303" i="3"/>
  <c r="E303" i="3" s="1"/>
  <c r="D303" i="3" s="1"/>
  <c r="C217" i="2" l="1"/>
  <c r="E217" i="2" s="1"/>
  <c r="D217" i="2" s="1"/>
  <c r="B304" i="3"/>
  <c r="B218" i="2" l="1"/>
  <c r="C304" i="3"/>
  <c r="E304" i="3"/>
  <c r="C218" i="2" l="1"/>
  <c r="E218" i="2" s="1"/>
  <c r="D218" i="2" s="1"/>
  <c r="D304" i="3"/>
  <c r="B305" i="3" s="1"/>
  <c r="B219" i="2" l="1"/>
  <c r="C305" i="3"/>
  <c r="E305" i="3" s="1"/>
  <c r="D305" i="3" s="1"/>
  <c r="C219" i="2" l="1"/>
  <c r="E219" i="2" s="1"/>
  <c r="D219" i="2" s="1"/>
  <c r="B306" i="3"/>
  <c r="B220" i="2" l="1"/>
  <c r="C306" i="3"/>
  <c r="E306" i="3" s="1"/>
  <c r="D306" i="3" s="1"/>
  <c r="C220" i="2" l="1"/>
  <c r="E220" i="2" s="1"/>
  <c r="D220" i="2" s="1"/>
  <c r="B307" i="3"/>
  <c r="B221" i="2" l="1"/>
  <c r="C307" i="3"/>
  <c r="E307" i="3" s="1"/>
  <c r="D307" i="3" s="1"/>
  <c r="B308" i="3" s="1"/>
  <c r="C221" i="2" l="1"/>
  <c r="E221" i="2" s="1"/>
  <c r="D221" i="2" s="1"/>
  <c r="C308" i="3"/>
  <c r="E308" i="3" s="1"/>
  <c r="D308" i="3" s="1"/>
  <c r="B309" i="3" s="1"/>
  <c r="B222" i="2" l="1"/>
  <c r="C309" i="3"/>
  <c r="E309" i="3" s="1"/>
  <c r="D309" i="3" s="1"/>
  <c r="B310" i="3" s="1"/>
  <c r="C222" i="2" l="1"/>
  <c r="E222" i="2" s="1"/>
  <c r="D222" i="2" s="1"/>
  <c r="C310" i="3"/>
  <c r="E310" i="3" s="1"/>
  <c r="D310" i="3" s="1"/>
  <c r="B223" i="2" l="1"/>
  <c r="B311" i="3"/>
  <c r="C223" i="2" l="1"/>
  <c r="E223" i="2" s="1"/>
  <c r="D223" i="2" s="1"/>
  <c r="C311" i="3"/>
  <c r="E311" i="3" s="1"/>
  <c r="D311" i="3" s="1"/>
  <c r="B312" i="3" s="1"/>
  <c r="B224" i="2" l="1"/>
  <c r="C312" i="3"/>
  <c r="E312" i="3" s="1"/>
  <c r="D312" i="3" s="1"/>
  <c r="C224" i="2" l="1"/>
  <c r="E224" i="2" s="1"/>
  <c r="D224" i="2" s="1"/>
  <c r="B313" i="3"/>
  <c r="B225" i="2" l="1"/>
  <c r="C313" i="3"/>
  <c r="E313" i="3" s="1"/>
  <c r="D313" i="3" s="1"/>
  <c r="C225" i="2" l="1"/>
  <c r="E225" i="2" s="1"/>
  <c r="D225" i="2" s="1"/>
  <c r="B314" i="3"/>
  <c r="B226" i="2" l="1"/>
  <c r="C314" i="3"/>
  <c r="E314" i="3" s="1"/>
  <c r="D314" i="3" s="1"/>
  <c r="C226" i="2" l="1"/>
  <c r="E226" i="2" s="1"/>
  <c r="D226" i="2" s="1"/>
  <c r="B315" i="3"/>
  <c r="B227" i="2" l="1"/>
  <c r="C315" i="3"/>
  <c r="E315" i="3" s="1"/>
  <c r="C227" i="2" l="1"/>
  <c r="E227" i="2" s="1"/>
  <c r="D227" i="2" s="1"/>
  <c r="D315" i="3"/>
  <c r="B316" i="3" s="1"/>
  <c r="B228" i="2" l="1"/>
  <c r="C316" i="3"/>
  <c r="E316" i="3" s="1"/>
  <c r="D316" i="3" s="1"/>
  <c r="C228" i="2" l="1"/>
  <c r="E228" i="2" s="1"/>
  <c r="D228" i="2" s="1"/>
  <c r="B317" i="3"/>
  <c r="B229" i="2" l="1"/>
  <c r="C317" i="3"/>
  <c r="E317" i="3" s="1"/>
  <c r="D317" i="3" s="1"/>
  <c r="C229" i="2" l="1"/>
  <c r="E229" i="2" s="1"/>
  <c r="D229" i="2" s="1"/>
  <c r="B318" i="3"/>
  <c r="B230" i="2" l="1"/>
  <c r="C318" i="3"/>
  <c r="E318" i="3" s="1"/>
  <c r="D318" i="3" s="1"/>
  <c r="C230" i="2" l="1"/>
  <c r="E230" i="2" s="1"/>
  <c r="D230" i="2" s="1"/>
  <c r="B319" i="3"/>
  <c r="B231" i="2" l="1"/>
  <c r="C319" i="3"/>
  <c r="E319" i="3" s="1"/>
  <c r="D319" i="3" s="1"/>
  <c r="C231" i="2" l="1"/>
  <c r="E231" i="2" s="1"/>
  <c r="D231" i="2" s="1"/>
  <c r="B320" i="3"/>
  <c r="C320" i="3" s="1"/>
  <c r="E320" i="3" s="1"/>
  <c r="D320" i="3" s="1"/>
  <c r="B321" i="3" s="1"/>
  <c r="B232" i="2" l="1"/>
  <c r="D321" i="3"/>
  <c r="C321" i="3"/>
  <c r="E321" i="3" s="1"/>
  <c r="B322" i="3" s="1"/>
  <c r="C232" i="2" l="1"/>
  <c r="E232" i="2" s="1"/>
  <c r="D232" i="2" s="1"/>
  <c r="C322" i="3"/>
  <c r="E322" i="3" s="1"/>
  <c r="D322" i="3"/>
  <c r="B233" i="2" l="1"/>
  <c r="B323" i="3"/>
  <c r="C323" i="3" s="1"/>
  <c r="E323" i="3" s="1"/>
  <c r="D323" i="3" l="1"/>
  <c r="C233" i="2"/>
  <c r="E233" i="2" s="1"/>
  <c r="D233" i="2" s="1"/>
  <c r="B324" i="3"/>
  <c r="D324" i="3" s="1"/>
  <c r="C324" i="3"/>
  <c r="E324" i="3" s="1"/>
  <c r="B234" i="2" l="1"/>
  <c r="B325" i="3"/>
  <c r="C325" i="3" s="1"/>
  <c r="E325" i="3" s="1"/>
  <c r="D325" i="3" l="1"/>
  <c r="C234" i="2"/>
  <c r="E234" i="2" s="1"/>
  <c r="D234" i="2" s="1"/>
  <c r="B326" i="3"/>
  <c r="D326" i="3" s="1"/>
  <c r="B235" i="2" l="1"/>
  <c r="C326" i="3"/>
  <c r="E326" i="3" s="1"/>
  <c r="B327" i="3" s="1"/>
  <c r="D327" i="3" s="1"/>
  <c r="C235" i="2" l="1"/>
  <c r="E235" i="2" s="1"/>
  <c r="D235" i="2" s="1"/>
  <c r="C327" i="3"/>
  <c r="E327" i="3" s="1"/>
  <c r="B328" i="3" s="1"/>
  <c r="C328" i="3" s="1"/>
  <c r="E328" i="3" s="1"/>
  <c r="D328" i="3" l="1"/>
  <c r="B236" i="2"/>
  <c r="B329" i="3"/>
  <c r="D329" i="3" s="1"/>
  <c r="C329" i="3" l="1"/>
  <c r="E329" i="3" s="1"/>
  <c r="C236" i="2"/>
  <c r="E236" i="2" s="1"/>
  <c r="D236" i="2" s="1"/>
  <c r="B330" i="3"/>
  <c r="C330" i="3" s="1"/>
  <c r="E330" i="3" s="1"/>
  <c r="D330" i="3"/>
  <c r="B237" i="2" l="1"/>
  <c r="B331" i="3"/>
  <c r="D331" i="3" s="1"/>
  <c r="C331" i="3" l="1"/>
  <c r="E331" i="3" s="1"/>
  <c r="C237" i="2"/>
  <c r="E237" i="2" s="1"/>
  <c r="D237" i="2" s="1"/>
  <c r="B332" i="3"/>
  <c r="C332" i="3" s="1"/>
  <c r="E332" i="3" s="1"/>
  <c r="B333" i="3" s="1"/>
  <c r="D332" i="3"/>
  <c r="B238" i="2" l="1"/>
  <c r="D333" i="3"/>
  <c r="C333" i="3"/>
  <c r="E333" i="3" s="1"/>
  <c r="B334" i="3" s="1"/>
  <c r="C238" i="2" l="1"/>
  <c r="E238" i="2" s="1"/>
  <c r="D238" i="2" s="1"/>
  <c r="C334" i="3"/>
  <c r="E334" i="3" s="1"/>
  <c r="D334" i="3"/>
  <c r="B239" i="2" l="1"/>
  <c r="B335" i="3"/>
  <c r="D335" i="3" s="1"/>
  <c r="C335" i="3" l="1"/>
  <c r="E335" i="3" s="1"/>
  <c r="C239" i="2"/>
  <c r="E239" i="2" s="1"/>
  <c r="D239" i="2" s="1"/>
  <c r="B336" i="3"/>
  <c r="D336" i="3" s="1"/>
  <c r="C336" i="3" l="1"/>
  <c r="E336" i="3" s="1"/>
  <c r="B240" i="2"/>
  <c r="B337" i="3"/>
  <c r="D337" i="3" s="1"/>
  <c r="C337" i="3"/>
  <c r="E337" i="3" s="1"/>
  <c r="C240" i="2" l="1"/>
  <c r="E240" i="2" s="1"/>
  <c r="D240" i="2" s="1"/>
  <c r="B338" i="3"/>
  <c r="D338" i="3" s="1"/>
  <c r="C338" i="3"/>
  <c r="E338" i="3" s="1"/>
  <c r="B241" i="2" l="1"/>
  <c r="B339" i="3"/>
  <c r="C339" i="3" s="1"/>
  <c r="E339" i="3" s="1"/>
  <c r="D339" i="3" l="1"/>
  <c r="C241" i="2"/>
  <c r="E241" i="2" s="1"/>
  <c r="D241" i="2" s="1"/>
  <c r="B340" i="3"/>
  <c r="C340" i="3" s="1"/>
  <c r="E340" i="3" s="1"/>
  <c r="D340" i="3"/>
  <c r="B242" i="2" l="1"/>
  <c r="B341" i="3"/>
  <c r="D341" i="3" s="1"/>
  <c r="C341" i="3"/>
  <c r="E341" i="3" s="1"/>
  <c r="C242" i="2" l="1"/>
  <c r="E242" i="2" s="1"/>
  <c r="D242" i="2" s="1"/>
  <c r="B342" i="3"/>
  <c r="D342" i="3" s="1"/>
  <c r="C342" i="3"/>
  <c r="E342" i="3" s="1"/>
  <c r="B243" i="2" l="1"/>
  <c r="B343" i="3"/>
  <c r="D343" i="3" s="1"/>
  <c r="C343" i="3" l="1"/>
  <c r="E343" i="3" s="1"/>
  <c r="C243" i="2"/>
  <c r="E243" i="2" s="1"/>
  <c r="D243" i="2" s="1"/>
  <c r="B344" i="3"/>
  <c r="C344" i="3" s="1"/>
  <c r="E344" i="3" s="1"/>
  <c r="D344" i="3"/>
  <c r="B244" i="2" l="1"/>
  <c r="B345" i="3"/>
  <c r="D345" i="3" s="1"/>
  <c r="C345" i="3" l="1"/>
  <c r="E345" i="3" s="1"/>
  <c r="C244" i="2"/>
  <c r="E244" i="2" s="1"/>
  <c r="D244" i="2" s="1"/>
  <c r="B346" i="3"/>
  <c r="C346" i="3" s="1"/>
  <c r="E346" i="3" s="1"/>
  <c r="D346" i="3" l="1"/>
  <c r="B347" i="3"/>
  <c r="C347" i="3" s="1"/>
  <c r="E347" i="3" s="1"/>
  <c r="B348" i="3" s="1"/>
  <c r="B245" i="2"/>
  <c r="D347" i="3"/>
  <c r="C245" i="2" l="1"/>
  <c r="E245" i="2" s="1"/>
  <c r="D245" i="2" s="1"/>
  <c r="C348" i="3"/>
  <c r="D348" i="3"/>
  <c r="E348" i="3"/>
  <c r="B349" i="3" s="1"/>
  <c r="B246" i="2" l="1"/>
  <c r="D349" i="3"/>
  <c r="C349" i="3"/>
  <c r="E349" i="3" s="1"/>
  <c r="B350" i="3" s="1"/>
  <c r="C246" i="2" l="1"/>
  <c r="E246" i="2" s="1"/>
  <c r="D246" i="2" s="1"/>
  <c r="D350" i="3"/>
  <c r="C350" i="3"/>
  <c r="E350" i="3" s="1"/>
  <c r="B351" i="3" s="1"/>
  <c r="B247" i="2" l="1"/>
  <c r="C351" i="3"/>
  <c r="E351" i="3" s="1"/>
  <c r="D351" i="3"/>
  <c r="C247" i="2" l="1"/>
  <c r="E247" i="2" s="1"/>
  <c r="D247" i="2" s="1"/>
  <c r="B352" i="3"/>
  <c r="D352" i="3" s="1"/>
  <c r="C352" i="3" l="1"/>
  <c r="E352" i="3" s="1"/>
  <c r="B248" i="2"/>
  <c r="C248" i="2" s="1"/>
  <c r="E248" i="2" s="1"/>
  <c r="D248" i="2" s="1"/>
  <c r="B249" i="2" s="1"/>
  <c r="B353" i="3"/>
  <c r="D353" i="3" s="1"/>
  <c r="C353" i="3" l="1"/>
  <c r="E353" i="3" s="1"/>
  <c r="C249" i="2"/>
  <c r="E249" i="2" s="1"/>
  <c r="D249" i="2" s="1"/>
  <c r="B354" i="3"/>
  <c r="C354" i="3" s="1"/>
  <c r="E354" i="3" s="1"/>
  <c r="D354" i="3" l="1"/>
  <c r="B250" i="2"/>
  <c r="B355" i="3"/>
  <c r="D355" i="3" s="1"/>
  <c r="C355" i="3"/>
  <c r="E355" i="3" s="1"/>
  <c r="C250" i="2" l="1"/>
  <c r="E250" i="2" s="1"/>
  <c r="D250" i="2" s="1"/>
  <c r="B356" i="3"/>
  <c r="C356" i="3" s="1"/>
  <c r="E356" i="3" s="1"/>
  <c r="D356" i="3" l="1"/>
  <c r="B357" i="3" s="1"/>
  <c r="B251" i="2"/>
  <c r="D357" i="3" l="1"/>
  <c r="C357" i="3"/>
  <c r="E357" i="3" s="1"/>
  <c r="B358" i="3" s="1"/>
  <c r="C251" i="2"/>
  <c r="E251" i="2" s="1"/>
  <c r="D251" i="2" s="1"/>
  <c r="C358" i="3" l="1"/>
  <c r="E358" i="3" s="1"/>
  <c r="D358" i="3"/>
  <c r="B359" i="3"/>
  <c r="C359" i="3" s="1"/>
  <c r="E359" i="3" s="1"/>
  <c r="B252" i="2"/>
  <c r="D359" i="3" l="1"/>
  <c r="C252" i="2"/>
  <c r="E252" i="2" s="1"/>
  <c r="D252" i="2" s="1"/>
  <c r="B360" i="3"/>
  <c r="D360" i="3" s="1"/>
  <c r="C360" i="3" l="1"/>
  <c r="E360" i="3" s="1"/>
  <c r="B253" i="2"/>
  <c r="B361" i="3"/>
  <c r="D361" i="3" s="1"/>
  <c r="C361" i="3"/>
  <c r="E361" i="3" s="1"/>
  <c r="C253" i="2" l="1"/>
  <c r="E253" i="2" s="1"/>
  <c r="D253" i="2" s="1"/>
  <c r="B362" i="3"/>
  <c r="C362" i="3" s="1"/>
  <c r="E362" i="3" s="1"/>
  <c r="D362" i="3"/>
  <c r="B254" i="2" l="1"/>
  <c r="B363" i="3"/>
  <c r="D363" i="3" s="1"/>
  <c r="C363" i="3" l="1"/>
  <c r="E363" i="3" s="1"/>
  <c r="C254" i="2"/>
  <c r="E254" i="2" s="1"/>
  <c r="D254" i="2" s="1"/>
  <c r="B364" i="3"/>
  <c r="D364" i="3" s="1"/>
  <c r="C364" i="3"/>
  <c r="E364" i="3" s="1"/>
  <c r="B255" i="2" l="1"/>
  <c r="B365" i="3"/>
  <c r="C365" i="3" s="1"/>
  <c r="E365" i="3" s="1"/>
  <c r="D365" i="3"/>
  <c r="C255" i="2" l="1"/>
  <c r="E255" i="2" s="1"/>
  <c r="D255" i="2" s="1"/>
  <c r="B366" i="3"/>
  <c r="C366" i="3" s="1"/>
  <c r="E366" i="3" s="1"/>
  <c r="D366" i="3" l="1"/>
  <c r="B256" i="2"/>
  <c r="B367" i="3"/>
  <c r="D367" i="3" s="1"/>
  <c r="C367" i="3"/>
  <c r="E367" i="3" s="1"/>
  <c r="C256" i="2" l="1"/>
  <c r="E256" i="2" s="1"/>
  <c r="D256" i="2" s="1"/>
  <c r="B368" i="3"/>
  <c r="D368" i="3" s="1"/>
  <c r="D369" i="3" s="1"/>
  <c r="C368" i="3"/>
  <c r="C369" i="3" s="1"/>
  <c r="K3" i="3" s="1"/>
  <c r="B257" i="2" l="1"/>
  <c r="E368" i="3"/>
  <c r="E369" i="3" s="1"/>
  <c r="C257" i="2" l="1"/>
  <c r="E257" i="2" s="1"/>
  <c r="D257" i="2" s="1"/>
  <c r="B258" i="2" l="1"/>
  <c r="C258" i="2" l="1"/>
  <c r="E258" i="2" s="1"/>
  <c r="D258" i="2" s="1"/>
  <c r="B259" i="2" l="1"/>
  <c r="C259" i="2" l="1"/>
  <c r="E259" i="2" s="1"/>
  <c r="D259" i="2" l="1"/>
  <c r="B260" i="2" s="1"/>
  <c r="C260" i="2" l="1"/>
  <c r="E260" i="2" s="1"/>
  <c r="D260" i="2" s="1"/>
  <c r="B261" i="2" l="1"/>
  <c r="C261" i="2" l="1"/>
  <c r="E261" i="2" s="1"/>
  <c r="D261" i="2" s="1"/>
  <c r="B262" i="2" l="1"/>
  <c r="C262" i="2" l="1"/>
  <c r="E262" i="2" s="1"/>
  <c r="D262" i="2" s="1"/>
  <c r="B263" i="2" l="1"/>
  <c r="C263" i="2" l="1"/>
  <c r="E263" i="2" s="1"/>
  <c r="D263" i="2" s="1"/>
  <c r="B264" i="2" l="1"/>
  <c r="C264" i="2" l="1"/>
  <c r="E264" i="2" s="1"/>
  <c r="D264" i="2" s="1"/>
  <c r="B265" i="2" l="1"/>
  <c r="C265" i="2" s="1"/>
  <c r="E265" i="2" s="1"/>
  <c r="D265" i="2" s="1"/>
  <c r="B266" i="2" s="1"/>
  <c r="C266" i="2" s="1"/>
  <c r="E266" i="2" s="1"/>
  <c r="D266" i="2" s="1"/>
  <c r="B267" i="2" s="1"/>
  <c r="C267" i="2" l="1"/>
  <c r="E267" i="2" s="1"/>
  <c r="D267" i="2" s="1"/>
  <c r="B268" i="2" l="1"/>
  <c r="C268" i="2" l="1"/>
  <c r="E268" i="2" s="1"/>
  <c r="D268" i="2" s="1"/>
  <c r="B269" i="2" l="1"/>
  <c r="C269" i="2" l="1"/>
  <c r="E269" i="2" s="1"/>
  <c r="D269" i="2" s="1"/>
  <c r="B270" i="2" l="1"/>
  <c r="C270" i="2" l="1"/>
  <c r="E270" i="2" s="1"/>
  <c r="D270" i="2" s="1"/>
  <c r="B271" i="2" l="1"/>
  <c r="C271" i="2" l="1"/>
  <c r="E271" i="2" s="1"/>
  <c r="D271" i="2" s="1"/>
  <c r="B272" i="2" l="1"/>
  <c r="C272" i="2" l="1"/>
  <c r="E272" i="2" s="1"/>
  <c r="D272" i="2" s="1"/>
  <c r="B273" i="2" l="1"/>
  <c r="C273" i="2" l="1"/>
  <c r="E273" i="2" s="1"/>
  <c r="D273" i="2" s="1"/>
  <c r="B274" i="2" l="1"/>
  <c r="C274" i="2" l="1"/>
  <c r="E274" i="2" s="1"/>
  <c r="D274" i="2" s="1"/>
  <c r="B275" i="2" l="1"/>
  <c r="C275" i="2" s="1"/>
  <c r="E275" i="2" s="1"/>
  <c r="D275" i="2" l="1"/>
  <c r="B276" i="2" s="1"/>
  <c r="C276" i="2" l="1"/>
  <c r="E276" i="2" s="1"/>
  <c r="D276" i="2" s="1"/>
  <c r="B277" i="2" l="1"/>
  <c r="C277" i="2" s="1"/>
  <c r="E277" i="2" s="1"/>
  <c r="D277" i="2" l="1"/>
  <c r="B278" i="2" s="1"/>
  <c r="C278" i="2" l="1"/>
  <c r="E278" i="2" s="1"/>
  <c r="D278" i="2" s="1"/>
  <c r="B279" i="2" l="1"/>
  <c r="C279" i="2" s="1"/>
  <c r="E279" i="2" s="1"/>
  <c r="D279" i="2" s="1"/>
  <c r="B280" i="2" l="1"/>
  <c r="C280" i="2" l="1"/>
  <c r="E280" i="2" s="1"/>
  <c r="D280" i="2" s="1"/>
  <c r="B281" i="2" l="1"/>
  <c r="C281" i="2" s="1"/>
  <c r="E281" i="2" s="1"/>
  <c r="D281" i="2" s="1"/>
  <c r="B282" i="2" l="1"/>
  <c r="C282" i="2" l="1"/>
  <c r="E282" i="2" s="1"/>
  <c r="D282" i="2" s="1"/>
  <c r="B283" i="2" l="1"/>
  <c r="C283" i="2" s="1"/>
  <c r="E283" i="2" s="1"/>
  <c r="D283" i="2" l="1"/>
  <c r="B284" i="2" s="1"/>
  <c r="C284" i="2" l="1"/>
  <c r="E284" i="2" s="1"/>
  <c r="D284" i="2" s="1"/>
  <c r="B285" i="2" l="1"/>
  <c r="C285" i="2" s="1"/>
  <c r="E285" i="2" s="1"/>
  <c r="D285" i="2" s="1"/>
  <c r="B286" i="2" l="1"/>
  <c r="C286" i="2" l="1"/>
  <c r="E286" i="2" s="1"/>
  <c r="D286" i="2" s="1"/>
  <c r="B287" i="2" l="1"/>
  <c r="C287" i="2" s="1"/>
  <c r="E287" i="2" s="1"/>
  <c r="D287" i="2" s="1"/>
  <c r="B288" i="2" l="1"/>
  <c r="C288" i="2" l="1"/>
  <c r="E288" i="2" s="1"/>
  <c r="D288" i="2" s="1"/>
  <c r="B289" i="2" l="1"/>
  <c r="C289" i="2" s="1"/>
  <c r="E289" i="2" s="1"/>
  <c r="D289" i="2" s="1"/>
  <c r="B290" i="2" l="1"/>
  <c r="C290" i="2" l="1"/>
  <c r="E290" i="2" s="1"/>
  <c r="D290" i="2" s="1"/>
  <c r="B291" i="2" l="1"/>
  <c r="C291" i="2" s="1"/>
  <c r="E291" i="2" s="1"/>
  <c r="D291" i="2" l="1"/>
  <c r="B292" i="2" s="1"/>
  <c r="C292" i="2" l="1"/>
  <c r="E292" i="2" s="1"/>
  <c r="D292" i="2" s="1"/>
  <c r="B293" i="2" l="1"/>
  <c r="C293" i="2" s="1"/>
  <c r="E293" i="2" s="1"/>
  <c r="D293" i="2" s="1"/>
  <c r="B294" i="2" l="1"/>
  <c r="C294" i="2" l="1"/>
  <c r="E294" i="2" s="1"/>
  <c r="D294" i="2" s="1"/>
  <c r="B295" i="2" l="1"/>
  <c r="C295" i="2" s="1"/>
  <c r="E295" i="2" s="1"/>
  <c r="D295" i="2" l="1"/>
  <c r="B296" i="2" s="1"/>
  <c r="C296" i="2" l="1"/>
  <c r="E296" i="2" s="1"/>
  <c r="D296" i="2" s="1"/>
  <c r="B297" i="2" l="1"/>
  <c r="C297" i="2" s="1"/>
  <c r="E297" i="2" s="1"/>
  <c r="D297" i="2" s="1"/>
  <c r="B298" i="2" l="1"/>
  <c r="C298" i="2" l="1"/>
  <c r="E298" i="2" s="1"/>
  <c r="D298" i="2" s="1"/>
  <c r="B299" i="2" l="1"/>
  <c r="C299" i="2" s="1"/>
  <c r="E299" i="2" s="1"/>
  <c r="D299" i="2" s="1"/>
  <c r="B300" i="2" s="1"/>
  <c r="C300" i="2" s="1"/>
  <c r="E300" i="2" s="1"/>
  <c r="D300" i="2" s="1"/>
  <c r="B301" i="2" s="1"/>
  <c r="C301" i="2" s="1"/>
  <c r="E301" i="2" s="1"/>
  <c r="D301" i="2" s="1"/>
  <c r="B302" i="2" s="1"/>
  <c r="C302" i="2" s="1"/>
  <c r="E302" i="2" s="1"/>
  <c r="D302" i="2" s="1"/>
  <c r="B303" i="2" s="1"/>
  <c r="C303" i="2" s="1"/>
  <c r="E303" i="2" s="1"/>
  <c r="D303" i="2" l="1"/>
  <c r="B304" i="2" s="1"/>
  <c r="C304" i="2" l="1"/>
  <c r="E304" i="2" s="1"/>
  <c r="D304" i="2" s="1"/>
  <c r="B305" i="2" l="1"/>
  <c r="C305" i="2" s="1"/>
  <c r="E305" i="2" s="1"/>
  <c r="D305" i="2" l="1"/>
  <c r="B306" i="2" s="1"/>
  <c r="C306" i="2" l="1"/>
  <c r="E306" i="2" s="1"/>
  <c r="D306" i="2" s="1"/>
  <c r="B307" i="2" l="1"/>
  <c r="C307" i="2" l="1"/>
  <c r="E307" i="2" s="1"/>
  <c r="D307" i="2" s="1"/>
  <c r="B308" i="2" l="1"/>
  <c r="C308" i="2" s="1"/>
  <c r="E308" i="2" s="1"/>
  <c r="D308" i="2" s="1"/>
  <c r="B309" i="2" l="1"/>
  <c r="C309" i="2" s="1"/>
  <c r="E309" i="2" s="1"/>
  <c r="D309" i="2" s="1"/>
  <c r="B310" i="2" l="1"/>
  <c r="C310" i="2" l="1"/>
  <c r="E310" i="2" s="1"/>
  <c r="D310" i="2" s="1"/>
  <c r="B311" i="2" l="1"/>
  <c r="C311" i="2" s="1"/>
  <c r="E311" i="2" s="1"/>
  <c r="D311" i="2" l="1"/>
  <c r="B312" i="2" s="1"/>
  <c r="C312" i="2" s="1"/>
  <c r="E312" i="2" s="1"/>
  <c r="D312" i="2" l="1"/>
  <c r="B313" i="2" s="1"/>
  <c r="C313" i="2" s="1"/>
  <c r="E313" i="2" s="1"/>
  <c r="D313" i="2" l="1"/>
  <c r="B314" i="2" s="1"/>
  <c r="C314" i="2" l="1"/>
  <c r="E314" i="2" s="1"/>
  <c r="D314" i="2" s="1"/>
  <c r="B315" i="2" l="1"/>
  <c r="C315" i="2" s="1"/>
  <c r="E315" i="2" s="1"/>
  <c r="D315" i="2" s="1"/>
  <c r="B316" i="2" l="1"/>
  <c r="C316" i="2" l="1"/>
  <c r="E316" i="2" s="1"/>
  <c r="D316" i="2" s="1"/>
  <c r="B317" i="2" l="1"/>
  <c r="C317" i="2" s="1"/>
  <c r="E317" i="2" s="1"/>
  <c r="D317" i="2" l="1"/>
  <c r="B318" i="2" s="1"/>
  <c r="C318" i="2" l="1"/>
  <c r="E318" i="2" s="1"/>
  <c r="D318" i="2" s="1"/>
  <c r="B319" i="2" l="1"/>
  <c r="C319" i="2" s="1"/>
  <c r="E319" i="2" s="1"/>
  <c r="D319" i="2" s="1"/>
  <c r="B320" i="2" l="1"/>
  <c r="C320" i="2" l="1"/>
  <c r="E320" i="2" s="1"/>
  <c r="D320" i="2" s="1"/>
  <c r="B321" i="2" l="1"/>
  <c r="C321" i="2" s="1"/>
  <c r="E321" i="2" s="1"/>
  <c r="D321" i="2" s="1"/>
  <c r="B322" i="2" l="1"/>
  <c r="C322" i="2" l="1"/>
  <c r="E322" i="2" s="1"/>
  <c r="D322" i="2" s="1"/>
  <c r="B323" i="2" l="1"/>
  <c r="C323" i="2" s="1"/>
  <c r="E323" i="2" s="1"/>
  <c r="D323" i="2" s="1"/>
  <c r="B324" i="2" l="1"/>
  <c r="C324" i="2" l="1"/>
  <c r="E324" i="2" s="1"/>
  <c r="D324" i="2" s="1"/>
  <c r="B325" i="2" l="1"/>
  <c r="C325" i="2" s="1"/>
  <c r="E325" i="2" s="1"/>
  <c r="D325" i="2" l="1"/>
  <c r="B326" i="2" s="1"/>
  <c r="C326" i="2" l="1"/>
  <c r="E326" i="2" s="1"/>
  <c r="D326" i="2" s="1"/>
  <c r="B327" i="2" l="1"/>
  <c r="C327" i="2" s="1"/>
  <c r="E327" i="2" s="1"/>
  <c r="D327" i="2" s="1"/>
  <c r="B328" i="2" l="1"/>
  <c r="C328" i="2" l="1"/>
  <c r="E328" i="2" s="1"/>
  <c r="D328" i="2" s="1"/>
  <c r="B329" i="2" l="1"/>
  <c r="C329" i="2" s="1"/>
  <c r="E329" i="2" s="1"/>
  <c r="D329" i="2" l="1"/>
  <c r="B330" i="2" s="1"/>
  <c r="C330" i="2" l="1"/>
  <c r="E330" i="2" s="1"/>
  <c r="D330" i="2" s="1"/>
  <c r="B331" i="2" l="1"/>
  <c r="C331" i="2" l="1"/>
  <c r="E331" i="2" s="1"/>
  <c r="D331" i="2" l="1"/>
  <c r="B332" i="2" s="1"/>
  <c r="C332" i="2" l="1"/>
  <c r="E332" i="2" s="1"/>
  <c r="D332" i="2" s="1"/>
  <c r="B333" i="2" l="1"/>
  <c r="C333" i="2" s="1"/>
  <c r="E333" i="2" s="1"/>
  <c r="D333" i="2" s="1"/>
  <c r="B334" i="2" l="1"/>
  <c r="C334" i="2" s="1"/>
  <c r="E334" i="2" s="1"/>
  <c r="D334" i="2" l="1"/>
  <c r="B335" i="2" s="1"/>
  <c r="C335" i="2" s="1"/>
  <c r="E335" i="2" s="1"/>
  <c r="D335" i="2" l="1"/>
  <c r="B336" i="2" s="1"/>
  <c r="C336" i="2" s="1"/>
  <c r="E336" i="2" s="1"/>
  <c r="D336" i="2" s="1"/>
  <c r="B337" i="2" l="1"/>
  <c r="C337" i="2" l="1"/>
  <c r="E337" i="2" s="1"/>
  <c r="D337" i="2" s="1"/>
  <c r="B338" i="2" l="1"/>
  <c r="C338" i="2" s="1"/>
  <c r="E338" i="2" s="1"/>
  <c r="D338" i="2" s="1"/>
  <c r="B339" i="2" l="1"/>
  <c r="C339" i="2" s="1"/>
  <c r="E339" i="2" s="1"/>
  <c r="D339" i="2" s="1"/>
  <c r="B340" i="2" l="1"/>
  <c r="C340" i="2" l="1"/>
  <c r="E340" i="2" s="1"/>
  <c r="D340" i="2" s="1"/>
  <c r="B341" i="2" l="1"/>
  <c r="C341" i="2" s="1"/>
  <c r="E341" i="2" s="1"/>
  <c r="D341" i="2" s="1"/>
  <c r="B342" i="2" l="1"/>
  <c r="C342" i="2" s="1"/>
  <c r="E342" i="2" s="1"/>
  <c r="D342" i="2" s="1"/>
  <c r="B343" i="2" l="1"/>
  <c r="C343" i="2" l="1"/>
  <c r="E343" i="2" s="1"/>
  <c r="D343" i="2" s="1"/>
  <c r="B344" i="2" l="1"/>
  <c r="C344" i="2" s="1"/>
  <c r="E344" i="2" s="1"/>
  <c r="D344" i="2" s="1"/>
  <c r="B345" i="2" l="1"/>
  <c r="C345" i="2" l="1"/>
  <c r="E345" i="2" s="1"/>
  <c r="D345" i="2" s="1"/>
  <c r="B346" i="2" l="1"/>
  <c r="C346" i="2" s="1"/>
  <c r="E346" i="2" s="1"/>
  <c r="D346" i="2" l="1"/>
  <c r="B347" i="2" s="1"/>
  <c r="C347" i="2" l="1"/>
  <c r="E347" i="2" s="1"/>
  <c r="D347" i="2" s="1"/>
  <c r="B348" i="2" l="1"/>
  <c r="C348" i="2" s="1"/>
  <c r="E348" i="2" s="1"/>
  <c r="D348" i="2" s="1"/>
  <c r="B349" i="2" l="1"/>
  <c r="C349" i="2" l="1"/>
  <c r="E349" i="2" s="1"/>
  <c r="D349" i="2" s="1"/>
  <c r="B350" i="2" l="1"/>
  <c r="C350" i="2" s="1"/>
  <c r="E350" i="2" s="1"/>
  <c r="D350" i="2" l="1"/>
  <c r="B351" i="2" s="1"/>
  <c r="C351" i="2" s="1"/>
  <c r="E351" i="2" s="1"/>
  <c r="D351" i="2" l="1"/>
  <c r="B352" i="2" s="1"/>
  <c r="C352" i="2" l="1"/>
  <c r="E352" i="2" s="1"/>
  <c r="D352" i="2" s="1"/>
  <c r="B353" i="2" l="1"/>
  <c r="C353" i="2" s="1"/>
  <c r="E353" i="2" s="1"/>
  <c r="D353" i="2" l="1"/>
  <c r="B354" i="2" s="1"/>
  <c r="C354" i="2" l="1"/>
  <c r="E354" i="2" s="1"/>
  <c r="D354" i="2" s="1"/>
  <c r="B355" i="2" l="1"/>
  <c r="C355" i="2" s="1"/>
  <c r="E355" i="2" s="1"/>
  <c r="D355" i="2" l="1"/>
  <c r="B356" i="2" s="1"/>
  <c r="C356" i="2" s="1"/>
  <c r="E356" i="2" s="1"/>
  <c r="D356" i="2" l="1"/>
  <c r="B357" i="2" s="1"/>
  <c r="C357" i="2" s="1"/>
  <c r="E357" i="2" s="1"/>
  <c r="D357" i="2" s="1"/>
  <c r="B358" i="2" l="1"/>
  <c r="C358" i="2" l="1"/>
  <c r="E358" i="2" s="1"/>
  <c r="D358" i="2" s="1"/>
  <c r="B359" i="2" l="1"/>
  <c r="C359" i="2" s="1"/>
  <c r="E359" i="2" s="1"/>
  <c r="D359" i="2" l="1"/>
  <c r="B360" i="2" s="1"/>
  <c r="C360" i="2" s="1"/>
  <c r="E360" i="2" s="1"/>
  <c r="D360" i="2" s="1"/>
  <c r="B361" i="2" l="1"/>
  <c r="C361" i="2" l="1"/>
  <c r="E361" i="2" s="1"/>
  <c r="D361" i="2" s="1"/>
  <c r="B362" i="2" l="1"/>
  <c r="C362" i="2" s="1"/>
  <c r="E362" i="2" s="1"/>
  <c r="D362" i="2" l="1"/>
  <c r="B363" i="2" s="1"/>
  <c r="C363" i="2" s="1"/>
  <c r="E363" i="2" s="1"/>
  <c r="D363" i="2" s="1"/>
  <c r="B364" i="2" l="1"/>
  <c r="C364" i="2" l="1"/>
  <c r="E364" i="2" s="1"/>
  <c r="D364" i="2" s="1"/>
  <c r="B365" i="2" l="1"/>
  <c r="C365" i="2" s="1"/>
  <c r="E365" i="2" s="1"/>
  <c r="D365" i="2" s="1"/>
  <c r="B366" i="2" l="1"/>
  <c r="C366" i="2" s="1"/>
  <c r="E366" i="2" s="1"/>
  <c r="D366" i="2" l="1"/>
  <c r="B367" i="2" s="1"/>
  <c r="C367" i="2" s="1"/>
  <c r="E367" i="2" s="1"/>
  <c r="D367" i="2" s="1"/>
  <c r="B368" i="2" l="1"/>
  <c r="C368" i="2" s="1"/>
  <c r="C369" i="2" s="1"/>
  <c r="K3" i="2" s="1"/>
  <c r="E368" i="2" l="1"/>
  <c r="E369" i="2" s="1"/>
  <c r="D368" i="2" l="1"/>
  <c r="D369" i="2" s="1"/>
</calcChain>
</file>

<file path=xl/sharedStrings.xml><?xml version="1.0" encoding="utf-8"?>
<sst xmlns="http://schemas.openxmlformats.org/spreadsheetml/2006/main" count="46" uniqueCount="25">
  <si>
    <t xml:space="preserve">Проценты </t>
  </si>
  <si>
    <t>Платеж</t>
  </si>
  <si>
    <t>Месяц</t>
  </si>
  <si>
    <t>Итого</t>
  </si>
  <si>
    <t>лет</t>
  </si>
  <si>
    <t>Остаток ссудной задолженности</t>
  </si>
  <si>
    <t>Ссудная задолженность</t>
  </si>
  <si>
    <t>Сумма досрочного погашения</t>
  </si>
  <si>
    <t>Новая % ставка</t>
  </si>
  <si>
    <t>Сумма  кредита</t>
  </si>
  <si>
    <t>Процентная ставка</t>
  </si>
  <si>
    <t>Срок кредита</t>
  </si>
  <si>
    <t>платеж</t>
  </si>
  <si>
    <t>срок кредита</t>
  </si>
  <si>
    <t>мес.</t>
  </si>
  <si>
    <t>Критерий изменения</t>
  </si>
  <si>
    <t xml:space="preserve">сокращен на </t>
  </si>
  <si>
    <t>руб.</t>
  </si>
  <si>
    <t>График погашения кредита</t>
  </si>
  <si>
    <t>© SPb VTB24 Meshkova&amp;Novikov</t>
  </si>
  <si>
    <t>итого досрочное погашение:</t>
  </si>
  <si>
    <t>$</t>
  </si>
  <si>
    <t>Расчёты в графике являются предварительными и носят информационный характер (в связи с невозможностью учесть даты фактических платежей, которые могут производиться в разные дни платёжного периода)</t>
  </si>
  <si>
    <t>Способ пересчета</t>
  </si>
  <si>
    <t>сумма процентов за весь срок: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</si>
</sst>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&quot;$&quot;_-;\-* #,##0.00&quot;$&quot;_-;_-* &quot;-&quot;??&quot;$&quot;_-;_-@_-"/>
    <numFmt numFmtId="165" formatCode="_-* #,##0.00[$р.-419]_-;\-* #,##0.00[$р.-419]_-;_-* &quot;-&quot;??[$р.-419]_-;_-@_-"/>
    <numFmt numFmtId="166" formatCode="#,##0.00[$р.-419]"/>
    <numFmt numFmtId="167" formatCode="#,##0.00[$р.-419];\-#,##0.00[$р.-419]"/>
    <numFmt numFmtId="168" formatCode="#,##0.000\ [$р.-419]"/>
    <numFmt numFmtId="169" formatCode="#,##0.000\ [$р.-419];\-#,##0.000\ [$р.-419]"/>
    <numFmt numFmtId="170" formatCode="#,##0.00\ &quot;р.&quot;"/>
    <numFmt numFmtId="171" formatCode="#,##0.00\ [$р.-419];\-#,##0.00\ [$р.-419]"/>
    <numFmt numFmtId="172" formatCode="[$$-409]#,##0.00"/>
    <numFmt numFmtId="173" formatCode="_-[$$-409]* #,##0.00_ ;_-[$$-409]* \-#,##0.00\ ;_-[$$-409]* &quot;-&quot;??_ ;_-@_ "/>
  </numFmts>
  <fonts count="26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 tint="0.249977111117893"/>
      <name val="Arial"/>
      <family val="2"/>
      <charset val="204"/>
    </font>
    <font>
      <sz val="10"/>
      <color theme="1" tint="0.249977111117893"/>
      <name val="Arial"/>
      <family val="2"/>
      <charset val="204"/>
    </font>
    <font>
      <b/>
      <sz val="11"/>
      <color rgb="FF6977FD"/>
      <name val="Arial"/>
      <family val="2"/>
      <charset val="204"/>
    </font>
    <font>
      <sz val="10"/>
      <color rgb="FF6977FD"/>
      <name val="Arial"/>
      <family val="2"/>
      <charset val="204"/>
    </font>
    <font>
      <b/>
      <sz val="10"/>
      <color rgb="FF6977FD"/>
      <name val="Arial"/>
      <family val="2"/>
      <charset val="204"/>
    </font>
    <font>
      <b/>
      <i/>
      <sz val="10"/>
      <color rgb="FF6977FD"/>
      <name val="Arial"/>
      <family val="2"/>
      <charset val="204"/>
    </font>
    <font>
      <b/>
      <i/>
      <sz val="9"/>
      <color rgb="FF6977FD"/>
      <name val="Arial"/>
      <family val="2"/>
      <charset val="204"/>
    </font>
    <font>
      <sz val="9"/>
      <color theme="1" tint="0.249977111117893"/>
      <name val="Arial"/>
      <family val="2"/>
      <charset val="204"/>
    </font>
    <font>
      <b/>
      <sz val="9"/>
      <color theme="1" tint="0.249977111117893"/>
      <name val="Arial"/>
      <family val="2"/>
      <charset val="204"/>
    </font>
    <font>
      <b/>
      <sz val="9"/>
      <color rgb="FF6977FD"/>
      <name val="Arial"/>
      <family val="2"/>
      <charset val="204"/>
    </font>
    <font>
      <sz val="9"/>
      <name val="Arial"/>
      <family val="2"/>
      <charset val="204"/>
    </font>
    <font>
      <b/>
      <i/>
      <sz val="9"/>
      <color rgb="FFFF7C80"/>
      <name val="Arial"/>
      <family val="2"/>
      <charset val="204"/>
    </font>
    <font>
      <b/>
      <sz val="9"/>
      <name val="Arial"/>
      <family val="2"/>
      <charset val="204"/>
    </font>
    <font>
      <sz val="10"/>
      <color theme="1" tint="0.499984740745262"/>
      <name val="Calibri"/>
      <family val="2"/>
      <charset val="204"/>
    </font>
    <font>
      <i/>
      <sz val="11"/>
      <color theme="1" tint="0.499984740745262"/>
      <name val="Arial"/>
      <family val="2"/>
      <charset val="204"/>
    </font>
    <font>
      <i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i/>
      <sz val="9"/>
      <color theme="1" tint="0.499984740745262"/>
      <name val="Arial"/>
      <family val="2"/>
      <charset val="204"/>
    </font>
    <font>
      <sz val="7"/>
      <color theme="1" tint="0.499984740745262"/>
      <name val="Arial"/>
      <family val="2"/>
      <charset val="204"/>
    </font>
    <font>
      <i/>
      <sz val="7"/>
      <color theme="1" tint="0.49998474074526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2" tint="-0.749992370372631"/>
      </left>
      <right/>
      <top style="thin">
        <color theme="2" tint="-0.749992370372631"/>
      </top>
      <bottom style="thin">
        <color theme="2" tint="-0.749992370372631"/>
      </bottom>
      <diagonal/>
    </border>
    <border>
      <left style="thin">
        <color rgb="FFFF0000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164" fontId="6" fillId="4" borderId="0" xfId="1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164" fontId="6" fillId="0" borderId="6" xfId="1" applyFont="1" applyFill="1" applyBorder="1" applyAlignment="1" applyProtection="1">
      <alignment horizontal="center"/>
    </xf>
    <xf numFmtId="164" fontId="7" fillId="0" borderId="6" xfId="1" applyFont="1" applyFill="1" applyBorder="1" applyProtection="1"/>
    <xf numFmtId="0" fontId="7" fillId="0" borderId="6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166" fontId="13" fillId="3" borderId="2" xfId="1" applyNumberFormat="1" applyFont="1" applyFill="1" applyBorder="1" applyProtection="1"/>
    <xf numFmtId="0" fontId="14" fillId="3" borderId="2" xfId="0" applyFont="1" applyFill="1" applyBorder="1" applyAlignment="1" applyProtection="1">
      <alignment horizontal="center"/>
    </xf>
    <xf numFmtId="167" fontId="13" fillId="3" borderId="2" xfId="1" applyNumberFormat="1" applyFont="1" applyFill="1" applyBorder="1" applyProtection="1"/>
    <xf numFmtId="166" fontId="15" fillId="4" borderId="1" xfId="1" applyNumberFormat="1" applyFont="1" applyFill="1" applyBorder="1" applyAlignment="1" applyProtection="1">
      <alignment horizontal="center"/>
      <protection locked="0"/>
    </xf>
    <xf numFmtId="0" fontId="14" fillId="3" borderId="2" xfId="0" applyFont="1" applyFill="1" applyBorder="1" applyAlignment="1" applyProtection="1">
      <alignment horizontal="center" vertical="center"/>
    </xf>
    <xf numFmtId="164" fontId="14" fillId="3" borderId="2" xfId="1" applyFont="1" applyFill="1" applyBorder="1" applyAlignment="1" applyProtection="1">
      <alignment vertical="center"/>
    </xf>
    <xf numFmtId="165" fontId="14" fillId="3" borderId="2" xfId="1" applyNumberFormat="1" applyFont="1" applyFill="1" applyBorder="1" applyAlignment="1" applyProtection="1">
      <alignment vertical="center"/>
    </xf>
    <xf numFmtId="165" fontId="14" fillId="3" borderId="2" xfId="1" applyNumberFormat="1" applyFont="1" applyFill="1" applyBorder="1" applyAlignment="1" applyProtection="1">
      <alignment horizontal="right" vertical="center"/>
    </xf>
    <xf numFmtId="170" fontId="14" fillId="3" borderId="11" xfId="1" applyNumberFormat="1" applyFont="1" applyFill="1" applyBorder="1" applyAlignment="1" applyProtection="1">
      <alignment horizontal="right" vertical="center"/>
    </xf>
    <xf numFmtId="171" fontId="18" fillId="3" borderId="6" xfId="1" applyNumberFormat="1" applyFont="1" applyFill="1" applyBorder="1" applyAlignment="1" applyProtection="1">
      <alignment horizontal="center" vertical="center"/>
    </xf>
    <xf numFmtId="172" fontId="13" fillId="3" borderId="2" xfId="1" applyNumberFormat="1" applyFont="1" applyFill="1" applyBorder="1" applyProtection="1"/>
    <xf numFmtId="172" fontId="14" fillId="3" borderId="2" xfId="1" applyNumberFormat="1" applyFont="1" applyFill="1" applyBorder="1" applyAlignment="1" applyProtection="1">
      <alignment vertical="center"/>
    </xf>
    <xf numFmtId="172" fontId="14" fillId="3" borderId="2" xfId="1" applyNumberFormat="1" applyFont="1" applyFill="1" applyBorder="1" applyAlignment="1" applyProtection="1">
      <alignment horizontal="right" vertical="center"/>
    </xf>
    <xf numFmtId="172" fontId="15" fillId="4" borderId="1" xfId="1" applyNumberFormat="1" applyFont="1" applyFill="1" applyBorder="1" applyAlignment="1" applyProtection="1">
      <alignment horizontal="center"/>
      <protection locked="0"/>
    </xf>
    <xf numFmtId="172" fontId="18" fillId="3" borderId="6" xfId="1" applyNumberFormat="1" applyFont="1" applyFill="1" applyBorder="1" applyAlignment="1" applyProtection="1">
      <alignment horizontal="center" vertical="center"/>
    </xf>
    <xf numFmtId="0" fontId="20" fillId="4" borderId="0" xfId="0" applyFont="1" applyFill="1" applyAlignment="1" applyProtection="1">
      <alignment vertical="top"/>
    </xf>
    <xf numFmtId="164" fontId="7" fillId="4" borderId="0" xfId="1" applyFont="1" applyFill="1" applyProtection="1"/>
    <xf numFmtId="164" fontId="6" fillId="4" borderId="0" xfId="1" applyFont="1" applyFill="1" applyProtection="1"/>
    <xf numFmtId="0" fontId="0" fillId="4" borderId="0" xfId="0" applyFill="1" applyProtection="1"/>
    <xf numFmtId="0" fontId="11" fillId="4" borderId="0" xfId="0" applyFont="1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24" fillId="4" borderId="0" xfId="0" applyFont="1" applyFill="1" applyAlignment="1" applyProtection="1">
      <alignment horizontal="right" vertical="top"/>
    </xf>
    <xf numFmtId="0" fontId="5" fillId="0" borderId="0" xfId="0" applyFont="1" applyFill="1" applyProtection="1"/>
    <xf numFmtId="1" fontId="5" fillId="0" borderId="0" xfId="0" applyNumberFormat="1" applyFont="1" applyFill="1" applyProtection="1"/>
    <xf numFmtId="0" fontId="5" fillId="4" borderId="0" xfId="0" applyFont="1" applyFill="1" applyProtection="1"/>
    <xf numFmtId="0" fontId="5" fillId="0" borderId="0" xfId="0" applyFont="1" applyProtection="1"/>
    <xf numFmtId="0" fontId="23" fillId="4" borderId="0" xfId="0" applyFont="1" applyFill="1" applyAlignment="1" applyProtection="1">
      <alignment horizontal="right" vertical="center"/>
    </xf>
    <xf numFmtId="0" fontId="16" fillId="4" borderId="0" xfId="0" applyFont="1" applyFill="1" applyProtection="1"/>
    <xf numFmtId="170" fontId="23" fillId="4" borderId="0" xfId="0" applyNumberFormat="1" applyFont="1" applyFill="1" applyAlignment="1" applyProtection="1">
      <alignment horizontal="left" vertical="center"/>
    </xf>
    <xf numFmtId="0" fontId="0" fillId="0" borderId="0" xfId="0" applyProtection="1"/>
    <xf numFmtId="0" fontId="19" fillId="4" borderId="0" xfId="0" applyFont="1" applyFill="1" applyAlignment="1" applyProtection="1">
      <alignment horizontal="right" vertical="center"/>
    </xf>
    <xf numFmtId="168" fontId="11" fillId="4" borderId="0" xfId="0" applyNumberFormat="1" applyFont="1" applyFill="1" applyBorder="1" applyAlignment="1" applyProtection="1">
      <alignment horizontal="center"/>
    </xf>
    <xf numFmtId="169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1" fontId="5" fillId="0" borderId="0" xfId="0" applyNumberFormat="1" applyFont="1" applyFill="1" applyBorder="1" applyProtection="1"/>
    <xf numFmtId="0" fontId="22" fillId="0" borderId="1" xfId="0" applyFont="1" applyBorder="1" applyProtection="1"/>
    <xf numFmtId="0" fontId="9" fillId="0" borderId="0" xfId="0" applyFont="1" applyFill="1" applyBorder="1" applyProtection="1"/>
    <xf numFmtId="1" fontId="9" fillId="0" borderId="0" xfId="0" applyNumberFormat="1" applyFont="1" applyFill="1" applyBorder="1" applyProtection="1"/>
    <xf numFmtId="0" fontId="9" fillId="0" borderId="0" xfId="0" applyFont="1" applyFill="1" applyProtection="1"/>
    <xf numFmtId="1" fontId="9" fillId="0" borderId="0" xfId="0" applyNumberFormat="1" applyFont="1" applyFill="1" applyProtection="1"/>
    <xf numFmtId="0" fontId="10" fillId="0" borderId="12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0" fillId="0" borderId="1" xfId="0" applyBorder="1" applyProtection="1"/>
    <xf numFmtId="0" fontId="11" fillId="0" borderId="1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1" fontId="4" fillId="2" borderId="0" xfId="0" applyNumberFormat="1" applyFont="1" applyFill="1" applyBorder="1" applyProtection="1"/>
    <xf numFmtId="165" fontId="4" fillId="2" borderId="0" xfId="0" applyNumberFormat="1" applyFont="1" applyFill="1" applyProtection="1"/>
    <xf numFmtId="1" fontId="4" fillId="2" borderId="0" xfId="0" applyNumberFormat="1" applyFont="1" applyFill="1" applyProtection="1"/>
    <xf numFmtId="0" fontId="17" fillId="4" borderId="0" xfId="0" applyFont="1" applyFill="1" applyAlignment="1" applyProtection="1">
      <alignment horizontal="center"/>
    </xf>
    <xf numFmtId="0" fontId="16" fillId="0" borderId="0" xfId="0" applyFont="1" applyFill="1" applyProtection="1"/>
    <xf numFmtId="1" fontId="16" fillId="0" borderId="0" xfId="0" applyNumberFormat="1" applyFont="1" applyFill="1" applyBorder="1" applyProtection="1"/>
    <xf numFmtId="10" fontId="16" fillId="0" borderId="0" xfId="2" applyNumberFormat="1" applyFont="1" applyFill="1" applyBorder="1" applyProtection="1"/>
    <xf numFmtId="0" fontId="16" fillId="0" borderId="0" xfId="0" applyFont="1" applyProtection="1"/>
    <xf numFmtId="165" fontId="16" fillId="0" borderId="0" xfId="0" applyNumberFormat="1" applyFont="1" applyFill="1" applyProtection="1"/>
    <xf numFmtId="1" fontId="16" fillId="0" borderId="0" xfId="0" applyNumberFormat="1" applyFont="1" applyProtection="1"/>
    <xf numFmtId="10" fontId="16" fillId="0" borderId="0" xfId="0" applyNumberFormat="1" applyFont="1" applyFill="1" applyBorder="1" applyProtection="1"/>
    <xf numFmtId="0" fontId="17" fillId="4" borderId="0" xfId="0" applyFont="1" applyFill="1" applyAlignment="1" applyProtection="1">
      <alignment horizontal="right"/>
    </xf>
    <xf numFmtId="0" fontId="16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1" fontId="16" fillId="0" borderId="0" xfId="0" applyNumberFormat="1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1" fontId="16" fillId="0" borderId="0" xfId="0" applyNumberFormat="1" applyFont="1" applyAlignment="1" applyProtection="1">
      <alignment vertical="center"/>
    </xf>
    <xf numFmtId="0" fontId="16" fillId="4" borderId="0" xfId="0" applyFont="1" applyFill="1" applyAlignment="1" applyProtection="1">
      <alignment vertical="center"/>
    </xf>
    <xf numFmtId="0" fontId="7" fillId="4" borderId="0" xfId="0" applyFont="1" applyFill="1" applyProtection="1"/>
    <xf numFmtId="0" fontId="5" fillId="4" borderId="0" xfId="0" applyFont="1" applyFill="1" applyAlignment="1" applyProtection="1">
      <alignment horizontal="center"/>
    </xf>
    <xf numFmtId="164" fontId="6" fillId="4" borderId="0" xfId="1" applyFont="1" applyFill="1" applyBorder="1" applyProtection="1"/>
    <xf numFmtId="164" fontId="5" fillId="4" borderId="0" xfId="1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Protection="1"/>
    <xf numFmtId="1" fontId="5" fillId="0" borderId="0" xfId="0" applyNumberFormat="1" applyFont="1" applyProtection="1"/>
    <xf numFmtId="164" fontId="5" fillId="4" borderId="0" xfId="1" applyFont="1" applyFill="1" applyAlignment="1" applyProtection="1">
      <alignment horizontal="center"/>
    </xf>
    <xf numFmtId="0" fontId="7" fillId="0" borderId="0" xfId="0" applyFont="1" applyProtection="1"/>
    <xf numFmtId="164" fontId="7" fillId="0" borderId="0" xfId="1" applyFont="1" applyProtection="1"/>
    <xf numFmtId="164" fontId="6" fillId="0" borderId="0" xfId="1" applyFont="1" applyProtection="1"/>
    <xf numFmtId="164" fontId="5" fillId="0" borderId="0" xfId="1" applyFont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1" fontId="5" fillId="0" borderId="0" xfId="0" applyNumberFormat="1" applyFont="1" applyBorder="1" applyProtection="1"/>
    <xf numFmtId="0" fontId="5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10" fontId="15" fillId="7" borderId="12" xfId="2" applyNumberFormat="1" applyFont="1" applyFill="1" applyBorder="1" applyAlignment="1" applyProtection="1">
      <alignment horizontal="center"/>
      <protection locked="0"/>
    </xf>
    <xf numFmtId="0" fontId="16" fillId="0" borderId="1" xfId="0" applyFont="1" applyBorder="1" applyProtection="1"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10" fontId="15" fillId="7" borderId="12" xfId="0" applyNumberFormat="1" applyFont="1" applyFill="1" applyBorder="1" applyAlignment="1" applyProtection="1">
      <alignment horizontal="center"/>
      <protection locked="0"/>
    </xf>
    <xf numFmtId="172" fontId="5" fillId="0" borderId="0" xfId="0" applyNumberFormat="1" applyFont="1" applyFill="1" applyProtection="1"/>
    <xf numFmtId="172" fontId="23" fillId="4" borderId="0" xfId="0" applyNumberFormat="1" applyFont="1" applyFill="1" applyAlignment="1" applyProtection="1">
      <alignment horizontal="left" vertical="center"/>
    </xf>
    <xf numFmtId="172" fontId="9" fillId="0" borderId="0" xfId="0" applyNumberFormat="1" applyFont="1" applyFill="1" applyProtection="1"/>
    <xf numFmtId="172" fontId="4" fillId="2" borderId="0" xfId="0" applyNumberFormat="1" applyFont="1" applyFill="1" applyProtection="1"/>
    <xf numFmtId="172" fontId="16" fillId="0" borderId="0" xfId="0" applyNumberFormat="1" applyFont="1" applyFill="1" applyProtection="1"/>
    <xf numFmtId="172" fontId="16" fillId="0" borderId="0" xfId="0" applyNumberFormat="1" applyFont="1" applyFill="1" applyAlignment="1" applyProtection="1">
      <alignment vertical="center"/>
    </xf>
    <xf numFmtId="172" fontId="5" fillId="0" borderId="0" xfId="0" applyNumberFormat="1" applyFont="1" applyProtection="1"/>
    <xf numFmtId="164" fontId="24" fillId="4" borderId="0" xfId="1" applyFont="1" applyFill="1" applyAlignment="1" applyProtection="1">
      <alignment horizontal="right" vertical="top"/>
    </xf>
    <xf numFmtId="164" fontId="24" fillId="4" borderId="0" xfId="1" applyFont="1" applyFill="1" applyAlignment="1" applyProtection="1">
      <alignment horizontal="right"/>
    </xf>
    <xf numFmtId="167" fontId="14" fillId="3" borderId="4" xfId="1" applyNumberFormat="1" applyFont="1" applyFill="1" applyBorder="1" applyAlignment="1" applyProtection="1"/>
    <xf numFmtId="167" fontId="14" fillId="3" borderId="5" xfId="1" applyNumberFormat="1" applyFont="1" applyFill="1" applyBorder="1" applyAlignment="1" applyProtection="1"/>
    <xf numFmtId="167" fontId="14" fillId="3" borderId="2" xfId="1" applyNumberFormat="1" applyFont="1" applyFill="1" applyBorder="1" applyAlignment="1" applyProtection="1"/>
    <xf numFmtId="167" fontId="13" fillId="3" borderId="2" xfId="0" applyNumberFormat="1" applyFont="1" applyFill="1" applyBorder="1" applyAlignment="1" applyProtection="1"/>
    <xf numFmtId="167" fontId="13" fillId="3" borderId="4" xfId="0" applyNumberFormat="1" applyFont="1" applyFill="1" applyBorder="1" applyAlignment="1" applyProtection="1"/>
    <xf numFmtId="0" fontId="24" fillId="4" borderId="13" xfId="0" applyFont="1" applyFill="1" applyBorder="1" applyAlignment="1" applyProtection="1">
      <alignment horizontal="center" wrapText="1"/>
    </xf>
    <xf numFmtId="0" fontId="24" fillId="4" borderId="0" xfId="0" applyFont="1" applyFill="1" applyBorder="1" applyAlignment="1" applyProtection="1">
      <alignment horizontal="center" wrapText="1"/>
    </xf>
    <xf numFmtId="165" fontId="8" fillId="0" borderId="1" xfId="1" applyNumberFormat="1" applyFont="1" applyFill="1" applyBorder="1" applyAlignment="1" applyProtection="1">
      <alignment horizontal="center" vertical="center"/>
      <protection locked="0"/>
    </xf>
    <xf numFmtId="164" fontId="6" fillId="3" borderId="9" xfId="1" applyFont="1" applyFill="1" applyBorder="1" applyAlignment="1" applyProtection="1">
      <alignment horizontal="center" vertical="center" wrapText="1"/>
    </xf>
    <xf numFmtId="164" fontId="6" fillId="3" borderId="10" xfId="1" applyFont="1" applyFill="1" applyBorder="1" applyAlignment="1" applyProtection="1">
      <alignment horizontal="center" vertical="center" wrapText="1"/>
    </xf>
    <xf numFmtId="10" fontId="8" fillId="0" borderId="1" xfId="2" applyNumberFormat="1" applyFont="1" applyFill="1" applyBorder="1" applyAlignment="1" applyProtection="1">
      <alignment horizontal="center" vertical="center"/>
      <protection locked="0"/>
    </xf>
    <xf numFmtId="1" fontId="8" fillId="0" borderId="1" xfId="2" applyNumberFormat="1" applyFont="1" applyFill="1" applyBorder="1" applyAlignment="1" applyProtection="1">
      <alignment horizontal="center" vertical="center"/>
      <protection locked="0"/>
    </xf>
    <xf numFmtId="170" fontId="14" fillId="3" borderId="4" xfId="1" applyNumberFormat="1" applyFont="1" applyFill="1" applyBorder="1" applyAlignment="1" applyProtection="1">
      <alignment horizontal="right" vertical="center"/>
    </xf>
    <xf numFmtId="170" fontId="14" fillId="3" borderId="5" xfId="1" applyNumberFormat="1" applyFont="1" applyFill="1" applyBorder="1" applyAlignment="1" applyProtection="1">
      <alignment horizontal="right" vertical="center"/>
    </xf>
    <xf numFmtId="170" fontId="14" fillId="3" borderId="3" xfId="1" applyNumberFormat="1" applyFont="1" applyFill="1" applyBorder="1" applyAlignment="1" applyProtection="1">
      <alignment horizontal="right" vertical="center"/>
    </xf>
    <xf numFmtId="0" fontId="21" fillId="6" borderId="1" xfId="0" applyFont="1" applyFill="1" applyBorder="1" applyAlignment="1" applyProtection="1">
      <alignment horizontal="center" vertical="center" wrapText="1"/>
    </xf>
    <xf numFmtId="0" fontId="6" fillId="8" borderId="8" xfId="0" applyFont="1" applyFill="1" applyBorder="1" applyAlignment="1" applyProtection="1">
      <alignment horizontal="center" vertical="center"/>
    </xf>
    <xf numFmtId="164" fontId="6" fillId="8" borderId="8" xfId="1" applyFont="1" applyFill="1" applyBorder="1" applyAlignment="1" applyProtection="1">
      <alignment horizontal="center" vertical="center" wrapText="1"/>
    </xf>
    <xf numFmtId="164" fontId="6" fillId="8" borderId="8" xfId="1" applyFont="1" applyFill="1" applyBorder="1" applyAlignment="1" applyProtection="1">
      <alignment horizontal="center" vertical="center"/>
    </xf>
    <xf numFmtId="164" fontId="6" fillId="8" borderId="9" xfId="1" applyFont="1" applyFill="1" applyBorder="1" applyAlignment="1" applyProtection="1">
      <alignment horizontal="center" vertical="center"/>
    </xf>
    <xf numFmtId="164" fontId="21" fillId="5" borderId="12" xfId="1" applyFont="1" applyFill="1" applyBorder="1" applyAlignment="1" applyProtection="1">
      <alignment horizontal="center" vertical="center" wrapText="1"/>
    </xf>
    <xf numFmtId="0" fontId="25" fillId="4" borderId="0" xfId="0" applyFont="1" applyFill="1" applyAlignment="1" applyProtection="1">
      <alignment horizontal="left" vertical="top" wrapText="1"/>
    </xf>
    <xf numFmtId="172" fontId="14" fillId="3" borderId="2" xfId="1" applyNumberFormat="1" applyFont="1" applyFill="1" applyBorder="1" applyAlignment="1" applyProtection="1"/>
    <xf numFmtId="172" fontId="14" fillId="3" borderId="4" xfId="1" applyNumberFormat="1" applyFont="1" applyFill="1" applyBorder="1" applyAlignment="1" applyProtection="1"/>
    <xf numFmtId="172" fontId="13" fillId="3" borderId="2" xfId="0" applyNumberFormat="1" applyFont="1" applyFill="1" applyBorder="1" applyAlignment="1" applyProtection="1"/>
    <xf numFmtId="172" fontId="13" fillId="3" borderId="4" xfId="0" applyNumberFormat="1" applyFont="1" applyFill="1" applyBorder="1" applyAlignment="1" applyProtection="1"/>
    <xf numFmtId="173" fontId="8" fillId="0" borderId="1" xfId="1" applyNumberFormat="1" applyFont="1" applyFill="1" applyBorder="1" applyAlignment="1" applyProtection="1">
      <alignment horizontal="center" vertical="center"/>
      <protection locked="0"/>
    </xf>
    <xf numFmtId="172" fontId="14" fillId="3" borderId="5" xfId="1" applyNumberFormat="1" applyFont="1" applyFill="1" applyBorder="1" applyAlignment="1" applyProtection="1"/>
    <xf numFmtId="172" fontId="14" fillId="3" borderId="4" xfId="1" applyNumberFormat="1" applyFont="1" applyFill="1" applyBorder="1" applyAlignment="1" applyProtection="1">
      <alignment horizontal="right" vertical="center"/>
    </xf>
    <xf numFmtId="172" fontId="14" fillId="3" borderId="5" xfId="1" applyNumberFormat="1" applyFont="1" applyFill="1" applyBorder="1" applyAlignment="1" applyProtection="1">
      <alignment horizontal="right" vertical="center"/>
    </xf>
    <xf numFmtId="172" fontId="14" fillId="3" borderId="3" xfId="1" applyNumberFormat="1" applyFont="1" applyFill="1" applyBorder="1" applyAlignment="1" applyProtection="1">
      <alignment horizontal="right" vertic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9" defaultPivotStyle="PivotStyleLight16"/>
  <colors>
    <mruColors>
      <color rgb="FFFF7C80"/>
      <color rgb="FF6977FD"/>
      <color rgb="FFB0EAFE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161029</xdr:colOff>
      <xdr:row>0</xdr:row>
      <xdr:rowOff>38101</xdr:rowOff>
    </xdr:from>
    <xdr:to>
      <xdr:col>11</xdr:col>
      <xdr:colOff>1682882</xdr:colOff>
      <xdr:row>1</xdr:row>
      <xdr:rowOff>247650</xdr:rowOff>
    </xdr:to>
    <xdr:pic>
      <xdr:nvPicPr>
        <xdr:cNvPr id="1216" name="Picture 192" descr="ВТБ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23954" y="38101"/>
          <a:ext cx="1521853" cy="60007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72994</xdr:colOff>
      <xdr:row>0</xdr:row>
      <xdr:rowOff>102394</xdr:rowOff>
    </xdr:from>
    <xdr:to>
      <xdr:col>11</xdr:col>
      <xdr:colOff>1552575</xdr:colOff>
      <xdr:row>1</xdr:row>
      <xdr:rowOff>295275</xdr:rowOff>
    </xdr:to>
    <xdr:pic>
      <xdr:nvPicPr>
        <xdr:cNvPr id="2" name="Picture 192" descr="ВТБ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0794" y="102394"/>
          <a:ext cx="1479581" cy="58340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79"/>
  <sheetViews>
    <sheetView tabSelected="1" zoomScaleNormal="100"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B3" sqref="B3:B4"/>
    </sheetView>
  </sheetViews>
  <sheetFormatPr defaultColWidth="9.140625" defaultRowHeight="12.75" x14ac:dyDescent="0.2"/>
  <cols>
    <col min="1" max="1" width="9.42578125" style="80" customWidth="1"/>
    <col min="2" max="2" width="18.5703125" style="81" customWidth="1"/>
    <col min="3" max="3" width="13.85546875" style="81" customWidth="1"/>
    <col min="4" max="4" width="16.28515625" style="81" customWidth="1"/>
    <col min="5" max="5" width="10.140625" style="81" customWidth="1"/>
    <col min="6" max="6" width="5.5703125" style="82" customWidth="1"/>
    <col min="7" max="7" width="5" style="82" customWidth="1"/>
    <col min="8" max="8" width="10.85546875" style="82" customWidth="1"/>
    <col min="9" max="9" width="18.140625" style="83" customWidth="1"/>
    <col min="10" max="10" width="4" style="36" hidden="1" customWidth="1"/>
    <col min="11" max="11" width="14.5703125" style="89" customWidth="1"/>
    <col min="12" max="12" width="25.42578125" style="27" customWidth="1"/>
    <col min="13" max="13" width="8.7109375" style="88" hidden="1" customWidth="1"/>
    <col min="14" max="14" width="9.140625" style="32" hidden="1" customWidth="1"/>
    <col min="15" max="15" width="6.85546875" style="32" hidden="1" customWidth="1"/>
    <col min="16" max="16" width="9.140625" style="78" hidden="1" customWidth="1"/>
    <col min="17" max="17" width="9.140625" style="32" hidden="1" customWidth="1"/>
    <col min="18" max="18" width="7.85546875" style="32" hidden="1" customWidth="1"/>
    <col min="19" max="19" width="19.5703125" style="32" hidden="1" customWidth="1"/>
    <col min="20" max="20" width="9.140625" style="78" hidden="1" customWidth="1"/>
    <col min="21" max="30" width="9.140625" style="31"/>
    <col min="31" max="16384" width="9.140625" style="29"/>
  </cols>
  <sheetData>
    <row r="1" spans="1:30" s="32" customFormat="1" ht="30.75" customHeight="1" x14ac:dyDescent="0.2">
      <c r="A1" s="22" t="s">
        <v>18</v>
      </c>
      <c r="B1" s="23"/>
      <c r="C1" s="23"/>
      <c r="D1" s="23"/>
      <c r="E1" s="23"/>
      <c r="F1" s="24"/>
      <c r="G1" s="101"/>
      <c r="H1" s="25"/>
      <c r="I1" s="25"/>
      <c r="J1" s="25"/>
      <c r="K1" s="26"/>
      <c r="L1" s="101"/>
      <c r="M1" s="28"/>
      <c r="N1" s="29"/>
      <c r="O1" s="29"/>
      <c r="P1" s="30"/>
      <c r="Q1" s="29"/>
      <c r="R1" s="29"/>
      <c r="S1" s="29"/>
      <c r="T1" s="30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s="32" customFormat="1" ht="27" customHeight="1" x14ac:dyDescent="0.2">
      <c r="A2" s="124" t="s">
        <v>22</v>
      </c>
      <c r="B2" s="124"/>
      <c r="C2" s="124"/>
      <c r="D2" s="124"/>
      <c r="E2" s="124"/>
      <c r="F2" s="124"/>
      <c r="G2" s="124"/>
      <c r="H2" s="25"/>
      <c r="I2" s="25"/>
      <c r="J2" s="25"/>
      <c r="K2" s="26"/>
      <c r="L2" s="27"/>
      <c r="M2" s="28"/>
      <c r="N2" s="29"/>
      <c r="O2" s="29"/>
      <c r="P2" s="30"/>
      <c r="Q2" s="29"/>
      <c r="R2" s="29"/>
      <c r="S2" s="29"/>
      <c r="T2" s="30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s="32" customFormat="1" x14ac:dyDescent="0.2">
      <c r="A3" s="111" t="s">
        <v>9</v>
      </c>
      <c r="B3" s="110">
        <v>4200000</v>
      </c>
      <c r="C3" s="112" t="s">
        <v>10</v>
      </c>
      <c r="D3" s="113">
        <v>0.06</v>
      </c>
      <c r="E3" s="112" t="s">
        <v>11</v>
      </c>
      <c r="F3" s="114">
        <v>30</v>
      </c>
      <c r="G3" s="112" t="s">
        <v>4</v>
      </c>
      <c r="H3" s="25"/>
      <c r="I3" s="33" t="s">
        <v>24</v>
      </c>
      <c r="J3" s="34"/>
      <c r="K3" s="35">
        <f>C369</f>
        <v>4865203.9403094323</v>
      </c>
      <c r="L3" s="27"/>
      <c r="M3" s="36"/>
      <c r="N3" s="29"/>
      <c r="O3" s="29"/>
      <c r="P3" s="30"/>
      <c r="Q3" s="29" t="s">
        <v>16</v>
      </c>
      <c r="R3" s="29" t="s">
        <v>14</v>
      </c>
      <c r="S3" s="29"/>
      <c r="T3" s="30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0" s="32" customFormat="1" ht="24.75" customHeight="1" x14ac:dyDescent="0.2">
      <c r="A4" s="111"/>
      <c r="B4" s="110"/>
      <c r="C4" s="112"/>
      <c r="D4" s="113"/>
      <c r="E4" s="112"/>
      <c r="F4" s="114"/>
      <c r="G4" s="112"/>
      <c r="H4" s="25"/>
      <c r="I4" s="33" t="s">
        <v>20</v>
      </c>
      <c r="J4" s="34"/>
      <c r="K4" s="35">
        <f>I369</f>
        <v>0</v>
      </c>
      <c r="L4" s="27"/>
      <c r="M4" s="37"/>
      <c r="N4" s="29"/>
      <c r="O4" s="29"/>
      <c r="P4" s="29"/>
      <c r="Q4" s="29" t="s">
        <v>12</v>
      </c>
      <c r="R4" s="29" t="s">
        <v>17</v>
      </c>
      <c r="S4" s="29"/>
      <c r="T4" s="30"/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spans="1:30" s="32" customFormat="1" hidden="1" x14ac:dyDescent="0.2">
      <c r="A5" s="1"/>
      <c r="B5" s="1"/>
      <c r="C5" s="1"/>
      <c r="D5" s="1"/>
      <c r="E5" s="1"/>
      <c r="F5" s="1"/>
      <c r="G5" s="1"/>
      <c r="H5" s="25"/>
      <c r="I5" s="25"/>
      <c r="J5" s="25"/>
      <c r="K5" s="38"/>
      <c r="L5" s="27"/>
      <c r="M5" s="25"/>
      <c r="N5" s="39"/>
      <c r="O5" s="40"/>
      <c r="P5" s="41"/>
      <c r="Q5" s="29" t="s">
        <v>13</v>
      </c>
      <c r="R5" s="29"/>
      <c r="S5" s="29"/>
      <c r="T5" s="30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0" s="32" customFormat="1" ht="15.75" customHeight="1" x14ac:dyDescent="0.2">
      <c r="A6" s="119" t="s">
        <v>2</v>
      </c>
      <c r="B6" s="120" t="s">
        <v>5</v>
      </c>
      <c r="C6" s="121" t="s">
        <v>0</v>
      </c>
      <c r="D6" s="120" t="s">
        <v>6</v>
      </c>
      <c r="E6" s="121" t="s">
        <v>1</v>
      </c>
      <c r="F6" s="121"/>
      <c r="G6" s="122"/>
      <c r="H6" s="123" t="s">
        <v>8</v>
      </c>
      <c r="I6" s="118" t="s">
        <v>7</v>
      </c>
      <c r="J6" s="42"/>
      <c r="K6" s="118" t="s">
        <v>23</v>
      </c>
      <c r="L6" s="108"/>
      <c r="M6" s="109"/>
      <c r="N6" s="40"/>
      <c r="O6" s="40"/>
      <c r="P6" s="41"/>
      <c r="Q6" s="40"/>
      <c r="R6" s="29"/>
      <c r="S6" s="29"/>
      <c r="T6" s="30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s="32" customFormat="1" ht="26.25" customHeight="1" x14ac:dyDescent="0.2">
      <c r="A7" s="119"/>
      <c r="B7" s="120"/>
      <c r="C7" s="121"/>
      <c r="D7" s="120"/>
      <c r="E7" s="121"/>
      <c r="F7" s="121"/>
      <c r="G7" s="122"/>
      <c r="H7" s="123"/>
      <c r="I7" s="118"/>
      <c r="J7" s="42"/>
      <c r="K7" s="118"/>
      <c r="L7" s="108"/>
      <c r="M7" s="109"/>
      <c r="N7" s="43"/>
      <c r="O7" s="43"/>
      <c r="P7" s="44"/>
      <c r="Q7" s="43"/>
      <c r="R7" s="45"/>
      <c r="S7" s="45"/>
      <c r="T7" s="46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0" s="32" customFormat="1" ht="13.5" hidden="1" customHeight="1" x14ac:dyDescent="0.2">
      <c r="A8" s="2">
        <v>0</v>
      </c>
      <c r="B8" s="3"/>
      <c r="C8" s="4"/>
      <c r="D8" s="4"/>
      <c r="E8" s="5"/>
      <c r="F8" s="5"/>
      <c r="G8" s="6"/>
      <c r="H8" s="47"/>
      <c r="I8" s="48"/>
      <c r="J8" s="49"/>
      <c r="K8" s="50"/>
      <c r="L8" s="27"/>
      <c r="M8" s="25"/>
      <c r="N8" s="51">
        <v>2</v>
      </c>
      <c r="O8" s="51">
        <v>2</v>
      </c>
      <c r="P8" s="52"/>
      <c r="Q8" s="51"/>
      <c r="S8" s="53">
        <f>B3</f>
        <v>4200000</v>
      </c>
      <c r="T8" s="54">
        <f>P9</f>
        <v>360</v>
      </c>
      <c r="U8" s="31"/>
      <c r="V8" s="31"/>
      <c r="W8" s="31"/>
      <c r="X8" s="31"/>
      <c r="Y8" s="31"/>
      <c r="Z8" s="31"/>
      <c r="AA8" s="31"/>
      <c r="AB8" s="31"/>
      <c r="AC8" s="31"/>
      <c r="AD8" s="31"/>
    </row>
    <row r="9" spans="1:30" s="59" customFormat="1" x14ac:dyDescent="0.2">
      <c r="A9" s="8">
        <v>1</v>
      </c>
      <c r="B9" s="7">
        <f>B3</f>
        <v>4200000</v>
      </c>
      <c r="C9" s="7">
        <f>B9*Q9</f>
        <v>21000</v>
      </c>
      <c r="D9" s="7">
        <f>IF(G9=0,E9-C9,G9-C9)</f>
        <v>4181.1220564158757</v>
      </c>
      <c r="E9" s="105">
        <f>IF(O9=1,B9*(Q9/(1-(1+Q9)^-(P9-0))),S9*(Q9/(1-(1+Q9)^-(T9-0))))</f>
        <v>25181.122056415876</v>
      </c>
      <c r="F9" s="105"/>
      <c r="G9" s="103"/>
      <c r="H9" s="90"/>
      <c r="I9" s="10"/>
      <c r="J9" s="10"/>
      <c r="K9" s="92"/>
      <c r="L9" s="55" t="str">
        <f t="shared" ref="L9:L72" si="0">IF(K9=$Q$5,CONCATENATE($Q$3,INT(P9-P10)," ",$R$3),IF(K9=$Q$4,CONCATENATE($Q$3,INT(E9-E10)," ",$R$4),""))</f>
        <v/>
      </c>
      <c r="M9" s="25"/>
      <c r="N9" s="56">
        <f t="shared" ref="N9:N72" si="1">IF(K9="",0,IF(K9=$Q$4,1,2))</f>
        <v>0</v>
      </c>
      <c r="O9" s="56">
        <f>IF(AND(((N8+O8)&gt;1),N8&lt;&gt;1),2,1)</f>
        <v>2</v>
      </c>
      <c r="P9" s="57">
        <f>F3*12</f>
        <v>360</v>
      </c>
      <c r="Q9" s="58">
        <f>D3/12</f>
        <v>5.0000000000000001E-3</v>
      </c>
      <c r="S9" s="60">
        <f t="shared" ref="S9:S20" si="2">IF(OR(K8=$Q$5,H8&gt;0),B9,S8)</f>
        <v>4200000</v>
      </c>
      <c r="T9" s="61">
        <f t="shared" ref="T9:T20" si="3">IF(OR(K8=$Q$5,H8&gt;0),P9,T8)</f>
        <v>360</v>
      </c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1:30" s="59" customFormat="1" x14ac:dyDescent="0.2">
      <c r="A10" s="8">
        <f>A9+1</f>
        <v>2</v>
      </c>
      <c r="B10" s="9">
        <f>IF(OR(B9&lt;0,B9&lt;E9),0,(IF(I9=0,B9-D9,B9-I9-D9)))</f>
        <v>4195818.8779435838</v>
      </c>
      <c r="C10" s="7">
        <f>B10*Q10</f>
        <v>20979.09438971792</v>
      </c>
      <c r="D10" s="9">
        <f>IF(B10&lt;=D9,B10,E10-C10)</f>
        <v>4202.0276666979553</v>
      </c>
      <c r="E10" s="105">
        <f>IF(B10&lt;=D9,B10+C10,IF(O10=1,B10*(Q10/(1-(1+Q10)^-(P10-0))),S10*(Q10/(1-(1+Q10)^-(T10-0)))))</f>
        <v>25181.122056415876</v>
      </c>
      <c r="F10" s="106"/>
      <c r="G10" s="107"/>
      <c r="H10" s="93"/>
      <c r="I10" s="10"/>
      <c r="J10" s="10"/>
      <c r="K10" s="92"/>
      <c r="L10" s="55" t="str">
        <f t="shared" si="0"/>
        <v/>
      </c>
      <c r="M10" s="25"/>
      <c r="N10" s="56">
        <f t="shared" si="1"/>
        <v>0</v>
      </c>
      <c r="O10" s="56">
        <f t="shared" ref="O10:O32" si="4">IF(AND(((N9+O9)&gt;1),N9&lt;&gt;1),2,1)</f>
        <v>2</v>
      </c>
      <c r="P10" s="57">
        <f>IF(K9=$Q$5,LOG(E9/(E9-Q10*B10),1+Q10),P9-1)</f>
        <v>359</v>
      </c>
      <c r="Q10" s="62">
        <f>IF(H9=0,Q9,H9/12)</f>
        <v>5.0000000000000001E-3</v>
      </c>
      <c r="S10" s="60">
        <f t="shared" si="2"/>
        <v>4200000</v>
      </c>
      <c r="T10" s="61">
        <f t="shared" si="3"/>
        <v>360</v>
      </c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spans="1:30" s="59" customFormat="1" x14ac:dyDescent="0.2">
      <c r="A11" s="8">
        <f t="shared" ref="A11:A74" si="5">A10+1</f>
        <v>3</v>
      </c>
      <c r="B11" s="9">
        <f t="shared" ref="B11" si="6">IF(OR(B10&lt;0,B10&lt;E10),0,(IF(I10=0,B10-D10,B10-I10-D10)))</f>
        <v>4191616.850276886</v>
      </c>
      <c r="C11" s="7">
        <f>B11*Q11</f>
        <v>20958.084251384429</v>
      </c>
      <c r="D11" s="9">
        <f>IF(B11&lt;=D10,B11,E11-C11)</f>
        <v>4223.0378050314466</v>
      </c>
      <c r="E11" s="105">
        <f t="shared" ref="E11:E74" si="7">IF(B11&lt;=D10,B11+C11,IF(O11=1,B11*(Q11/(1-(1+Q11)^-(P11-0))),S11*(Q11/(1-(1+Q11)^-(T11-0)))))</f>
        <v>25181.122056415876</v>
      </c>
      <c r="F11" s="106"/>
      <c r="G11" s="107"/>
      <c r="H11" s="93"/>
      <c r="I11" s="10"/>
      <c r="J11" s="10"/>
      <c r="K11" s="92"/>
      <c r="L11" s="55" t="str">
        <f t="shared" si="0"/>
        <v/>
      </c>
      <c r="M11" s="25"/>
      <c r="N11" s="56">
        <f t="shared" si="1"/>
        <v>0</v>
      </c>
      <c r="O11" s="56">
        <f t="shared" si="4"/>
        <v>2</v>
      </c>
      <c r="P11" s="57">
        <f t="shared" ref="P11:P74" si="8">IF(K10=$Q$5,LOG(E10/(E10-Q11*B11),1+Q11),P10-1)</f>
        <v>358</v>
      </c>
      <c r="Q11" s="62">
        <f>IF(H10=0,Q10,H10/12)</f>
        <v>5.0000000000000001E-3</v>
      </c>
      <c r="S11" s="60">
        <f t="shared" si="2"/>
        <v>4200000</v>
      </c>
      <c r="T11" s="61">
        <f t="shared" si="3"/>
        <v>360</v>
      </c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spans="1:30" s="56" customFormat="1" x14ac:dyDescent="0.2">
      <c r="A12" s="8">
        <f t="shared" si="5"/>
        <v>4</v>
      </c>
      <c r="B12" s="9">
        <f>IF(OR(B11&lt;0,B11&lt;E11),0,(IF(I11=0,B11-D11,B11-I11-D11)))</f>
        <v>4187393.8124718545</v>
      </c>
      <c r="C12" s="9">
        <f>B12*Q12</f>
        <v>20936.969062359272</v>
      </c>
      <c r="D12" s="9">
        <f>IF(B12&lt;=D11,B12,E12-C12)</f>
        <v>4244.1529940566033</v>
      </c>
      <c r="E12" s="105">
        <f>IF(B12&lt;=D11,B12+C12,IF(O12=1,B12*(Q12/(1-(1+Q12)^-(P12-0))),S12*(Q12/(1-(1+Q12)^-(T12-0)))))</f>
        <v>25181.122056415876</v>
      </c>
      <c r="F12" s="106"/>
      <c r="G12" s="107"/>
      <c r="H12" s="93"/>
      <c r="I12" s="10"/>
      <c r="J12" s="10"/>
      <c r="K12" s="92"/>
      <c r="L12" s="55" t="str">
        <f t="shared" si="0"/>
        <v/>
      </c>
      <c r="M12" s="25"/>
      <c r="N12" s="56">
        <f t="shared" si="1"/>
        <v>0</v>
      </c>
      <c r="O12" s="56">
        <f t="shared" si="4"/>
        <v>2</v>
      </c>
      <c r="P12" s="57">
        <f t="shared" si="8"/>
        <v>357</v>
      </c>
      <c r="Q12" s="62">
        <f>IF(H11=0,Q11,H11/12)</f>
        <v>5.0000000000000001E-3</v>
      </c>
      <c r="R12" s="59"/>
      <c r="S12" s="60">
        <f t="shared" si="2"/>
        <v>4200000</v>
      </c>
      <c r="T12" s="61">
        <f t="shared" si="3"/>
        <v>360</v>
      </c>
      <c r="U12" s="34"/>
      <c r="V12" s="34"/>
      <c r="W12" s="34"/>
      <c r="X12" s="34"/>
      <c r="Y12" s="34"/>
      <c r="Z12" s="34"/>
      <c r="AA12" s="34"/>
      <c r="AB12" s="34"/>
      <c r="AC12" s="34"/>
      <c r="AD12" s="34"/>
    </row>
    <row r="13" spans="1:30" s="56" customFormat="1" x14ac:dyDescent="0.2">
      <c r="A13" s="8">
        <f t="shared" si="5"/>
        <v>5</v>
      </c>
      <c r="B13" s="9">
        <f>IF(OR(B12&lt;0,B12&lt;E12),0,(IF(I12=0,B12-D12,B12-I12-D12)))</f>
        <v>4183149.6594777978</v>
      </c>
      <c r="C13" s="9">
        <f>B13*Q13</f>
        <v>20915.748297388989</v>
      </c>
      <c r="D13" s="9">
        <f>IF(B13&lt;=D12,B13,E13-C13)</f>
        <v>4265.3737590268865</v>
      </c>
      <c r="E13" s="105">
        <f>IF(B13&lt;=D12,B13+C13,IF(O13=1,B13*(Q13/(1-(1+Q13)^-(P13-0))),S13*(Q13/(1-(1+Q13)^-(T13-0)))))</f>
        <v>25181.122056415876</v>
      </c>
      <c r="F13" s="106"/>
      <c r="G13" s="107"/>
      <c r="H13" s="93"/>
      <c r="I13" s="10"/>
      <c r="J13" s="10"/>
      <c r="K13" s="92"/>
      <c r="L13" s="55" t="str">
        <f t="shared" si="0"/>
        <v/>
      </c>
      <c r="M13" s="25"/>
      <c r="N13" s="56">
        <f t="shared" si="1"/>
        <v>0</v>
      </c>
      <c r="O13" s="56">
        <f>IF(AND(((N12+O12)&gt;1),N12&lt;&gt;1),2,1)</f>
        <v>2</v>
      </c>
      <c r="P13" s="57">
        <f>IF(K12=$Q$5,LOG(E12/(E12-Q13*B13),1+Q13),P12-1)</f>
        <v>356</v>
      </c>
      <c r="Q13" s="62">
        <f>IF(H12=0,Q12,H12/12)</f>
        <v>5.0000000000000001E-3</v>
      </c>
      <c r="R13" s="59"/>
      <c r="S13" s="60">
        <f t="shared" si="2"/>
        <v>4200000</v>
      </c>
      <c r="T13" s="61">
        <f t="shared" si="3"/>
        <v>360</v>
      </c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s="56" customFormat="1" x14ac:dyDescent="0.2">
      <c r="A14" s="8">
        <f t="shared" si="5"/>
        <v>6</v>
      </c>
      <c r="B14" s="9">
        <f t="shared" ref="B14:B76" si="9">IF(OR(B13&lt;0,B13&lt;E13),0,(IF(I13=0,B13-D13,B13-I13-D13)))</f>
        <v>4178884.2857187707</v>
      </c>
      <c r="C14" s="9">
        <f t="shared" ref="C14:C76" si="10">B14*Q14</f>
        <v>20894.421428593854</v>
      </c>
      <c r="D14" s="9">
        <f t="shared" ref="D14:D76" si="11">IF(B14&lt;=D13,B14,E14-C14)</f>
        <v>4286.7006278220215</v>
      </c>
      <c r="E14" s="105">
        <f>IF(B14&lt;=D13,B14+C14,IF(O14=1,B14*(Q14/(1-(1+Q14)^-(P14-0))),S14*(Q14/(1-(1+Q14)^-(T14-0)))))</f>
        <v>25181.122056415876</v>
      </c>
      <c r="F14" s="106"/>
      <c r="G14" s="107"/>
      <c r="H14" s="93"/>
      <c r="I14" s="10"/>
      <c r="J14" s="10"/>
      <c r="K14" s="92"/>
      <c r="L14" s="55" t="str">
        <f t="shared" si="0"/>
        <v/>
      </c>
      <c r="M14" s="25"/>
      <c r="N14" s="56">
        <f t="shared" si="1"/>
        <v>0</v>
      </c>
      <c r="O14" s="56">
        <f t="shared" si="4"/>
        <v>2</v>
      </c>
      <c r="P14" s="57">
        <f>IF(K13=$Q$5,LOG(E13/(E13-Q14*B14),1+Q14),P13-1)</f>
        <v>355</v>
      </c>
      <c r="Q14" s="62">
        <f>IF(H13=0,Q13,H13/12)</f>
        <v>5.0000000000000001E-3</v>
      </c>
      <c r="R14" s="59"/>
      <c r="S14" s="60">
        <f t="shared" si="2"/>
        <v>4200000</v>
      </c>
      <c r="T14" s="61">
        <f t="shared" si="3"/>
        <v>360</v>
      </c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pans="1:30" s="56" customFormat="1" x14ac:dyDescent="0.2">
      <c r="A15" s="8">
        <f t="shared" si="5"/>
        <v>7</v>
      </c>
      <c r="B15" s="9">
        <f t="shared" si="9"/>
        <v>4174597.5850909487</v>
      </c>
      <c r="C15" s="9">
        <f t="shared" si="10"/>
        <v>20872.987925454745</v>
      </c>
      <c r="D15" s="9">
        <f t="shared" si="11"/>
        <v>4308.1341309611307</v>
      </c>
      <c r="E15" s="105">
        <f t="shared" si="7"/>
        <v>25181.122056415876</v>
      </c>
      <c r="F15" s="106"/>
      <c r="G15" s="107"/>
      <c r="H15" s="93"/>
      <c r="I15" s="10"/>
      <c r="J15" s="10"/>
      <c r="K15" s="92"/>
      <c r="L15" s="55" t="str">
        <f t="shared" si="0"/>
        <v/>
      </c>
      <c r="M15" s="25"/>
      <c r="N15" s="56">
        <f t="shared" si="1"/>
        <v>0</v>
      </c>
      <c r="O15" s="56">
        <f t="shared" si="4"/>
        <v>2</v>
      </c>
      <c r="P15" s="57">
        <f t="shared" si="8"/>
        <v>354</v>
      </c>
      <c r="Q15" s="62">
        <f t="shared" ref="Q15:Q74" si="12">IF(H14=0,Q14,H14/12)</f>
        <v>5.0000000000000001E-3</v>
      </c>
      <c r="R15" s="59"/>
      <c r="S15" s="60">
        <f t="shared" si="2"/>
        <v>4200000</v>
      </c>
      <c r="T15" s="61">
        <f t="shared" si="3"/>
        <v>360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30" s="56" customFormat="1" x14ac:dyDescent="0.2">
      <c r="A16" s="8">
        <f t="shared" si="5"/>
        <v>8</v>
      </c>
      <c r="B16" s="9">
        <f t="shared" si="9"/>
        <v>4170289.4509599875</v>
      </c>
      <c r="C16" s="9">
        <f t="shared" si="10"/>
        <v>20851.447254799939</v>
      </c>
      <c r="D16" s="9">
        <f t="shared" si="11"/>
        <v>4329.6748016159363</v>
      </c>
      <c r="E16" s="105">
        <f t="shared" si="7"/>
        <v>25181.122056415876</v>
      </c>
      <c r="F16" s="106"/>
      <c r="G16" s="107"/>
      <c r="H16" s="93"/>
      <c r="I16" s="10"/>
      <c r="J16" s="10"/>
      <c r="K16" s="92"/>
      <c r="L16" s="55" t="str">
        <f t="shared" si="0"/>
        <v/>
      </c>
      <c r="M16" s="25"/>
      <c r="N16" s="56">
        <f t="shared" si="1"/>
        <v>0</v>
      </c>
      <c r="O16" s="56">
        <f t="shared" si="4"/>
        <v>2</v>
      </c>
      <c r="P16" s="57">
        <f t="shared" si="8"/>
        <v>353</v>
      </c>
      <c r="Q16" s="62">
        <f t="shared" si="12"/>
        <v>5.0000000000000001E-3</v>
      </c>
      <c r="R16" s="59"/>
      <c r="S16" s="60">
        <f t="shared" si="2"/>
        <v>4200000</v>
      </c>
      <c r="T16" s="61">
        <f t="shared" si="3"/>
        <v>360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1:30" s="56" customFormat="1" x14ac:dyDescent="0.2">
      <c r="A17" s="8">
        <f t="shared" si="5"/>
        <v>9</v>
      </c>
      <c r="B17" s="9">
        <f t="shared" si="9"/>
        <v>4165959.7761583715</v>
      </c>
      <c r="C17" s="9">
        <f>B17*Q17</f>
        <v>20829.798880791859</v>
      </c>
      <c r="D17" s="9">
        <f>IF(B17&lt;=D16,B17,E17-C17)</f>
        <v>4351.3231756240166</v>
      </c>
      <c r="E17" s="105">
        <f t="shared" si="7"/>
        <v>25181.122056415876</v>
      </c>
      <c r="F17" s="106"/>
      <c r="G17" s="107"/>
      <c r="H17" s="93"/>
      <c r="I17" s="10"/>
      <c r="J17" s="10"/>
      <c r="K17" s="92"/>
      <c r="L17" s="55" t="str">
        <f t="shared" si="0"/>
        <v/>
      </c>
      <c r="M17" s="25"/>
      <c r="N17" s="56">
        <f t="shared" si="1"/>
        <v>0</v>
      </c>
      <c r="O17" s="56">
        <f t="shared" si="4"/>
        <v>2</v>
      </c>
      <c r="P17" s="57">
        <f>IF(K16=$Q$5,LOG(E16/(E16-Q17*B17),1+Q17),P16-1)</f>
        <v>352</v>
      </c>
      <c r="Q17" s="62">
        <f t="shared" si="12"/>
        <v>5.0000000000000001E-3</v>
      </c>
      <c r="R17" s="59"/>
      <c r="S17" s="60">
        <f t="shared" si="2"/>
        <v>4200000</v>
      </c>
      <c r="T17" s="61">
        <f t="shared" si="3"/>
        <v>360</v>
      </c>
      <c r="U17" s="34"/>
      <c r="V17" s="34"/>
      <c r="W17" s="34"/>
      <c r="X17" s="34"/>
      <c r="Y17" s="34"/>
      <c r="Z17" s="34"/>
      <c r="AA17" s="34"/>
      <c r="AB17" s="34"/>
      <c r="AC17" s="34"/>
      <c r="AD17" s="34"/>
    </row>
    <row r="18" spans="1:30" s="56" customFormat="1" x14ac:dyDescent="0.2">
      <c r="A18" s="8">
        <f t="shared" si="5"/>
        <v>10</v>
      </c>
      <c r="B18" s="9">
        <f>IF(OR(B17&lt;0,B17&lt;E17),0,(IF(I17=0,B17-D17,B17-I17-D17)))</f>
        <v>4161608.4529827475</v>
      </c>
      <c r="C18" s="9">
        <f t="shared" si="10"/>
        <v>20808.042264913736</v>
      </c>
      <c r="D18" s="9">
        <f t="shared" si="11"/>
        <v>4373.0797915021394</v>
      </c>
      <c r="E18" s="105">
        <f t="shared" si="7"/>
        <v>25181.122056415876</v>
      </c>
      <c r="F18" s="106"/>
      <c r="G18" s="107"/>
      <c r="H18" s="93"/>
      <c r="I18" s="10"/>
      <c r="J18" s="10"/>
      <c r="K18" s="92"/>
      <c r="L18" s="55" t="str">
        <f t="shared" si="0"/>
        <v/>
      </c>
      <c r="M18" s="25"/>
      <c r="N18" s="56">
        <f t="shared" si="1"/>
        <v>0</v>
      </c>
      <c r="O18" s="56">
        <f t="shared" si="4"/>
        <v>2</v>
      </c>
      <c r="P18" s="57">
        <f t="shared" si="8"/>
        <v>351</v>
      </c>
      <c r="Q18" s="62">
        <f t="shared" si="12"/>
        <v>5.0000000000000001E-3</v>
      </c>
      <c r="R18" s="59"/>
      <c r="S18" s="60">
        <f t="shared" si="2"/>
        <v>4200000</v>
      </c>
      <c r="T18" s="61">
        <f t="shared" si="3"/>
        <v>360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</row>
    <row r="19" spans="1:30" s="56" customFormat="1" x14ac:dyDescent="0.2">
      <c r="A19" s="8">
        <f t="shared" si="5"/>
        <v>11</v>
      </c>
      <c r="B19" s="9">
        <f t="shared" si="9"/>
        <v>4157235.3731912454</v>
      </c>
      <c r="C19" s="9">
        <f t="shared" si="10"/>
        <v>20786.176865956226</v>
      </c>
      <c r="D19" s="9">
        <f t="shared" si="11"/>
        <v>4394.9451904596499</v>
      </c>
      <c r="E19" s="105">
        <f t="shared" ref="E19:E28" si="13">IF(B19&lt;=D18,B19+C19,IF(O19=1,B19*(Q19/(1-(1+Q19)^-(P19-0))),S19*(Q19/(1-(1+Q19)^-(T19-0)))))</f>
        <v>25181.122056415876</v>
      </c>
      <c r="F19" s="106"/>
      <c r="G19" s="107"/>
      <c r="H19" s="93"/>
      <c r="I19" s="10"/>
      <c r="J19" s="10"/>
      <c r="K19" s="92"/>
      <c r="L19" s="55" t="str">
        <f t="shared" si="0"/>
        <v/>
      </c>
      <c r="M19" s="25"/>
      <c r="N19" s="56">
        <f t="shared" si="1"/>
        <v>0</v>
      </c>
      <c r="O19" s="56">
        <f t="shared" si="4"/>
        <v>2</v>
      </c>
      <c r="P19" s="57">
        <f t="shared" si="8"/>
        <v>350</v>
      </c>
      <c r="Q19" s="62">
        <f t="shared" si="12"/>
        <v>5.0000000000000001E-3</v>
      </c>
      <c r="R19" s="59"/>
      <c r="S19" s="60">
        <f t="shared" si="2"/>
        <v>4200000</v>
      </c>
      <c r="T19" s="61">
        <f t="shared" si="3"/>
        <v>360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</row>
    <row r="20" spans="1:30" s="56" customFormat="1" x14ac:dyDescent="0.2">
      <c r="A20" s="8">
        <f t="shared" si="5"/>
        <v>12</v>
      </c>
      <c r="B20" s="9">
        <f t="shared" si="9"/>
        <v>4152840.4280007859</v>
      </c>
      <c r="C20" s="9">
        <f t="shared" si="10"/>
        <v>20764.20214000393</v>
      </c>
      <c r="D20" s="9">
        <f t="shared" si="11"/>
        <v>4416.9199164119455</v>
      </c>
      <c r="E20" s="105">
        <f t="shared" si="13"/>
        <v>25181.122056415876</v>
      </c>
      <c r="F20" s="106"/>
      <c r="G20" s="107"/>
      <c r="H20" s="93"/>
      <c r="I20" s="10"/>
      <c r="J20" s="10"/>
      <c r="K20" s="92"/>
      <c r="L20" s="55" t="str">
        <f t="shared" si="0"/>
        <v/>
      </c>
      <c r="M20" s="25"/>
      <c r="N20" s="56">
        <f t="shared" si="1"/>
        <v>0</v>
      </c>
      <c r="O20" s="56">
        <f t="shared" si="4"/>
        <v>2</v>
      </c>
      <c r="P20" s="57">
        <f t="shared" si="8"/>
        <v>349</v>
      </c>
      <c r="Q20" s="62">
        <f t="shared" si="12"/>
        <v>5.0000000000000001E-3</v>
      </c>
      <c r="R20" s="59"/>
      <c r="S20" s="60">
        <f t="shared" si="2"/>
        <v>4200000</v>
      </c>
      <c r="T20" s="61">
        <f t="shared" si="3"/>
        <v>360</v>
      </c>
      <c r="U20" s="34"/>
      <c r="V20" s="34"/>
      <c r="W20" s="34"/>
      <c r="X20" s="34"/>
      <c r="Y20" s="34"/>
      <c r="Z20" s="34"/>
      <c r="AA20" s="34"/>
      <c r="AB20" s="34"/>
      <c r="AC20" s="34"/>
      <c r="AD20" s="34"/>
    </row>
    <row r="21" spans="1:30" s="56" customFormat="1" x14ac:dyDescent="0.2">
      <c r="A21" s="8">
        <f t="shared" si="5"/>
        <v>13</v>
      </c>
      <c r="B21" s="9">
        <f t="shared" si="9"/>
        <v>4148423.508084374</v>
      </c>
      <c r="C21" s="9">
        <f t="shared" si="10"/>
        <v>20742.11754042187</v>
      </c>
      <c r="D21" s="9">
        <f t="shared" si="11"/>
        <v>4439.0045159940055</v>
      </c>
      <c r="E21" s="105">
        <f>IF(B21&lt;=D20,B21+C21,IF(O21=1,B21*(Q21/(1-(1+Q21)^-(P21-0))),S21*(Q21/(1-(1+Q21)^-(T21-0)))))</f>
        <v>25181.122056415876</v>
      </c>
      <c r="F21" s="106"/>
      <c r="G21" s="107"/>
      <c r="H21" s="93"/>
      <c r="I21" s="10"/>
      <c r="J21" s="10"/>
      <c r="K21" s="92"/>
      <c r="L21" s="55" t="str">
        <f t="shared" si="0"/>
        <v/>
      </c>
      <c r="M21" s="25"/>
      <c r="N21" s="56">
        <f t="shared" si="1"/>
        <v>0</v>
      </c>
      <c r="O21" s="56">
        <f t="shared" si="4"/>
        <v>2</v>
      </c>
      <c r="P21" s="57">
        <f t="shared" si="8"/>
        <v>348</v>
      </c>
      <c r="Q21" s="62">
        <f t="shared" si="12"/>
        <v>5.0000000000000001E-3</v>
      </c>
      <c r="R21" s="59"/>
      <c r="S21" s="60">
        <f>IF(OR(K20=$Q$5,H20&gt;0),B21,S20)</f>
        <v>4200000</v>
      </c>
      <c r="T21" s="61">
        <f>IF(OR(K20=$Q$5,H20&gt;0),P21,T20)</f>
        <v>360</v>
      </c>
      <c r="U21" s="34"/>
      <c r="V21" s="34"/>
      <c r="W21" s="34"/>
      <c r="X21" s="34"/>
      <c r="Y21" s="34"/>
      <c r="Z21" s="34"/>
      <c r="AA21" s="34"/>
      <c r="AB21" s="34"/>
      <c r="AC21" s="34"/>
      <c r="AD21" s="34"/>
    </row>
    <row r="22" spans="1:30" s="56" customFormat="1" x14ac:dyDescent="0.2">
      <c r="A22" s="8">
        <f t="shared" si="5"/>
        <v>14</v>
      </c>
      <c r="B22" s="9">
        <f t="shared" si="9"/>
        <v>4143984.5035683801</v>
      </c>
      <c r="C22" s="9">
        <f t="shared" si="10"/>
        <v>20719.9225178419</v>
      </c>
      <c r="D22" s="9">
        <f t="shared" si="11"/>
        <v>4461.1995385739756</v>
      </c>
      <c r="E22" s="105">
        <f t="shared" si="13"/>
        <v>25181.122056415876</v>
      </c>
      <c r="F22" s="106"/>
      <c r="G22" s="107"/>
      <c r="H22" s="93"/>
      <c r="I22" s="10"/>
      <c r="J22" s="10"/>
      <c r="K22" s="92"/>
      <c r="L22" s="63" t="str">
        <f t="shared" si="0"/>
        <v/>
      </c>
      <c r="M22" s="25"/>
      <c r="N22" s="56">
        <f t="shared" si="1"/>
        <v>0</v>
      </c>
      <c r="O22" s="56">
        <f t="shared" si="4"/>
        <v>2</v>
      </c>
      <c r="P22" s="57">
        <f t="shared" si="8"/>
        <v>347</v>
      </c>
      <c r="Q22" s="62">
        <f t="shared" si="12"/>
        <v>5.0000000000000001E-3</v>
      </c>
      <c r="R22" s="59"/>
      <c r="S22" s="60">
        <f t="shared" ref="S22:S85" si="14">IF(OR(K21=$Q$5,H21&gt;0),B22,S21)</f>
        <v>4200000</v>
      </c>
      <c r="T22" s="61">
        <f t="shared" ref="T22:T85" si="15">IF(OR(K21=$Q$5,H21&gt;0),P22,T21)</f>
        <v>360</v>
      </c>
      <c r="U22" s="34"/>
      <c r="V22" s="34"/>
      <c r="W22" s="34"/>
      <c r="X22" s="34"/>
      <c r="Y22" s="34"/>
      <c r="Z22" s="34"/>
      <c r="AA22" s="34"/>
      <c r="AB22" s="34"/>
      <c r="AC22" s="34"/>
      <c r="AD22" s="34"/>
    </row>
    <row r="23" spans="1:30" s="56" customFormat="1" x14ac:dyDescent="0.2">
      <c r="A23" s="8">
        <f t="shared" si="5"/>
        <v>15</v>
      </c>
      <c r="B23" s="9">
        <f t="shared" si="9"/>
        <v>4139523.3040298061</v>
      </c>
      <c r="C23" s="9">
        <f t="shared" si="10"/>
        <v>20697.616520149029</v>
      </c>
      <c r="D23" s="9">
        <f t="shared" si="11"/>
        <v>4483.5055362668463</v>
      </c>
      <c r="E23" s="105">
        <f t="shared" si="13"/>
        <v>25181.122056415876</v>
      </c>
      <c r="F23" s="106"/>
      <c r="G23" s="107"/>
      <c r="H23" s="93"/>
      <c r="I23" s="10"/>
      <c r="J23" s="10"/>
      <c r="K23" s="92"/>
      <c r="L23" s="55" t="str">
        <f t="shared" si="0"/>
        <v/>
      </c>
      <c r="M23" s="25"/>
      <c r="N23" s="56">
        <f t="shared" si="1"/>
        <v>0</v>
      </c>
      <c r="O23" s="56">
        <f t="shared" si="4"/>
        <v>2</v>
      </c>
      <c r="P23" s="57">
        <f t="shared" si="8"/>
        <v>346</v>
      </c>
      <c r="Q23" s="62">
        <f t="shared" si="12"/>
        <v>5.0000000000000001E-3</v>
      </c>
      <c r="R23" s="59"/>
      <c r="S23" s="60">
        <f t="shared" si="14"/>
        <v>4200000</v>
      </c>
      <c r="T23" s="61">
        <f t="shared" si="15"/>
        <v>360</v>
      </c>
      <c r="U23" s="34"/>
      <c r="V23" s="34"/>
      <c r="W23" s="34"/>
      <c r="X23" s="34"/>
      <c r="Y23" s="34"/>
      <c r="Z23" s="34"/>
      <c r="AA23" s="34"/>
      <c r="AB23" s="34"/>
      <c r="AC23" s="34"/>
      <c r="AD23" s="34"/>
    </row>
    <row r="24" spans="1:30" s="56" customFormat="1" x14ac:dyDescent="0.2">
      <c r="A24" s="8">
        <f t="shared" si="5"/>
        <v>16</v>
      </c>
      <c r="B24" s="9">
        <f t="shared" si="9"/>
        <v>4135039.798493539</v>
      </c>
      <c r="C24" s="9">
        <f t="shared" si="10"/>
        <v>20675.198992467696</v>
      </c>
      <c r="D24" s="9">
        <f t="shared" si="11"/>
        <v>4505.9230639481793</v>
      </c>
      <c r="E24" s="105">
        <f t="shared" si="13"/>
        <v>25181.122056415876</v>
      </c>
      <c r="F24" s="106"/>
      <c r="G24" s="107"/>
      <c r="H24" s="93"/>
      <c r="I24" s="10"/>
      <c r="J24" s="10"/>
      <c r="K24" s="92"/>
      <c r="L24" s="55" t="str">
        <f t="shared" si="0"/>
        <v/>
      </c>
      <c r="M24" s="25"/>
      <c r="N24" s="56">
        <f t="shared" si="1"/>
        <v>0</v>
      </c>
      <c r="O24" s="56">
        <f t="shared" si="4"/>
        <v>2</v>
      </c>
      <c r="P24" s="57">
        <f t="shared" si="8"/>
        <v>345</v>
      </c>
      <c r="Q24" s="62">
        <f t="shared" si="12"/>
        <v>5.0000000000000001E-3</v>
      </c>
      <c r="R24" s="59"/>
      <c r="S24" s="60">
        <f t="shared" si="14"/>
        <v>4200000</v>
      </c>
      <c r="T24" s="61">
        <f t="shared" si="15"/>
        <v>360</v>
      </c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0" s="56" customFormat="1" x14ac:dyDescent="0.2">
      <c r="A25" s="8">
        <f t="shared" si="5"/>
        <v>17</v>
      </c>
      <c r="B25" s="9">
        <f t="shared" si="9"/>
        <v>4130533.8754295907</v>
      </c>
      <c r="C25" s="9">
        <f t="shared" si="10"/>
        <v>20652.669377147955</v>
      </c>
      <c r="D25" s="9">
        <f t="shared" si="11"/>
        <v>4528.4526792679208</v>
      </c>
      <c r="E25" s="105">
        <f t="shared" si="13"/>
        <v>25181.122056415876</v>
      </c>
      <c r="F25" s="106"/>
      <c r="G25" s="107"/>
      <c r="H25" s="93"/>
      <c r="I25" s="10"/>
      <c r="J25" s="10"/>
      <c r="K25" s="92"/>
      <c r="L25" s="55" t="str">
        <f t="shared" si="0"/>
        <v/>
      </c>
      <c r="M25" s="25"/>
      <c r="N25" s="56">
        <f t="shared" si="1"/>
        <v>0</v>
      </c>
      <c r="O25" s="56">
        <f t="shared" si="4"/>
        <v>2</v>
      </c>
      <c r="P25" s="57">
        <f t="shared" si="8"/>
        <v>344</v>
      </c>
      <c r="Q25" s="62">
        <f t="shared" si="12"/>
        <v>5.0000000000000001E-3</v>
      </c>
      <c r="R25" s="59"/>
      <c r="S25" s="60">
        <f t="shared" si="14"/>
        <v>4200000</v>
      </c>
      <c r="T25" s="61">
        <f t="shared" si="15"/>
        <v>360</v>
      </c>
      <c r="U25" s="34"/>
      <c r="V25" s="34"/>
      <c r="W25" s="34"/>
      <c r="X25" s="34"/>
      <c r="Y25" s="34"/>
      <c r="Z25" s="34"/>
      <c r="AA25" s="34"/>
      <c r="AB25" s="34"/>
      <c r="AC25" s="34"/>
      <c r="AD25" s="34"/>
    </row>
    <row r="26" spans="1:30" s="56" customFormat="1" x14ac:dyDescent="0.2">
      <c r="A26" s="8">
        <f t="shared" si="5"/>
        <v>18</v>
      </c>
      <c r="B26" s="9">
        <f t="shared" si="9"/>
        <v>4126005.4227503226</v>
      </c>
      <c r="C26" s="9">
        <f t="shared" si="10"/>
        <v>20630.027113751614</v>
      </c>
      <c r="D26" s="9">
        <f t="shared" si="11"/>
        <v>4551.0949426642619</v>
      </c>
      <c r="E26" s="105">
        <f t="shared" si="13"/>
        <v>25181.122056415876</v>
      </c>
      <c r="F26" s="106"/>
      <c r="G26" s="107"/>
      <c r="H26" s="93"/>
      <c r="I26" s="10"/>
      <c r="J26" s="10"/>
      <c r="K26" s="92"/>
      <c r="L26" s="55" t="str">
        <f t="shared" si="0"/>
        <v/>
      </c>
      <c r="M26" s="25"/>
      <c r="N26" s="56">
        <f t="shared" si="1"/>
        <v>0</v>
      </c>
      <c r="O26" s="56">
        <f t="shared" si="4"/>
        <v>2</v>
      </c>
      <c r="P26" s="57">
        <f t="shared" si="8"/>
        <v>343</v>
      </c>
      <c r="Q26" s="62">
        <f t="shared" si="12"/>
        <v>5.0000000000000001E-3</v>
      </c>
      <c r="R26" s="59"/>
      <c r="S26" s="60">
        <f t="shared" si="14"/>
        <v>4200000</v>
      </c>
      <c r="T26" s="61">
        <f t="shared" si="15"/>
        <v>360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</row>
    <row r="27" spans="1:30" s="56" customFormat="1" x14ac:dyDescent="0.2">
      <c r="A27" s="8">
        <f t="shared" si="5"/>
        <v>19</v>
      </c>
      <c r="B27" s="9">
        <f t="shared" si="9"/>
        <v>4121454.3278076584</v>
      </c>
      <c r="C27" s="9">
        <f t="shared" si="10"/>
        <v>20607.271639038292</v>
      </c>
      <c r="D27" s="9">
        <f t="shared" si="11"/>
        <v>4573.8504173775837</v>
      </c>
      <c r="E27" s="105">
        <f t="shared" si="13"/>
        <v>25181.122056415876</v>
      </c>
      <c r="F27" s="106"/>
      <c r="G27" s="107"/>
      <c r="H27" s="93"/>
      <c r="I27" s="10"/>
      <c r="J27" s="10"/>
      <c r="K27" s="92"/>
      <c r="L27" s="55" t="str">
        <f t="shared" si="0"/>
        <v/>
      </c>
      <c r="M27" s="25"/>
      <c r="N27" s="56">
        <f t="shared" si="1"/>
        <v>0</v>
      </c>
      <c r="O27" s="56">
        <f t="shared" si="4"/>
        <v>2</v>
      </c>
      <c r="P27" s="57">
        <f t="shared" si="8"/>
        <v>342</v>
      </c>
      <c r="Q27" s="62">
        <f t="shared" si="12"/>
        <v>5.0000000000000001E-3</v>
      </c>
      <c r="R27" s="59"/>
      <c r="S27" s="60">
        <f t="shared" si="14"/>
        <v>4200000</v>
      </c>
      <c r="T27" s="61">
        <f t="shared" si="15"/>
        <v>360</v>
      </c>
      <c r="U27" s="34"/>
      <c r="V27" s="34"/>
      <c r="W27" s="34"/>
      <c r="X27" s="34"/>
      <c r="Y27" s="34"/>
      <c r="Z27" s="34"/>
      <c r="AA27" s="34"/>
      <c r="AB27" s="34"/>
      <c r="AC27" s="34"/>
      <c r="AD27" s="34"/>
    </row>
    <row r="28" spans="1:30" s="56" customFormat="1" x14ac:dyDescent="0.2">
      <c r="A28" s="8">
        <f t="shared" si="5"/>
        <v>20</v>
      </c>
      <c r="B28" s="9">
        <f t="shared" si="9"/>
        <v>4116880.4773902809</v>
      </c>
      <c r="C28" s="9">
        <f t="shared" si="10"/>
        <v>20584.402386951406</v>
      </c>
      <c r="D28" s="9">
        <f t="shared" si="11"/>
        <v>4596.7196694644699</v>
      </c>
      <c r="E28" s="105">
        <f t="shared" si="13"/>
        <v>25181.122056415876</v>
      </c>
      <c r="F28" s="106"/>
      <c r="G28" s="107"/>
      <c r="H28" s="93"/>
      <c r="I28" s="10"/>
      <c r="J28" s="10"/>
      <c r="K28" s="92"/>
      <c r="L28" s="55" t="str">
        <f t="shared" si="0"/>
        <v/>
      </c>
      <c r="M28" s="25"/>
      <c r="N28" s="56">
        <f t="shared" si="1"/>
        <v>0</v>
      </c>
      <c r="O28" s="56">
        <f t="shared" si="4"/>
        <v>2</v>
      </c>
      <c r="P28" s="57">
        <f t="shared" si="8"/>
        <v>341</v>
      </c>
      <c r="Q28" s="62">
        <f t="shared" si="12"/>
        <v>5.0000000000000001E-3</v>
      </c>
      <c r="R28" s="59"/>
      <c r="S28" s="60">
        <f t="shared" si="14"/>
        <v>4200000</v>
      </c>
      <c r="T28" s="61">
        <f t="shared" si="15"/>
        <v>360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</row>
    <row r="29" spans="1:30" s="56" customFormat="1" x14ac:dyDescent="0.2">
      <c r="A29" s="8">
        <f t="shared" si="5"/>
        <v>21</v>
      </c>
      <c r="B29" s="9">
        <f t="shared" si="9"/>
        <v>4112283.7577208164</v>
      </c>
      <c r="C29" s="9">
        <f t="shared" si="10"/>
        <v>20561.418788604082</v>
      </c>
      <c r="D29" s="9">
        <f t="shared" si="11"/>
        <v>4619.7032678117939</v>
      </c>
      <c r="E29" s="105">
        <f t="shared" si="7"/>
        <v>25181.122056415876</v>
      </c>
      <c r="F29" s="106"/>
      <c r="G29" s="107"/>
      <c r="H29" s="93"/>
      <c r="I29" s="10"/>
      <c r="J29" s="10"/>
      <c r="K29" s="92"/>
      <c r="L29" s="55" t="str">
        <f t="shared" si="0"/>
        <v/>
      </c>
      <c r="M29" s="25"/>
      <c r="N29" s="56">
        <f t="shared" si="1"/>
        <v>0</v>
      </c>
      <c r="O29" s="56">
        <f t="shared" si="4"/>
        <v>2</v>
      </c>
      <c r="P29" s="57">
        <f t="shared" si="8"/>
        <v>340</v>
      </c>
      <c r="Q29" s="62">
        <f t="shared" si="12"/>
        <v>5.0000000000000001E-3</v>
      </c>
      <c r="R29" s="59"/>
      <c r="S29" s="60">
        <f t="shared" si="14"/>
        <v>4200000</v>
      </c>
      <c r="T29" s="61">
        <f t="shared" si="15"/>
        <v>360</v>
      </c>
      <c r="U29" s="34"/>
      <c r="V29" s="34"/>
      <c r="W29" s="34"/>
      <c r="X29" s="34"/>
      <c r="Y29" s="34"/>
      <c r="Z29" s="34"/>
      <c r="AA29" s="34"/>
      <c r="AB29" s="34"/>
      <c r="AC29" s="34"/>
      <c r="AD29" s="34"/>
    </row>
    <row r="30" spans="1:30" s="56" customFormat="1" x14ac:dyDescent="0.2">
      <c r="A30" s="8">
        <f t="shared" si="5"/>
        <v>22</v>
      </c>
      <c r="B30" s="9">
        <f t="shared" si="9"/>
        <v>4107664.0544530046</v>
      </c>
      <c r="C30" s="9">
        <f t="shared" si="10"/>
        <v>20538.320272265024</v>
      </c>
      <c r="D30" s="9">
        <f t="shared" si="11"/>
        <v>4642.8017841508517</v>
      </c>
      <c r="E30" s="105">
        <f t="shared" si="7"/>
        <v>25181.122056415876</v>
      </c>
      <c r="F30" s="106"/>
      <c r="G30" s="107"/>
      <c r="H30" s="93"/>
      <c r="I30" s="10"/>
      <c r="J30" s="10"/>
      <c r="K30" s="92"/>
      <c r="L30" s="55" t="str">
        <f t="shared" si="0"/>
        <v/>
      </c>
      <c r="M30" s="25"/>
      <c r="N30" s="56">
        <f t="shared" si="1"/>
        <v>0</v>
      </c>
      <c r="O30" s="56">
        <f t="shared" si="4"/>
        <v>2</v>
      </c>
      <c r="P30" s="57">
        <f t="shared" si="8"/>
        <v>339</v>
      </c>
      <c r="Q30" s="62">
        <f t="shared" si="12"/>
        <v>5.0000000000000001E-3</v>
      </c>
      <c r="R30" s="59"/>
      <c r="S30" s="60">
        <f t="shared" si="14"/>
        <v>4200000</v>
      </c>
      <c r="T30" s="61">
        <f t="shared" si="15"/>
        <v>360</v>
      </c>
      <c r="U30" s="34"/>
      <c r="V30" s="34"/>
      <c r="W30" s="34"/>
      <c r="X30" s="34"/>
      <c r="Y30" s="34"/>
      <c r="Z30" s="34"/>
      <c r="AA30" s="34"/>
      <c r="AB30" s="34"/>
      <c r="AC30" s="34"/>
      <c r="AD30" s="34"/>
    </row>
    <row r="31" spans="1:30" s="56" customFormat="1" x14ac:dyDescent="0.2">
      <c r="A31" s="8">
        <f t="shared" si="5"/>
        <v>23</v>
      </c>
      <c r="B31" s="9">
        <f t="shared" si="9"/>
        <v>4103021.2526688538</v>
      </c>
      <c r="C31" s="9">
        <f t="shared" si="10"/>
        <v>20515.106263344271</v>
      </c>
      <c r="D31" s="9">
        <f t="shared" si="11"/>
        <v>4666.015793071605</v>
      </c>
      <c r="E31" s="105">
        <f t="shared" si="7"/>
        <v>25181.122056415876</v>
      </c>
      <c r="F31" s="106"/>
      <c r="G31" s="107"/>
      <c r="H31" s="93"/>
      <c r="I31" s="10"/>
      <c r="J31" s="10"/>
      <c r="K31" s="92"/>
      <c r="L31" s="55" t="str">
        <f t="shared" si="0"/>
        <v/>
      </c>
      <c r="M31" s="25"/>
      <c r="N31" s="56">
        <f t="shared" si="1"/>
        <v>0</v>
      </c>
      <c r="O31" s="56">
        <f t="shared" si="4"/>
        <v>2</v>
      </c>
      <c r="P31" s="57">
        <f t="shared" si="8"/>
        <v>338</v>
      </c>
      <c r="Q31" s="62">
        <f t="shared" si="12"/>
        <v>5.0000000000000001E-3</v>
      </c>
      <c r="R31" s="59"/>
      <c r="S31" s="60">
        <f t="shared" si="14"/>
        <v>4200000</v>
      </c>
      <c r="T31" s="61">
        <f t="shared" si="15"/>
        <v>360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</row>
    <row r="32" spans="1:30" s="56" customFormat="1" x14ac:dyDescent="0.2">
      <c r="A32" s="8">
        <f t="shared" si="5"/>
        <v>24</v>
      </c>
      <c r="B32" s="9">
        <f t="shared" si="9"/>
        <v>4098355.2368757823</v>
      </c>
      <c r="C32" s="9">
        <f t="shared" si="10"/>
        <v>20491.776184378912</v>
      </c>
      <c r="D32" s="9">
        <f t="shared" si="11"/>
        <v>4689.3458720369636</v>
      </c>
      <c r="E32" s="105">
        <f t="shared" si="7"/>
        <v>25181.122056415876</v>
      </c>
      <c r="F32" s="106"/>
      <c r="G32" s="107"/>
      <c r="H32" s="93"/>
      <c r="I32" s="10"/>
      <c r="J32" s="10"/>
      <c r="K32" s="92"/>
      <c r="L32" s="55" t="str">
        <f t="shared" si="0"/>
        <v/>
      </c>
      <c r="M32" s="25"/>
      <c r="N32" s="56">
        <f t="shared" si="1"/>
        <v>0</v>
      </c>
      <c r="O32" s="56">
        <f t="shared" si="4"/>
        <v>2</v>
      </c>
      <c r="P32" s="57">
        <f t="shared" si="8"/>
        <v>337</v>
      </c>
      <c r="Q32" s="62">
        <f t="shared" si="12"/>
        <v>5.0000000000000001E-3</v>
      </c>
      <c r="R32" s="59"/>
      <c r="S32" s="60">
        <f t="shared" si="14"/>
        <v>4200000</v>
      </c>
      <c r="T32" s="61">
        <f t="shared" si="15"/>
        <v>360</v>
      </c>
      <c r="U32" s="34"/>
      <c r="V32" s="34"/>
      <c r="W32" s="34"/>
      <c r="X32" s="34"/>
      <c r="Y32" s="34"/>
      <c r="Z32" s="34"/>
      <c r="AA32" s="34"/>
      <c r="AB32" s="34"/>
      <c r="AC32" s="34"/>
      <c r="AD32" s="34"/>
    </row>
    <row r="33" spans="1:30" s="56" customFormat="1" x14ac:dyDescent="0.2">
      <c r="A33" s="8">
        <f t="shared" si="5"/>
        <v>25</v>
      </c>
      <c r="B33" s="9">
        <f t="shared" si="9"/>
        <v>4093665.8910037451</v>
      </c>
      <c r="C33" s="9">
        <f t="shared" si="10"/>
        <v>20468.329455018727</v>
      </c>
      <c r="D33" s="9">
        <f t="shared" si="11"/>
        <v>4712.7926013971482</v>
      </c>
      <c r="E33" s="105">
        <f t="shared" si="7"/>
        <v>25181.122056415876</v>
      </c>
      <c r="F33" s="106"/>
      <c r="G33" s="107"/>
      <c r="H33" s="93"/>
      <c r="I33" s="10"/>
      <c r="J33" s="10"/>
      <c r="K33" s="92"/>
      <c r="L33" s="55" t="str">
        <f t="shared" si="0"/>
        <v/>
      </c>
      <c r="M33" s="25"/>
      <c r="N33" s="56">
        <f t="shared" si="1"/>
        <v>0</v>
      </c>
      <c r="O33" s="56">
        <f t="shared" ref="O33:O73" si="16">IF(AND(((N32+O32)&gt;1),N32&lt;&gt;1),2,1)</f>
        <v>2</v>
      </c>
      <c r="P33" s="57">
        <f t="shared" si="8"/>
        <v>336</v>
      </c>
      <c r="Q33" s="62">
        <f t="shared" si="12"/>
        <v>5.0000000000000001E-3</v>
      </c>
      <c r="R33" s="59"/>
      <c r="S33" s="60">
        <f t="shared" si="14"/>
        <v>4200000</v>
      </c>
      <c r="T33" s="61">
        <f t="shared" si="15"/>
        <v>360</v>
      </c>
      <c r="U33" s="34"/>
      <c r="V33" s="34"/>
      <c r="W33" s="34"/>
      <c r="X33" s="34"/>
      <c r="Y33" s="34"/>
      <c r="Z33" s="34"/>
      <c r="AA33" s="34"/>
      <c r="AB33" s="34"/>
      <c r="AC33" s="34"/>
      <c r="AD33" s="34"/>
    </row>
    <row r="34" spans="1:30" s="56" customFormat="1" x14ac:dyDescent="0.2">
      <c r="A34" s="8">
        <f t="shared" si="5"/>
        <v>26</v>
      </c>
      <c r="B34" s="9">
        <f t="shared" si="9"/>
        <v>4088953.0984023479</v>
      </c>
      <c r="C34" s="9">
        <f t="shared" si="10"/>
        <v>20444.765492011738</v>
      </c>
      <c r="D34" s="9">
        <f t="shared" si="11"/>
        <v>4736.3565644041373</v>
      </c>
      <c r="E34" s="105">
        <f t="shared" si="7"/>
        <v>25181.122056415876</v>
      </c>
      <c r="F34" s="106"/>
      <c r="G34" s="107"/>
      <c r="H34" s="93"/>
      <c r="I34" s="10"/>
      <c r="J34" s="10"/>
      <c r="K34" s="92"/>
      <c r="L34" s="55" t="str">
        <f t="shared" si="0"/>
        <v/>
      </c>
      <c r="M34" s="25"/>
      <c r="N34" s="56">
        <f t="shared" si="1"/>
        <v>0</v>
      </c>
      <c r="O34" s="56">
        <f t="shared" si="16"/>
        <v>2</v>
      </c>
      <c r="P34" s="57">
        <f t="shared" si="8"/>
        <v>335</v>
      </c>
      <c r="Q34" s="62">
        <f t="shared" si="12"/>
        <v>5.0000000000000001E-3</v>
      </c>
      <c r="R34" s="59"/>
      <c r="S34" s="60">
        <f t="shared" si="14"/>
        <v>4200000</v>
      </c>
      <c r="T34" s="61">
        <f t="shared" si="15"/>
        <v>360</v>
      </c>
      <c r="U34" s="34"/>
      <c r="V34" s="34"/>
      <c r="W34" s="34"/>
      <c r="X34" s="34"/>
      <c r="Y34" s="34"/>
      <c r="Z34" s="34"/>
      <c r="AA34" s="34"/>
      <c r="AB34" s="34"/>
      <c r="AC34" s="34"/>
      <c r="AD34" s="34"/>
    </row>
    <row r="35" spans="1:30" s="56" customFormat="1" x14ac:dyDescent="0.2">
      <c r="A35" s="8">
        <f t="shared" si="5"/>
        <v>27</v>
      </c>
      <c r="B35" s="9">
        <f t="shared" si="9"/>
        <v>4084216.7418379439</v>
      </c>
      <c r="C35" s="9">
        <f t="shared" si="10"/>
        <v>20421.083709189719</v>
      </c>
      <c r="D35" s="9">
        <f t="shared" si="11"/>
        <v>4760.0383472261565</v>
      </c>
      <c r="E35" s="105">
        <f t="shared" si="7"/>
        <v>25181.122056415876</v>
      </c>
      <c r="F35" s="106"/>
      <c r="G35" s="107"/>
      <c r="H35" s="93"/>
      <c r="I35" s="10"/>
      <c r="J35" s="10"/>
      <c r="K35" s="92"/>
      <c r="L35" s="55" t="str">
        <f t="shared" si="0"/>
        <v/>
      </c>
      <c r="M35" s="25"/>
      <c r="N35" s="56">
        <f t="shared" si="1"/>
        <v>0</v>
      </c>
      <c r="O35" s="56">
        <f t="shared" si="16"/>
        <v>2</v>
      </c>
      <c r="P35" s="57">
        <f t="shared" si="8"/>
        <v>334</v>
      </c>
      <c r="Q35" s="62">
        <f t="shared" si="12"/>
        <v>5.0000000000000001E-3</v>
      </c>
      <c r="R35" s="59"/>
      <c r="S35" s="60">
        <f t="shared" si="14"/>
        <v>4200000</v>
      </c>
      <c r="T35" s="61">
        <f t="shared" si="15"/>
        <v>360</v>
      </c>
      <c r="U35" s="34"/>
      <c r="V35" s="34"/>
      <c r="W35" s="34"/>
      <c r="X35" s="34"/>
      <c r="Y35" s="34"/>
      <c r="Z35" s="34"/>
      <c r="AA35" s="34"/>
      <c r="AB35" s="34"/>
      <c r="AC35" s="34"/>
      <c r="AD35" s="34"/>
    </row>
    <row r="36" spans="1:30" s="56" customFormat="1" x14ac:dyDescent="0.2">
      <c r="A36" s="8">
        <f t="shared" si="5"/>
        <v>28</v>
      </c>
      <c r="B36" s="9">
        <f t="shared" si="9"/>
        <v>4079456.7034907178</v>
      </c>
      <c r="C36" s="9">
        <f t="shared" si="10"/>
        <v>20397.28351745359</v>
      </c>
      <c r="D36" s="9">
        <f t="shared" si="11"/>
        <v>4783.8385389622854</v>
      </c>
      <c r="E36" s="105">
        <f t="shared" si="7"/>
        <v>25181.122056415876</v>
      </c>
      <c r="F36" s="106"/>
      <c r="G36" s="107"/>
      <c r="H36" s="93"/>
      <c r="I36" s="10"/>
      <c r="J36" s="10"/>
      <c r="K36" s="92"/>
      <c r="L36" s="55" t="str">
        <f t="shared" si="0"/>
        <v/>
      </c>
      <c r="M36" s="25"/>
      <c r="N36" s="56">
        <f t="shared" si="1"/>
        <v>0</v>
      </c>
      <c r="O36" s="56">
        <f t="shared" si="16"/>
        <v>2</v>
      </c>
      <c r="P36" s="57">
        <f t="shared" si="8"/>
        <v>333</v>
      </c>
      <c r="Q36" s="62">
        <f t="shared" si="12"/>
        <v>5.0000000000000001E-3</v>
      </c>
      <c r="R36" s="59"/>
      <c r="S36" s="60">
        <f t="shared" si="14"/>
        <v>4200000</v>
      </c>
      <c r="T36" s="61">
        <f t="shared" si="15"/>
        <v>360</v>
      </c>
      <c r="U36" s="34"/>
      <c r="V36" s="34"/>
      <c r="W36" s="34"/>
      <c r="X36" s="34"/>
      <c r="Y36" s="34"/>
      <c r="Z36" s="34"/>
      <c r="AA36" s="34"/>
      <c r="AB36" s="34"/>
      <c r="AC36" s="34"/>
      <c r="AD36" s="34"/>
    </row>
    <row r="37" spans="1:30" s="56" customFormat="1" x14ac:dyDescent="0.2">
      <c r="A37" s="8">
        <f t="shared" si="5"/>
        <v>29</v>
      </c>
      <c r="B37" s="9">
        <f t="shared" si="9"/>
        <v>4074672.8649517554</v>
      </c>
      <c r="C37" s="9">
        <f t="shared" si="10"/>
        <v>20373.364324758779</v>
      </c>
      <c r="D37" s="9">
        <f t="shared" si="11"/>
        <v>4807.7577316570969</v>
      </c>
      <c r="E37" s="105">
        <f t="shared" si="7"/>
        <v>25181.122056415876</v>
      </c>
      <c r="F37" s="106"/>
      <c r="G37" s="107"/>
      <c r="H37" s="93"/>
      <c r="I37" s="10"/>
      <c r="J37" s="10"/>
      <c r="K37" s="92"/>
      <c r="L37" s="55" t="str">
        <f t="shared" si="0"/>
        <v/>
      </c>
      <c r="M37" s="25"/>
      <c r="N37" s="56">
        <f t="shared" si="1"/>
        <v>0</v>
      </c>
      <c r="O37" s="56">
        <f t="shared" si="16"/>
        <v>2</v>
      </c>
      <c r="P37" s="57">
        <f t="shared" si="8"/>
        <v>332</v>
      </c>
      <c r="Q37" s="62">
        <f t="shared" si="12"/>
        <v>5.0000000000000001E-3</v>
      </c>
      <c r="R37" s="59"/>
      <c r="S37" s="60">
        <f t="shared" si="14"/>
        <v>4200000</v>
      </c>
      <c r="T37" s="61">
        <f t="shared" si="15"/>
        <v>360</v>
      </c>
      <c r="U37" s="34"/>
      <c r="V37" s="34"/>
      <c r="W37" s="34"/>
      <c r="X37" s="34"/>
      <c r="Y37" s="34"/>
      <c r="Z37" s="34"/>
      <c r="AA37" s="34"/>
      <c r="AB37" s="34"/>
      <c r="AC37" s="34"/>
      <c r="AD37" s="34"/>
    </row>
    <row r="38" spans="1:30" s="56" customFormat="1" x14ac:dyDescent="0.2">
      <c r="A38" s="8">
        <f t="shared" si="5"/>
        <v>30</v>
      </c>
      <c r="B38" s="9">
        <f t="shared" si="9"/>
        <v>4069865.1072200984</v>
      </c>
      <c r="C38" s="9">
        <f t="shared" si="10"/>
        <v>20349.325536100492</v>
      </c>
      <c r="D38" s="9">
        <f t="shared" si="11"/>
        <v>4831.7965203153835</v>
      </c>
      <c r="E38" s="105">
        <f t="shared" si="7"/>
        <v>25181.122056415876</v>
      </c>
      <c r="F38" s="106"/>
      <c r="G38" s="107"/>
      <c r="H38" s="93"/>
      <c r="I38" s="10"/>
      <c r="J38" s="10"/>
      <c r="K38" s="92"/>
      <c r="L38" s="55" t="str">
        <f t="shared" si="0"/>
        <v/>
      </c>
      <c r="M38" s="25"/>
      <c r="N38" s="56">
        <f t="shared" si="1"/>
        <v>0</v>
      </c>
      <c r="O38" s="56">
        <f t="shared" si="16"/>
        <v>2</v>
      </c>
      <c r="P38" s="57">
        <f t="shared" si="8"/>
        <v>331</v>
      </c>
      <c r="Q38" s="62">
        <f t="shared" si="12"/>
        <v>5.0000000000000001E-3</v>
      </c>
      <c r="R38" s="59"/>
      <c r="S38" s="60">
        <f t="shared" si="14"/>
        <v>4200000</v>
      </c>
      <c r="T38" s="61">
        <f t="shared" si="15"/>
        <v>360</v>
      </c>
      <c r="U38" s="34"/>
      <c r="V38" s="34"/>
      <c r="W38" s="34"/>
      <c r="X38" s="34"/>
      <c r="Y38" s="34"/>
      <c r="Z38" s="34"/>
      <c r="AA38" s="34"/>
      <c r="AB38" s="34"/>
      <c r="AC38" s="34"/>
      <c r="AD38" s="34"/>
    </row>
    <row r="39" spans="1:30" s="56" customFormat="1" x14ac:dyDescent="0.2">
      <c r="A39" s="8">
        <f t="shared" si="5"/>
        <v>31</v>
      </c>
      <c r="B39" s="9">
        <f t="shared" si="9"/>
        <v>4065033.3106997828</v>
      </c>
      <c r="C39" s="9">
        <f t="shared" si="10"/>
        <v>20325.166553498915</v>
      </c>
      <c r="D39" s="9">
        <f t="shared" si="11"/>
        <v>4855.9555029169605</v>
      </c>
      <c r="E39" s="105">
        <f t="shared" si="7"/>
        <v>25181.122056415876</v>
      </c>
      <c r="F39" s="106"/>
      <c r="G39" s="107"/>
      <c r="H39" s="93"/>
      <c r="I39" s="10"/>
      <c r="J39" s="10"/>
      <c r="K39" s="92"/>
      <c r="L39" s="55" t="str">
        <f t="shared" si="0"/>
        <v/>
      </c>
      <c r="M39" s="25"/>
      <c r="N39" s="56">
        <f t="shared" si="1"/>
        <v>0</v>
      </c>
      <c r="O39" s="56">
        <f t="shared" si="16"/>
        <v>2</v>
      </c>
      <c r="P39" s="57">
        <f t="shared" si="8"/>
        <v>330</v>
      </c>
      <c r="Q39" s="62">
        <f t="shared" si="12"/>
        <v>5.0000000000000001E-3</v>
      </c>
      <c r="R39" s="59"/>
      <c r="S39" s="60">
        <f t="shared" si="14"/>
        <v>4200000</v>
      </c>
      <c r="T39" s="61">
        <f t="shared" si="15"/>
        <v>360</v>
      </c>
      <c r="U39" s="34"/>
      <c r="V39" s="34"/>
      <c r="W39" s="34"/>
      <c r="X39" s="34"/>
      <c r="Y39" s="34"/>
      <c r="Z39" s="34"/>
      <c r="AA39" s="34"/>
      <c r="AB39" s="34"/>
      <c r="AC39" s="34"/>
      <c r="AD39" s="34"/>
    </row>
    <row r="40" spans="1:30" s="56" customFormat="1" x14ac:dyDescent="0.2">
      <c r="A40" s="8">
        <f t="shared" si="5"/>
        <v>32</v>
      </c>
      <c r="B40" s="9">
        <f t="shared" si="9"/>
        <v>4060177.3551968657</v>
      </c>
      <c r="C40" s="9">
        <f t="shared" si="10"/>
        <v>20300.886775984331</v>
      </c>
      <c r="D40" s="9">
        <f t="shared" si="11"/>
        <v>4880.2352804315451</v>
      </c>
      <c r="E40" s="105">
        <f t="shared" si="7"/>
        <v>25181.122056415876</v>
      </c>
      <c r="F40" s="106"/>
      <c r="G40" s="107"/>
      <c r="H40" s="93"/>
      <c r="I40" s="10"/>
      <c r="J40" s="10"/>
      <c r="K40" s="92"/>
      <c r="L40" s="55" t="str">
        <f t="shared" si="0"/>
        <v/>
      </c>
      <c r="M40" s="25"/>
      <c r="N40" s="56">
        <f t="shared" si="1"/>
        <v>0</v>
      </c>
      <c r="O40" s="56">
        <f t="shared" si="16"/>
        <v>2</v>
      </c>
      <c r="P40" s="57">
        <f t="shared" si="8"/>
        <v>329</v>
      </c>
      <c r="Q40" s="62">
        <f t="shared" si="12"/>
        <v>5.0000000000000001E-3</v>
      </c>
      <c r="R40" s="59"/>
      <c r="S40" s="60">
        <f t="shared" si="14"/>
        <v>4200000</v>
      </c>
      <c r="T40" s="61">
        <f t="shared" si="15"/>
        <v>360</v>
      </c>
      <c r="U40" s="34"/>
      <c r="V40" s="34"/>
      <c r="W40" s="34"/>
      <c r="X40" s="34"/>
      <c r="Y40" s="34"/>
      <c r="Z40" s="34"/>
      <c r="AA40" s="34"/>
      <c r="AB40" s="34"/>
      <c r="AC40" s="34"/>
      <c r="AD40" s="34"/>
    </row>
    <row r="41" spans="1:30" s="56" customFormat="1" x14ac:dyDescent="0.2">
      <c r="A41" s="8">
        <f t="shared" si="5"/>
        <v>33</v>
      </c>
      <c r="B41" s="9">
        <f t="shared" si="9"/>
        <v>4055297.1199164344</v>
      </c>
      <c r="C41" s="9">
        <f t="shared" si="10"/>
        <v>20276.485599582171</v>
      </c>
      <c r="D41" s="9">
        <f t="shared" si="11"/>
        <v>4904.6364568337049</v>
      </c>
      <c r="E41" s="105">
        <f t="shared" si="7"/>
        <v>25181.122056415876</v>
      </c>
      <c r="F41" s="106"/>
      <c r="G41" s="107"/>
      <c r="H41" s="93"/>
      <c r="I41" s="10"/>
      <c r="J41" s="10"/>
      <c r="K41" s="92"/>
      <c r="L41" s="55" t="str">
        <f t="shared" si="0"/>
        <v/>
      </c>
      <c r="M41" s="25"/>
      <c r="N41" s="56">
        <f t="shared" si="1"/>
        <v>0</v>
      </c>
      <c r="O41" s="56">
        <f t="shared" si="16"/>
        <v>2</v>
      </c>
      <c r="P41" s="57">
        <f t="shared" si="8"/>
        <v>328</v>
      </c>
      <c r="Q41" s="62">
        <f t="shared" si="12"/>
        <v>5.0000000000000001E-3</v>
      </c>
      <c r="R41" s="59"/>
      <c r="S41" s="60">
        <f t="shared" si="14"/>
        <v>4200000</v>
      </c>
      <c r="T41" s="61">
        <f t="shared" si="15"/>
        <v>360</v>
      </c>
      <c r="U41" s="34"/>
      <c r="V41" s="34"/>
      <c r="W41" s="34"/>
      <c r="X41" s="34"/>
      <c r="Y41" s="34"/>
      <c r="Z41" s="34"/>
      <c r="AA41" s="34"/>
      <c r="AB41" s="34"/>
      <c r="AC41" s="34"/>
      <c r="AD41" s="34"/>
    </row>
    <row r="42" spans="1:30" s="56" customFormat="1" x14ac:dyDescent="0.2">
      <c r="A42" s="8">
        <f t="shared" si="5"/>
        <v>34</v>
      </c>
      <c r="B42" s="9">
        <f t="shared" si="9"/>
        <v>4050392.4834596007</v>
      </c>
      <c r="C42" s="9">
        <f t="shared" si="10"/>
        <v>20251.962417298004</v>
      </c>
      <c r="D42" s="9">
        <f t="shared" si="11"/>
        <v>4929.1596391178718</v>
      </c>
      <c r="E42" s="105">
        <f t="shared" si="7"/>
        <v>25181.122056415876</v>
      </c>
      <c r="F42" s="106"/>
      <c r="G42" s="107"/>
      <c r="H42" s="93"/>
      <c r="I42" s="10"/>
      <c r="J42" s="10"/>
      <c r="K42" s="92"/>
      <c r="L42" s="55" t="str">
        <f t="shared" si="0"/>
        <v/>
      </c>
      <c r="M42" s="25"/>
      <c r="N42" s="56">
        <f t="shared" si="1"/>
        <v>0</v>
      </c>
      <c r="O42" s="56">
        <f t="shared" si="16"/>
        <v>2</v>
      </c>
      <c r="P42" s="57">
        <f t="shared" si="8"/>
        <v>327</v>
      </c>
      <c r="Q42" s="62">
        <f t="shared" si="12"/>
        <v>5.0000000000000001E-3</v>
      </c>
      <c r="R42" s="59"/>
      <c r="S42" s="60">
        <f t="shared" si="14"/>
        <v>4200000</v>
      </c>
      <c r="T42" s="61">
        <f t="shared" si="15"/>
        <v>360</v>
      </c>
      <c r="U42" s="34"/>
      <c r="V42" s="34"/>
      <c r="W42" s="34"/>
      <c r="X42" s="34"/>
      <c r="Y42" s="34"/>
      <c r="Z42" s="34"/>
      <c r="AA42" s="34"/>
      <c r="AB42" s="34"/>
      <c r="AC42" s="34"/>
      <c r="AD42" s="34"/>
    </row>
    <row r="43" spans="1:30" s="56" customFormat="1" x14ac:dyDescent="0.2">
      <c r="A43" s="8">
        <f t="shared" si="5"/>
        <v>35</v>
      </c>
      <c r="B43" s="9">
        <f t="shared" si="9"/>
        <v>4045463.3238204829</v>
      </c>
      <c r="C43" s="9">
        <f t="shared" si="10"/>
        <v>20227.316619102414</v>
      </c>
      <c r="D43" s="9">
        <f t="shared" si="11"/>
        <v>4953.8054373134619</v>
      </c>
      <c r="E43" s="105">
        <f t="shared" si="7"/>
        <v>25181.122056415876</v>
      </c>
      <c r="F43" s="106"/>
      <c r="G43" s="107"/>
      <c r="H43" s="93"/>
      <c r="I43" s="10"/>
      <c r="J43" s="10"/>
      <c r="K43" s="92"/>
      <c r="L43" s="55" t="str">
        <f t="shared" si="0"/>
        <v/>
      </c>
      <c r="M43" s="25"/>
      <c r="N43" s="56">
        <f t="shared" si="1"/>
        <v>0</v>
      </c>
      <c r="O43" s="56">
        <f t="shared" si="16"/>
        <v>2</v>
      </c>
      <c r="P43" s="57">
        <f t="shared" si="8"/>
        <v>326</v>
      </c>
      <c r="Q43" s="62">
        <f t="shared" si="12"/>
        <v>5.0000000000000001E-3</v>
      </c>
      <c r="R43" s="59"/>
      <c r="S43" s="60">
        <f t="shared" si="14"/>
        <v>4200000</v>
      </c>
      <c r="T43" s="61">
        <f t="shared" si="15"/>
        <v>360</v>
      </c>
      <c r="U43" s="34"/>
      <c r="V43" s="34"/>
      <c r="W43" s="34"/>
      <c r="X43" s="34"/>
      <c r="Y43" s="34"/>
      <c r="Z43" s="34"/>
      <c r="AA43" s="34"/>
      <c r="AB43" s="34"/>
      <c r="AC43" s="34"/>
      <c r="AD43" s="34"/>
    </row>
    <row r="44" spans="1:30" s="56" customFormat="1" x14ac:dyDescent="0.2">
      <c r="A44" s="8">
        <f t="shared" si="5"/>
        <v>36</v>
      </c>
      <c r="B44" s="9">
        <f t="shared" si="9"/>
        <v>4040509.5183831695</v>
      </c>
      <c r="C44" s="9">
        <f t="shared" si="10"/>
        <v>20202.547591915849</v>
      </c>
      <c r="D44" s="9">
        <f t="shared" si="11"/>
        <v>4978.5744645000268</v>
      </c>
      <c r="E44" s="105">
        <f t="shared" si="7"/>
        <v>25181.122056415876</v>
      </c>
      <c r="F44" s="106"/>
      <c r="G44" s="107"/>
      <c r="H44" s="93"/>
      <c r="I44" s="10"/>
      <c r="J44" s="10"/>
      <c r="K44" s="92"/>
      <c r="L44" s="55" t="str">
        <f t="shared" si="0"/>
        <v/>
      </c>
      <c r="M44" s="25"/>
      <c r="N44" s="56">
        <f t="shared" si="1"/>
        <v>0</v>
      </c>
      <c r="O44" s="56">
        <f t="shared" si="16"/>
        <v>2</v>
      </c>
      <c r="P44" s="57">
        <f t="shared" si="8"/>
        <v>325</v>
      </c>
      <c r="Q44" s="62">
        <f t="shared" si="12"/>
        <v>5.0000000000000001E-3</v>
      </c>
      <c r="R44" s="59"/>
      <c r="S44" s="60">
        <f t="shared" si="14"/>
        <v>4200000</v>
      </c>
      <c r="T44" s="61">
        <f t="shared" si="15"/>
        <v>360</v>
      </c>
      <c r="U44" s="34"/>
      <c r="V44" s="34"/>
      <c r="W44" s="34"/>
      <c r="X44" s="34"/>
      <c r="Y44" s="34"/>
      <c r="Z44" s="34"/>
      <c r="AA44" s="34"/>
      <c r="AB44" s="34"/>
      <c r="AC44" s="34"/>
      <c r="AD44" s="34"/>
    </row>
    <row r="45" spans="1:30" s="56" customFormat="1" x14ac:dyDescent="0.2">
      <c r="A45" s="8">
        <f t="shared" si="5"/>
        <v>37</v>
      </c>
      <c r="B45" s="9">
        <f t="shared" si="9"/>
        <v>4035530.9439186696</v>
      </c>
      <c r="C45" s="9">
        <f t="shared" si="10"/>
        <v>20177.654719593349</v>
      </c>
      <c r="D45" s="9">
        <f t="shared" si="11"/>
        <v>5003.4673368225267</v>
      </c>
      <c r="E45" s="105">
        <f t="shared" si="7"/>
        <v>25181.122056415876</v>
      </c>
      <c r="F45" s="106"/>
      <c r="G45" s="107"/>
      <c r="H45" s="93"/>
      <c r="I45" s="10"/>
      <c r="J45" s="10"/>
      <c r="K45" s="92"/>
      <c r="L45" s="55" t="str">
        <f t="shared" si="0"/>
        <v/>
      </c>
      <c r="M45" s="25"/>
      <c r="N45" s="56">
        <f t="shared" si="1"/>
        <v>0</v>
      </c>
      <c r="O45" s="56">
        <f t="shared" si="16"/>
        <v>2</v>
      </c>
      <c r="P45" s="57">
        <f t="shared" si="8"/>
        <v>324</v>
      </c>
      <c r="Q45" s="62">
        <f t="shared" si="12"/>
        <v>5.0000000000000001E-3</v>
      </c>
      <c r="R45" s="59"/>
      <c r="S45" s="60">
        <f t="shared" si="14"/>
        <v>4200000</v>
      </c>
      <c r="T45" s="61">
        <f t="shared" si="15"/>
        <v>360</v>
      </c>
      <c r="U45" s="34"/>
      <c r="V45" s="34"/>
      <c r="W45" s="34"/>
      <c r="X45" s="34"/>
      <c r="Y45" s="34"/>
      <c r="Z45" s="34"/>
      <c r="AA45" s="34"/>
      <c r="AB45" s="34"/>
      <c r="AC45" s="34"/>
      <c r="AD45" s="34"/>
    </row>
    <row r="46" spans="1:30" s="56" customFormat="1" x14ac:dyDescent="0.2">
      <c r="A46" s="8">
        <f t="shared" si="5"/>
        <v>38</v>
      </c>
      <c r="B46" s="9">
        <f t="shared" si="9"/>
        <v>4030527.4765818473</v>
      </c>
      <c r="C46" s="9">
        <f t="shared" si="10"/>
        <v>20152.637382909237</v>
      </c>
      <c r="D46" s="9">
        <f t="shared" si="11"/>
        <v>5028.4846735066385</v>
      </c>
      <c r="E46" s="105">
        <f t="shared" si="7"/>
        <v>25181.122056415876</v>
      </c>
      <c r="F46" s="106"/>
      <c r="G46" s="107"/>
      <c r="H46" s="93"/>
      <c r="I46" s="10"/>
      <c r="J46" s="10"/>
      <c r="K46" s="92"/>
      <c r="L46" s="55" t="str">
        <f t="shared" si="0"/>
        <v/>
      </c>
      <c r="M46" s="25"/>
      <c r="N46" s="56">
        <f t="shared" si="1"/>
        <v>0</v>
      </c>
      <c r="O46" s="56">
        <f t="shared" si="16"/>
        <v>2</v>
      </c>
      <c r="P46" s="57">
        <f t="shared" si="8"/>
        <v>323</v>
      </c>
      <c r="Q46" s="62">
        <f t="shared" si="12"/>
        <v>5.0000000000000001E-3</v>
      </c>
      <c r="R46" s="59"/>
      <c r="S46" s="60">
        <f t="shared" si="14"/>
        <v>4200000</v>
      </c>
      <c r="T46" s="61">
        <f t="shared" si="15"/>
        <v>360</v>
      </c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1:30" s="56" customFormat="1" x14ac:dyDescent="0.2">
      <c r="A47" s="8">
        <f t="shared" si="5"/>
        <v>39</v>
      </c>
      <c r="B47" s="9">
        <f t="shared" si="9"/>
        <v>4025498.9919083407</v>
      </c>
      <c r="C47" s="9">
        <f t="shared" si="10"/>
        <v>20127.494959541706</v>
      </c>
      <c r="D47" s="9">
        <f t="shared" si="11"/>
        <v>5053.6270968741701</v>
      </c>
      <c r="E47" s="105">
        <f t="shared" si="7"/>
        <v>25181.122056415876</v>
      </c>
      <c r="F47" s="106"/>
      <c r="G47" s="107"/>
      <c r="H47" s="93"/>
      <c r="I47" s="10"/>
      <c r="J47" s="10"/>
      <c r="K47" s="92"/>
      <c r="L47" s="55" t="str">
        <f t="shared" si="0"/>
        <v/>
      </c>
      <c r="M47" s="25"/>
      <c r="N47" s="56">
        <f t="shared" si="1"/>
        <v>0</v>
      </c>
      <c r="O47" s="56">
        <f t="shared" si="16"/>
        <v>2</v>
      </c>
      <c r="P47" s="57">
        <f t="shared" si="8"/>
        <v>322</v>
      </c>
      <c r="Q47" s="62">
        <f t="shared" si="12"/>
        <v>5.0000000000000001E-3</v>
      </c>
      <c r="R47" s="59"/>
      <c r="S47" s="60">
        <f t="shared" si="14"/>
        <v>4200000</v>
      </c>
      <c r="T47" s="61">
        <f t="shared" si="15"/>
        <v>360</v>
      </c>
      <c r="U47" s="34"/>
      <c r="V47" s="34"/>
      <c r="W47" s="34"/>
      <c r="X47" s="34"/>
      <c r="Y47" s="34"/>
      <c r="Z47" s="34"/>
      <c r="AA47" s="34"/>
      <c r="AB47" s="34"/>
      <c r="AC47" s="34"/>
      <c r="AD47" s="34"/>
    </row>
    <row r="48" spans="1:30" s="56" customFormat="1" x14ac:dyDescent="0.2">
      <c r="A48" s="8">
        <f t="shared" si="5"/>
        <v>40</v>
      </c>
      <c r="B48" s="9">
        <f t="shared" si="9"/>
        <v>4020445.3648114665</v>
      </c>
      <c r="C48" s="9">
        <f t="shared" si="10"/>
        <v>20102.226824057332</v>
      </c>
      <c r="D48" s="9">
        <f t="shared" si="11"/>
        <v>5078.8952323585436</v>
      </c>
      <c r="E48" s="105">
        <f t="shared" si="7"/>
        <v>25181.122056415876</v>
      </c>
      <c r="F48" s="106"/>
      <c r="G48" s="107"/>
      <c r="H48" s="93"/>
      <c r="I48" s="10"/>
      <c r="J48" s="10"/>
      <c r="K48" s="92"/>
      <c r="L48" s="55" t="str">
        <f t="shared" si="0"/>
        <v/>
      </c>
      <c r="M48" s="25"/>
      <c r="N48" s="56">
        <f t="shared" si="1"/>
        <v>0</v>
      </c>
      <c r="O48" s="56">
        <f t="shared" si="16"/>
        <v>2</v>
      </c>
      <c r="P48" s="57">
        <f t="shared" si="8"/>
        <v>321</v>
      </c>
      <c r="Q48" s="62">
        <f t="shared" si="12"/>
        <v>5.0000000000000001E-3</v>
      </c>
      <c r="R48" s="59"/>
      <c r="S48" s="60">
        <f t="shared" si="14"/>
        <v>4200000</v>
      </c>
      <c r="T48" s="61">
        <f t="shared" si="15"/>
        <v>360</v>
      </c>
      <c r="U48" s="34"/>
      <c r="V48" s="34"/>
      <c r="W48" s="34"/>
      <c r="X48" s="34"/>
      <c r="Y48" s="34"/>
      <c r="Z48" s="34"/>
      <c r="AA48" s="34"/>
      <c r="AB48" s="34"/>
      <c r="AC48" s="34"/>
      <c r="AD48" s="34"/>
    </row>
    <row r="49" spans="1:30" s="56" customFormat="1" x14ac:dyDescent="0.2">
      <c r="A49" s="8">
        <f t="shared" si="5"/>
        <v>41</v>
      </c>
      <c r="B49" s="9">
        <f t="shared" si="9"/>
        <v>4015366.4695791081</v>
      </c>
      <c r="C49" s="9">
        <f t="shared" si="10"/>
        <v>20076.832347895539</v>
      </c>
      <c r="D49" s="9">
        <f t="shared" si="11"/>
        <v>5104.2897085203367</v>
      </c>
      <c r="E49" s="105">
        <f t="shared" si="7"/>
        <v>25181.122056415876</v>
      </c>
      <c r="F49" s="106"/>
      <c r="G49" s="107"/>
      <c r="H49" s="93"/>
      <c r="I49" s="10"/>
      <c r="J49" s="10"/>
      <c r="K49" s="92"/>
      <c r="L49" s="55" t="str">
        <f t="shared" si="0"/>
        <v/>
      </c>
      <c r="M49" s="25"/>
      <c r="N49" s="56">
        <f t="shared" si="1"/>
        <v>0</v>
      </c>
      <c r="O49" s="56">
        <f t="shared" si="16"/>
        <v>2</v>
      </c>
      <c r="P49" s="57">
        <f t="shared" si="8"/>
        <v>320</v>
      </c>
      <c r="Q49" s="62">
        <f t="shared" si="12"/>
        <v>5.0000000000000001E-3</v>
      </c>
      <c r="R49" s="59"/>
      <c r="S49" s="60">
        <f t="shared" si="14"/>
        <v>4200000</v>
      </c>
      <c r="T49" s="61">
        <f t="shared" si="15"/>
        <v>360</v>
      </c>
      <c r="U49" s="34"/>
      <c r="V49" s="34"/>
      <c r="W49" s="34"/>
      <c r="X49" s="34"/>
      <c r="Y49" s="34"/>
      <c r="Z49" s="34"/>
      <c r="AA49" s="34"/>
      <c r="AB49" s="34"/>
      <c r="AC49" s="34"/>
      <c r="AD49" s="34"/>
    </row>
    <row r="50" spans="1:30" s="56" customFormat="1" x14ac:dyDescent="0.2">
      <c r="A50" s="8">
        <f t="shared" si="5"/>
        <v>42</v>
      </c>
      <c r="B50" s="9">
        <f t="shared" si="9"/>
        <v>4010262.1798705878</v>
      </c>
      <c r="C50" s="9">
        <f t="shared" si="10"/>
        <v>20051.310899352939</v>
      </c>
      <c r="D50" s="9">
        <f t="shared" si="11"/>
        <v>5129.8111570629371</v>
      </c>
      <c r="E50" s="105">
        <f t="shared" si="7"/>
        <v>25181.122056415876</v>
      </c>
      <c r="F50" s="106"/>
      <c r="G50" s="107"/>
      <c r="H50" s="93"/>
      <c r="I50" s="10"/>
      <c r="J50" s="10"/>
      <c r="K50" s="92"/>
      <c r="L50" s="55" t="str">
        <f t="shared" si="0"/>
        <v/>
      </c>
      <c r="M50" s="25"/>
      <c r="N50" s="56">
        <f t="shared" si="1"/>
        <v>0</v>
      </c>
      <c r="O50" s="56">
        <f t="shared" si="16"/>
        <v>2</v>
      </c>
      <c r="P50" s="57">
        <f t="shared" si="8"/>
        <v>319</v>
      </c>
      <c r="Q50" s="62">
        <f t="shared" si="12"/>
        <v>5.0000000000000001E-3</v>
      </c>
      <c r="R50" s="59"/>
      <c r="S50" s="60">
        <f t="shared" si="14"/>
        <v>4200000</v>
      </c>
      <c r="T50" s="61">
        <f t="shared" si="15"/>
        <v>360</v>
      </c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1:30" s="56" customFormat="1" x14ac:dyDescent="0.2">
      <c r="A51" s="8">
        <f t="shared" si="5"/>
        <v>43</v>
      </c>
      <c r="B51" s="9">
        <f t="shared" si="9"/>
        <v>4005132.3687135247</v>
      </c>
      <c r="C51" s="9">
        <f t="shared" si="10"/>
        <v>20025.661843567625</v>
      </c>
      <c r="D51" s="9">
        <f t="shared" si="11"/>
        <v>5155.4602128482511</v>
      </c>
      <c r="E51" s="105">
        <f t="shared" si="7"/>
        <v>25181.122056415876</v>
      </c>
      <c r="F51" s="106"/>
      <c r="G51" s="107"/>
      <c r="H51" s="93"/>
      <c r="I51" s="10"/>
      <c r="J51" s="10"/>
      <c r="K51" s="92"/>
      <c r="L51" s="55" t="str">
        <f t="shared" si="0"/>
        <v/>
      </c>
      <c r="M51" s="25"/>
      <c r="N51" s="56">
        <f t="shared" si="1"/>
        <v>0</v>
      </c>
      <c r="O51" s="56">
        <f t="shared" si="16"/>
        <v>2</v>
      </c>
      <c r="P51" s="57">
        <f t="shared" si="8"/>
        <v>318</v>
      </c>
      <c r="Q51" s="62">
        <f t="shared" si="12"/>
        <v>5.0000000000000001E-3</v>
      </c>
      <c r="R51" s="59"/>
      <c r="S51" s="60">
        <f t="shared" si="14"/>
        <v>4200000</v>
      </c>
      <c r="T51" s="61">
        <f t="shared" si="15"/>
        <v>360</v>
      </c>
      <c r="U51" s="34"/>
      <c r="V51" s="34"/>
      <c r="W51" s="34"/>
      <c r="X51" s="34"/>
      <c r="Y51" s="34"/>
      <c r="Z51" s="34"/>
      <c r="AA51" s="34"/>
      <c r="AB51" s="34"/>
      <c r="AC51" s="34"/>
      <c r="AD51" s="34"/>
    </row>
    <row r="52" spans="1:30" s="56" customFormat="1" x14ac:dyDescent="0.2">
      <c r="A52" s="8">
        <f t="shared" si="5"/>
        <v>44</v>
      </c>
      <c r="B52" s="9">
        <f t="shared" si="9"/>
        <v>3999976.9085006765</v>
      </c>
      <c r="C52" s="9">
        <f t="shared" si="10"/>
        <v>19999.884542503383</v>
      </c>
      <c r="D52" s="9">
        <f t="shared" si="11"/>
        <v>5181.2375139124924</v>
      </c>
      <c r="E52" s="105">
        <f t="shared" si="7"/>
        <v>25181.122056415876</v>
      </c>
      <c r="F52" s="106"/>
      <c r="G52" s="107"/>
      <c r="H52" s="93"/>
      <c r="I52" s="10"/>
      <c r="J52" s="10"/>
      <c r="K52" s="92"/>
      <c r="L52" s="55" t="str">
        <f t="shared" si="0"/>
        <v/>
      </c>
      <c r="M52" s="25"/>
      <c r="N52" s="56">
        <f t="shared" si="1"/>
        <v>0</v>
      </c>
      <c r="O52" s="56">
        <f t="shared" si="16"/>
        <v>2</v>
      </c>
      <c r="P52" s="57">
        <f t="shared" si="8"/>
        <v>317</v>
      </c>
      <c r="Q52" s="62">
        <f t="shared" si="12"/>
        <v>5.0000000000000001E-3</v>
      </c>
      <c r="R52" s="59"/>
      <c r="S52" s="60">
        <f t="shared" si="14"/>
        <v>4200000</v>
      </c>
      <c r="T52" s="61">
        <f t="shared" si="15"/>
        <v>360</v>
      </c>
      <c r="U52" s="34"/>
      <c r="V52" s="34"/>
      <c r="W52" s="34"/>
      <c r="X52" s="34"/>
      <c r="Y52" s="34"/>
      <c r="Z52" s="34"/>
      <c r="AA52" s="34"/>
      <c r="AB52" s="34"/>
      <c r="AC52" s="34"/>
      <c r="AD52" s="34"/>
    </row>
    <row r="53" spans="1:30" s="56" customFormat="1" x14ac:dyDescent="0.2">
      <c r="A53" s="8">
        <f t="shared" si="5"/>
        <v>45</v>
      </c>
      <c r="B53" s="9">
        <f t="shared" si="9"/>
        <v>3994795.6709867641</v>
      </c>
      <c r="C53" s="9">
        <f t="shared" si="10"/>
        <v>19973.978354933821</v>
      </c>
      <c r="D53" s="9">
        <f t="shared" si="11"/>
        <v>5207.1437014820549</v>
      </c>
      <c r="E53" s="105">
        <f t="shared" si="7"/>
        <v>25181.122056415876</v>
      </c>
      <c r="F53" s="106"/>
      <c r="G53" s="107"/>
      <c r="H53" s="93"/>
      <c r="I53" s="10"/>
      <c r="J53" s="10"/>
      <c r="K53" s="92"/>
      <c r="L53" s="55" t="str">
        <f t="shared" si="0"/>
        <v/>
      </c>
      <c r="M53" s="25"/>
      <c r="N53" s="56">
        <f t="shared" si="1"/>
        <v>0</v>
      </c>
      <c r="O53" s="56">
        <f t="shared" si="16"/>
        <v>2</v>
      </c>
      <c r="P53" s="57">
        <f t="shared" si="8"/>
        <v>316</v>
      </c>
      <c r="Q53" s="62">
        <f t="shared" si="12"/>
        <v>5.0000000000000001E-3</v>
      </c>
      <c r="R53" s="59"/>
      <c r="S53" s="60">
        <f t="shared" si="14"/>
        <v>4200000</v>
      </c>
      <c r="T53" s="61">
        <f t="shared" si="15"/>
        <v>360</v>
      </c>
      <c r="U53" s="34"/>
      <c r="V53" s="34"/>
      <c r="W53" s="34"/>
      <c r="X53" s="34"/>
      <c r="Y53" s="34"/>
      <c r="Z53" s="34"/>
      <c r="AA53" s="34"/>
      <c r="AB53" s="34"/>
      <c r="AC53" s="34"/>
      <c r="AD53" s="34"/>
    </row>
    <row r="54" spans="1:30" s="56" customFormat="1" x14ac:dyDescent="0.2">
      <c r="A54" s="8">
        <f t="shared" si="5"/>
        <v>46</v>
      </c>
      <c r="B54" s="9">
        <f t="shared" si="9"/>
        <v>3989588.527285282</v>
      </c>
      <c r="C54" s="9">
        <f t="shared" si="10"/>
        <v>19947.942636426411</v>
      </c>
      <c r="D54" s="9">
        <f t="shared" si="11"/>
        <v>5233.1794199894648</v>
      </c>
      <c r="E54" s="105">
        <f t="shared" si="7"/>
        <v>25181.122056415876</v>
      </c>
      <c r="F54" s="106"/>
      <c r="G54" s="107"/>
      <c r="H54" s="93"/>
      <c r="I54" s="10"/>
      <c r="J54" s="10"/>
      <c r="K54" s="92"/>
      <c r="L54" s="55" t="str">
        <f t="shared" si="0"/>
        <v/>
      </c>
      <c r="M54" s="25"/>
      <c r="N54" s="56">
        <f t="shared" si="1"/>
        <v>0</v>
      </c>
      <c r="O54" s="56">
        <f t="shared" si="16"/>
        <v>2</v>
      </c>
      <c r="P54" s="57">
        <f t="shared" si="8"/>
        <v>315</v>
      </c>
      <c r="Q54" s="62">
        <f t="shared" si="12"/>
        <v>5.0000000000000001E-3</v>
      </c>
      <c r="R54" s="59"/>
      <c r="S54" s="60">
        <f t="shared" si="14"/>
        <v>4200000</v>
      </c>
      <c r="T54" s="61">
        <f t="shared" si="15"/>
        <v>360</v>
      </c>
      <c r="U54" s="34"/>
      <c r="V54" s="34"/>
      <c r="W54" s="34"/>
      <c r="X54" s="34"/>
      <c r="Y54" s="34"/>
      <c r="Z54" s="34"/>
      <c r="AA54" s="34"/>
      <c r="AB54" s="34"/>
      <c r="AC54" s="34"/>
      <c r="AD54" s="34"/>
    </row>
    <row r="55" spans="1:30" s="56" customFormat="1" x14ac:dyDescent="0.2">
      <c r="A55" s="8">
        <f t="shared" si="5"/>
        <v>47</v>
      </c>
      <c r="B55" s="9">
        <f t="shared" si="9"/>
        <v>3984355.3478652928</v>
      </c>
      <c r="C55" s="9">
        <f t="shared" si="10"/>
        <v>19921.776739326466</v>
      </c>
      <c r="D55" s="9">
        <f t="shared" si="11"/>
        <v>5259.3453170894099</v>
      </c>
      <c r="E55" s="105">
        <f t="shared" si="7"/>
        <v>25181.122056415876</v>
      </c>
      <c r="F55" s="106"/>
      <c r="G55" s="107"/>
      <c r="H55" s="93"/>
      <c r="I55" s="10"/>
      <c r="J55" s="10"/>
      <c r="K55" s="92"/>
      <c r="L55" s="55" t="str">
        <f t="shared" si="0"/>
        <v/>
      </c>
      <c r="M55" s="25"/>
      <c r="N55" s="56">
        <f t="shared" si="1"/>
        <v>0</v>
      </c>
      <c r="O55" s="56">
        <f t="shared" si="16"/>
        <v>2</v>
      </c>
      <c r="P55" s="57">
        <f t="shared" si="8"/>
        <v>314</v>
      </c>
      <c r="Q55" s="62">
        <f t="shared" si="12"/>
        <v>5.0000000000000001E-3</v>
      </c>
      <c r="R55" s="59"/>
      <c r="S55" s="60">
        <f t="shared" si="14"/>
        <v>4200000</v>
      </c>
      <c r="T55" s="61">
        <f t="shared" si="15"/>
        <v>360</v>
      </c>
      <c r="U55" s="34"/>
      <c r="V55" s="34"/>
      <c r="W55" s="34"/>
      <c r="X55" s="34"/>
      <c r="Y55" s="34"/>
      <c r="Z55" s="34"/>
      <c r="AA55" s="34"/>
      <c r="AB55" s="34"/>
      <c r="AC55" s="34"/>
      <c r="AD55" s="34"/>
    </row>
    <row r="56" spans="1:30" s="56" customFormat="1" x14ac:dyDescent="0.2">
      <c r="A56" s="8">
        <f t="shared" si="5"/>
        <v>48</v>
      </c>
      <c r="B56" s="9">
        <f t="shared" si="9"/>
        <v>3979096.0025482033</v>
      </c>
      <c r="C56" s="9">
        <f t="shared" si="10"/>
        <v>19895.480012741016</v>
      </c>
      <c r="D56" s="9">
        <f t="shared" si="11"/>
        <v>5285.6420436748595</v>
      </c>
      <c r="E56" s="105">
        <f t="shared" si="7"/>
        <v>25181.122056415876</v>
      </c>
      <c r="F56" s="106"/>
      <c r="G56" s="107"/>
      <c r="H56" s="93"/>
      <c r="I56" s="10"/>
      <c r="J56" s="10"/>
      <c r="K56" s="92"/>
      <c r="L56" s="55" t="str">
        <f t="shared" si="0"/>
        <v/>
      </c>
      <c r="M56" s="25"/>
      <c r="N56" s="56">
        <f t="shared" si="1"/>
        <v>0</v>
      </c>
      <c r="O56" s="56">
        <f t="shared" si="16"/>
        <v>2</v>
      </c>
      <c r="P56" s="57">
        <f t="shared" si="8"/>
        <v>313</v>
      </c>
      <c r="Q56" s="62">
        <f t="shared" si="12"/>
        <v>5.0000000000000001E-3</v>
      </c>
      <c r="R56" s="59"/>
      <c r="S56" s="60">
        <f t="shared" si="14"/>
        <v>4200000</v>
      </c>
      <c r="T56" s="61">
        <f t="shared" si="15"/>
        <v>360</v>
      </c>
      <c r="U56" s="34"/>
      <c r="V56" s="34"/>
      <c r="W56" s="34"/>
      <c r="X56" s="34"/>
      <c r="Y56" s="34"/>
      <c r="Z56" s="34"/>
      <c r="AA56" s="34"/>
      <c r="AB56" s="34"/>
      <c r="AC56" s="34"/>
      <c r="AD56" s="34"/>
    </row>
    <row r="57" spans="1:30" s="56" customFormat="1" x14ac:dyDescent="0.2">
      <c r="A57" s="8">
        <f t="shared" si="5"/>
        <v>49</v>
      </c>
      <c r="B57" s="9">
        <f t="shared" si="9"/>
        <v>3973810.3605045285</v>
      </c>
      <c r="C57" s="9">
        <f t="shared" si="10"/>
        <v>19869.051802522645</v>
      </c>
      <c r="D57" s="9">
        <f t="shared" si="11"/>
        <v>5312.070253893231</v>
      </c>
      <c r="E57" s="105">
        <f t="shared" si="7"/>
        <v>25181.122056415876</v>
      </c>
      <c r="F57" s="106"/>
      <c r="G57" s="107"/>
      <c r="H57" s="93"/>
      <c r="I57" s="10"/>
      <c r="J57" s="10"/>
      <c r="K57" s="92"/>
      <c r="L57" s="55" t="str">
        <f t="shared" si="0"/>
        <v/>
      </c>
      <c r="M57" s="25"/>
      <c r="N57" s="56">
        <f t="shared" si="1"/>
        <v>0</v>
      </c>
      <c r="O57" s="56">
        <f t="shared" si="16"/>
        <v>2</v>
      </c>
      <c r="P57" s="57">
        <f t="shared" si="8"/>
        <v>312</v>
      </c>
      <c r="Q57" s="62">
        <f t="shared" si="12"/>
        <v>5.0000000000000001E-3</v>
      </c>
      <c r="R57" s="59"/>
      <c r="S57" s="60">
        <f t="shared" si="14"/>
        <v>4200000</v>
      </c>
      <c r="T57" s="61">
        <f t="shared" si="15"/>
        <v>360</v>
      </c>
      <c r="U57" s="34"/>
      <c r="V57" s="34"/>
      <c r="W57" s="34"/>
      <c r="X57" s="34"/>
      <c r="Y57" s="34"/>
      <c r="Z57" s="34"/>
      <c r="AA57" s="34"/>
      <c r="AB57" s="34"/>
      <c r="AC57" s="34"/>
      <c r="AD57" s="34"/>
    </row>
    <row r="58" spans="1:30" s="56" customFormat="1" x14ac:dyDescent="0.2">
      <c r="A58" s="8">
        <f t="shared" si="5"/>
        <v>50</v>
      </c>
      <c r="B58" s="9">
        <f t="shared" si="9"/>
        <v>3968498.2902506352</v>
      </c>
      <c r="C58" s="9">
        <f t="shared" si="10"/>
        <v>19842.491451253176</v>
      </c>
      <c r="D58" s="9">
        <f t="shared" si="11"/>
        <v>5338.6306051626998</v>
      </c>
      <c r="E58" s="105">
        <f t="shared" si="7"/>
        <v>25181.122056415876</v>
      </c>
      <c r="F58" s="106"/>
      <c r="G58" s="107"/>
      <c r="H58" s="93"/>
      <c r="I58" s="10"/>
      <c r="J58" s="10"/>
      <c r="K58" s="92"/>
      <c r="L58" s="55" t="str">
        <f t="shared" si="0"/>
        <v/>
      </c>
      <c r="M58" s="25"/>
      <c r="N58" s="56">
        <f t="shared" si="1"/>
        <v>0</v>
      </c>
      <c r="O58" s="56">
        <f t="shared" si="16"/>
        <v>2</v>
      </c>
      <c r="P58" s="57">
        <f t="shared" si="8"/>
        <v>311</v>
      </c>
      <c r="Q58" s="62">
        <f t="shared" si="12"/>
        <v>5.0000000000000001E-3</v>
      </c>
      <c r="R58" s="59"/>
      <c r="S58" s="60">
        <f t="shared" si="14"/>
        <v>4200000</v>
      </c>
      <c r="T58" s="61">
        <f t="shared" si="15"/>
        <v>360</v>
      </c>
      <c r="U58" s="34"/>
      <c r="V58" s="34"/>
      <c r="W58" s="34"/>
      <c r="X58" s="34"/>
      <c r="Y58" s="34"/>
      <c r="Z58" s="34"/>
      <c r="AA58" s="34"/>
      <c r="AB58" s="34"/>
      <c r="AC58" s="34"/>
      <c r="AD58" s="34"/>
    </row>
    <row r="59" spans="1:30" s="56" customFormat="1" x14ac:dyDescent="0.2">
      <c r="A59" s="8">
        <f t="shared" si="5"/>
        <v>51</v>
      </c>
      <c r="B59" s="9">
        <f t="shared" si="9"/>
        <v>3963159.6596454727</v>
      </c>
      <c r="C59" s="9">
        <f t="shared" si="10"/>
        <v>19815.798298227364</v>
      </c>
      <c r="D59" s="9">
        <f t="shared" si="11"/>
        <v>5365.3237581885114</v>
      </c>
      <c r="E59" s="105">
        <f t="shared" si="7"/>
        <v>25181.122056415876</v>
      </c>
      <c r="F59" s="106"/>
      <c r="G59" s="107"/>
      <c r="H59" s="93"/>
      <c r="I59" s="10"/>
      <c r="J59" s="10"/>
      <c r="K59" s="92"/>
      <c r="L59" s="55" t="str">
        <f t="shared" si="0"/>
        <v/>
      </c>
      <c r="M59" s="25"/>
      <c r="N59" s="56">
        <f t="shared" si="1"/>
        <v>0</v>
      </c>
      <c r="O59" s="56">
        <f t="shared" si="16"/>
        <v>2</v>
      </c>
      <c r="P59" s="57">
        <f t="shared" si="8"/>
        <v>310</v>
      </c>
      <c r="Q59" s="62">
        <f t="shared" si="12"/>
        <v>5.0000000000000001E-3</v>
      </c>
      <c r="R59" s="59"/>
      <c r="S59" s="60">
        <f t="shared" si="14"/>
        <v>4200000</v>
      </c>
      <c r="T59" s="61">
        <f t="shared" si="15"/>
        <v>360</v>
      </c>
      <c r="U59" s="34"/>
      <c r="V59" s="34"/>
      <c r="W59" s="34"/>
      <c r="X59" s="34"/>
      <c r="Y59" s="34"/>
      <c r="Z59" s="34"/>
      <c r="AA59" s="34"/>
      <c r="AB59" s="34"/>
      <c r="AC59" s="34"/>
      <c r="AD59" s="34"/>
    </row>
    <row r="60" spans="1:30" s="56" customFormat="1" x14ac:dyDescent="0.2">
      <c r="A60" s="8">
        <f t="shared" si="5"/>
        <v>52</v>
      </c>
      <c r="B60" s="9">
        <f t="shared" si="9"/>
        <v>3957794.335887284</v>
      </c>
      <c r="C60" s="9">
        <f t="shared" si="10"/>
        <v>19788.971679436421</v>
      </c>
      <c r="D60" s="9">
        <f t="shared" si="11"/>
        <v>5392.1503769794544</v>
      </c>
      <c r="E60" s="105">
        <f t="shared" si="7"/>
        <v>25181.122056415876</v>
      </c>
      <c r="F60" s="106"/>
      <c r="G60" s="107"/>
      <c r="H60" s="93"/>
      <c r="I60" s="10"/>
      <c r="J60" s="10"/>
      <c r="K60" s="92"/>
      <c r="L60" s="55" t="str">
        <f t="shared" si="0"/>
        <v/>
      </c>
      <c r="M60" s="25"/>
      <c r="N60" s="56">
        <f t="shared" si="1"/>
        <v>0</v>
      </c>
      <c r="O60" s="56">
        <f t="shared" si="16"/>
        <v>2</v>
      </c>
      <c r="P60" s="57">
        <f t="shared" si="8"/>
        <v>309</v>
      </c>
      <c r="Q60" s="62">
        <f t="shared" si="12"/>
        <v>5.0000000000000001E-3</v>
      </c>
      <c r="R60" s="59"/>
      <c r="S60" s="60">
        <f t="shared" si="14"/>
        <v>4200000</v>
      </c>
      <c r="T60" s="61">
        <f t="shared" si="15"/>
        <v>360</v>
      </c>
      <c r="U60" s="34"/>
      <c r="V60" s="34"/>
      <c r="W60" s="34"/>
      <c r="X60" s="34"/>
      <c r="Y60" s="34"/>
      <c r="Z60" s="34"/>
      <c r="AA60" s="34"/>
      <c r="AB60" s="34"/>
      <c r="AC60" s="34"/>
      <c r="AD60" s="34"/>
    </row>
    <row r="61" spans="1:30" s="56" customFormat="1" x14ac:dyDescent="0.2">
      <c r="A61" s="8">
        <f t="shared" si="5"/>
        <v>53</v>
      </c>
      <c r="B61" s="9">
        <f t="shared" si="9"/>
        <v>3952402.1855103048</v>
      </c>
      <c r="C61" s="9">
        <f t="shared" si="10"/>
        <v>19762.010927551524</v>
      </c>
      <c r="D61" s="9">
        <f t="shared" si="11"/>
        <v>5419.1111288643515</v>
      </c>
      <c r="E61" s="105">
        <f t="shared" si="7"/>
        <v>25181.122056415876</v>
      </c>
      <c r="F61" s="106"/>
      <c r="G61" s="107"/>
      <c r="H61" s="93"/>
      <c r="I61" s="10"/>
      <c r="J61" s="10"/>
      <c r="K61" s="92"/>
      <c r="L61" s="55" t="str">
        <f t="shared" si="0"/>
        <v/>
      </c>
      <c r="M61" s="25"/>
      <c r="N61" s="56">
        <f t="shared" si="1"/>
        <v>0</v>
      </c>
      <c r="O61" s="56">
        <f t="shared" si="16"/>
        <v>2</v>
      </c>
      <c r="P61" s="57">
        <f t="shared" si="8"/>
        <v>308</v>
      </c>
      <c r="Q61" s="62">
        <f t="shared" si="12"/>
        <v>5.0000000000000001E-3</v>
      </c>
      <c r="R61" s="59"/>
      <c r="S61" s="60">
        <f t="shared" si="14"/>
        <v>4200000</v>
      </c>
      <c r="T61" s="61">
        <f t="shared" si="15"/>
        <v>360</v>
      </c>
      <c r="U61" s="34"/>
      <c r="V61" s="34"/>
      <c r="W61" s="34"/>
      <c r="X61" s="34"/>
      <c r="Y61" s="34"/>
      <c r="Z61" s="34"/>
      <c r="AA61" s="34"/>
      <c r="AB61" s="34"/>
      <c r="AC61" s="34"/>
      <c r="AD61" s="34"/>
    </row>
    <row r="62" spans="1:30" s="56" customFormat="1" x14ac:dyDescent="0.2">
      <c r="A62" s="8">
        <f t="shared" si="5"/>
        <v>54</v>
      </c>
      <c r="B62" s="9">
        <f t="shared" si="9"/>
        <v>3946983.0743814404</v>
      </c>
      <c r="C62" s="9">
        <f t="shared" si="10"/>
        <v>19734.915371907202</v>
      </c>
      <c r="D62" s="9">
        <f t="shared" si="11"/>
        <v>5446.2066845086738</v>
      </c>
      <c r="E62" s="105">
        <f t="shared" si="7"/>
        <v>25181.122056415876</v>
      </c>
      <c r="F62" s="106"/>
      <c r="G62" s="107"/>
      <c r="H62" s="93"/>
      <c r="I62" s="10"/>
      <c r="J62" s="10"/>
      <c r="K62" s="92"/>
      <c r="L62" s="55" t="str">
        <f t="shared" si="0"/>
        <v/>
      </c>
      <c r="M62" s="25"/>
      <c r="N62" s="56">
        <f t="shared" si="1"/>
        <v>0</v>
      </c>
      <c r="O62" s="56">
        <f t="shared" si="16"/>
        <v>2</v>
      </c>
      <c r="P62" s="57">
        <f t="shared" si="8"/>
        <v>307</v>
      </c>
      <c r="Q62" s="62">
        <f t="shared" si="12"/>
        <v>5.0000000000000001E-3</v>
      </c>
      <c r="R62" s="59"/>
      <c r="S62" s="60">
        <f t="shared" si="14"/>
        <v>4200000</v>
      </c>
      <c r="T62" s="61">
        <f t="shared" si="15"/>
        <v>360</v>
      </c>
      <c r="U62" s="34"/>
      <c r="V62" s="34"/>
      <c r="W62" s="34"/>
      <c r="X62" s="34"/>
      <c r="Y62" s="34"/>
      <c r="Z62" s="34"/>
      <c r="AA62" s="34"/>
      <c r="AB62" s="34"/>
      <c r="AC62" s="34"/>
      <c r="AD62" s="34"/>
    </row>
    <row r="63" spans="1:30" s="56" customFormat="1" x14ac:dyDescent="0.2">
      <c r="A63" s="8">
        <f t="shared" si="5"/>
        <v>55</v>
      </c>
      <c r="B63" s="9">
        <f t="shared" si="9"/>
        <v>3941536.8676969316</v>
      </c>
      <c r="C63" s="9">
        <f t="shared" si="10"/>
        <v>19707.684338484658</v>
      </c>
      <c r="D63" s="9">
        <f t="shared" si="11"/>
        <v>5473.4377179312178</v>
      </c>
      <c r="E63" s="105">
        <f t="shared" si="7"/>
        <v>25181.122056415876</v>
      </c>
      <c r="F63" s="106"/>
      <c r="G63" s="107"/>
      <c r="H63" s="93"/>
      <c r="I63" s="10"/>
      <c r="J63" s="10"/>
      <c r="K63" s="92"/>
      <c r="L63" s="55" t="str">
        <f t="shared" si="0"/>
        <v/>
      </c>
      <c r="M63" s="25"/>
      <c r="N63" s="56">
        <f t="shared" si="1"/>
        <v>0</v>
      </c>
      <c r="O63" s="56">
        <f t="shared" si="16"/>
        <v>2</v>
      </c>
      <c r="P63" s="57">
        <f t="shared" si="8"/>
        <v>306</v>
      </c>
      <c r="Q63" s="62">
        <f t="shared" si="12"/>
        <v>5.0000000000000001E-3</v>
      </c>
      <c r="R63" s="59"/>
      <c r="S63" s="60">
        <f t="shared" si="14"/>
        <v>4200000</v>
      </c>
      <c r="T63" s="61">
        <f t="shared" si="15"/>
        <v>360</v>
      </c>
      <c r="U63" s="34"/>
      <c r="V63" s="34"/>
      <c r="W63" s="34"/>
      <c r="X63" s="34"/>
      <c r="Y63" s="34"/>
      <c r="Z63" s="34"/>
      <c r="AA63" s="34"/>
      <c r="AB63" s="34"/>
      <c r="AC63" s="34"/>
      <c r="AD63" s="34"/>
    </row>
    <row r="64" spans="1:30" s="56" customFormat="1" x14ac:dyDescent="0.2">
      <c r="A64" s="8">
        <f t="shared" si="5"/>
        <v>56</v>
      </c>
      <c r="B64" s="9">
        <f t="shared" si="9"/>
        <v>3936063.4299790002</v>
      </c>
      <c r="C64" s="9">
        <f t="shared" si="10"/>
        <v>19680.317149895003</v>
      </c>
      <c r="D64" s="9">
        <f t="shared" si="11"/>
        <v>5500.8049065208725</v>
      </c>
      <c r="E64" s="105">
        <f t="shared" si="7"/>
        <v>25181.122056415876</v>
      </c>
      <c r="F64" s="106"/>
      <c r="G64" s="107"/>
      <c r="H64" s="93"/>
      <c r="I64" s="10"/>
      <c r="J64" s="10"/>
      <c r="K64" s="92"/>
      <c r="L64" s="55" t="str">
        <f t="shared" si="0"/>
        <v/>
      </c>
      <c r="M64" s="25"/>
      <c r="N64" s="56">
        <f t="shared" si="1"/>
        <v>0</v>
      </c>
      <c r="O64" s="56">
        <f t="shared" si="16"/>
        <v>2</v>
      </c>
      <c r="P64" s="57">
        <f t="shared" si="8"/>
        <v>305</v>
      </c>
      <c r="Q64" s="62">
        <f t="shared" si="12"/>
        <v>5.0000000000000001E-3</v>
      </c>
      <c r="R64" s="59"/>
      <c r="S64" s="60">
        <f t="shared" si="14"/>
        <v>4200000</v>
      </c>
      <c r="T64" s="61">
        <f t="shared" si="15"/>
        <v>360</v>
      </c>
      <c r="U64" s="34"/>
      <c r="V64" s="34"/>
      <c r="W64" s="34"/>
      <c r="X64" s="34"/>
      <c r="Y64" s="34"/>
      <c r="Z64" s="34"/>
      <c r="AA64" s="34"/>
      <c r="AB64" s="34"/>
      <c r="AC64" s="34"/>
      <c r="AD64" s="34"/>
    </row>
    <row r="65" spans="1:30" s="56" customFormat="1" x14ac:dyDescent="0.2">
      <c r="A65" s="8">
        <f t="shared" si="5"/>
        <v>57</v>
      </c>
      <c r="B65" s="9">
        <f t="shared" si="9"/>
        <v>3930562.6250724792</v>
      </c>
      <c r="C65" s="9">
        <f t="shared" si="10"/>
        <v>19652.813125362398</v>
      </c>
      <c r="D65" s="9">
        <f t="shared" si="11"/>
        <v>5528.3089310534779</v>
      </c>
      <c r="E65" s="105">
        <f t="shared" si="7"/>
        <v>25181.122056415876</v>
      </c>
      <c r="F65" s="106"/>
      <c r="G65" s="107"/>
      <c r="H65" s="93"/>
      <c r="I65" s="10"/>
      <c r="J65" s="10"/>
      <c r="K65" s="92"/>
      <c r="L65" s="55" t="str">
        <f t="shared" si="0"/>
        <v/>
      </c>
      <c r="M65" s="25"/>
      <c r="N65" s="56">
        <f t="shared" si="1"/>
        <v>0</v>
      </c>
      <c r="O65" s="56">
        <f t="shared" si="16"/>
        <v>2</v>
      </c>
      <c r="P65" s="57">
        <f t="shared" si="8"/>
        <v>304</v>
      </c>
      <c r="Q65" s="62">
        <f t="shared" si="12"/>
        <v>5.0000000000000001E-3</v>
      </c>
      <c r="R65" s="59"/>
      <c r="S65" s="60">
        <f t="shared" si="14"/>
        <v>4200000</v>
      </c>
      <c r="T65" s="61">
        <f t="shared" si="15"/>
        <v>360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</row>
    <row r="66" spans="1:30" s="56" customFormat="1" x14ac:dyDescent="0.2">
      <c r="A66" s="8">
        <f t="shared" si="5"/>
        <v>58</v>
      </c>
      <c r="B66" s="9">
        <f t="shared" si="9"/>
        <v>3925034.3161414256</v>
      </c>
      <c r="C66" s="9">
        <f t="shared" si="10"/>
        <v>19625.171580707127</v>
      </c>
      <c r="D66" s="9">
        <f t="shared" si="11"/>
        <v>5555.9504757087489</v>
      </c>
      <c r="E66" s="105">
        <f t="shared" si="7"/>
        <v>25181.122056415876</v>
      </c>
      <c r="F66" s="106"/>
      <c r="G66" s="107"/>
      <c r="H66" s="93"/>
      <c r="I66" s="10"/>
      <c r="J66" s="10"/>
      <c r="K66" s="92"/>
      <c r="L66" s="55" t="str">
        <f t="shared" si="0"/>
        <v/>
      </c>
      <c r="M66" s="25"/>
      <c r="N66" s="56">
        <f t="shared" si="1"/>
        <v>0</v>
      </c>
      <c r="O66" s="56">
        <f t="shared" si="16"/>
        <v>2</v>
      </c>
      <c r="P66" s="57">
        <f t="shared" si="8"/>
        <v>303</v>
      </c>
      <c r="Q66" s="62">
        <f t="shared" si="12"/>
        <v>5.0000000000000001E-3</v>
      </c>
      <c r="R66" s="59"/>
      <c r="S66" s="60">
        <f t="shared" si="14"/>
        <v>4200000</v>
      </c>
      <c r="T66" s="61">
        <f t="shared" si="15"/>
        <v>360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</row>
    <row r="67" spans="1:30" s="56" customFormat="1" x14ac:dyDescent="0.2">
      <c r="A67" s="8">
        <f t="shared" si="5"/>
        <v>59</v>
      </c>
      <c r="B67" s="9">
        <f t="shared" si="9"/>
        <v>3919478.3656657171</v>
      </c>
      <c r="C67" s="9">
        <f t="shared" si="10"/>
        <v>19597.391828328586</v>
      </c>
      <c r="D67" s="9">
        <f t="shared" si="11"/>
        <v>5583.73022808729</v>
      </c>
      <c r="E67" s="105">
        <f t="shared" si="7"/>
        <v>25181.122056415876</v>
      </c>
      <c r="F67" s="106"/>
      <c r="G67" s="107"/>
      <c r="H67" s="93"/>
      <c r="I67" s="10"/>
      <c r="J67" s="10"/>
      <c r="K67" s="92"/>
      <c r="L67" s="55" t="str">
        <f t="shared" si="0"/>
        <v/>
      </c>
      <c r="M67" s="25"/>
      <c r="N67" s="56">
        <f t="shared" si="1"/>
        <v>0</v>
      </c>
      <c r="O67" s="56">
        <f t="shared" si="16"/>
        <v>2</v>
      </c>
      <c r="P67" s="57">
        <f t="shared" si="8"/>
        <v>302</v>
      </c>
      <c r="Q67" s="62">
        <f t="shared" si="12"/>
        <v>5.0000000000000001E-3</v>
      </c>
      <c r="R67" s="59"/>
      <c r="S67" s="60">
        <f t="shared" si="14"/>
        <v>4200000</v>
      </c>
      <c r="T67" s="61">
        <f t="shared" si="15"/>
        <v>360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</row>
    <row r="68" spans="1:30" s="56" customFormat="1" x14ac:dyDescent="0.2">
      <c r="A68" s="8">
        <f t="shared" si="5"/>
        <v>60</v>
      </c>
      <c r="B68" s="9">
        <f t="shared" si="9"/>
        <v>3913894.6354376297</v>
      </c>
      <c r="C68" s="9">
        <f t="shared" si="10"/>
        <v>19569.473177188149</v>
      </c>
      <c r="D68" s="9">
        <f t="shared" si="11"/>
        <v>5611.6488792277269</v>
      </c>
      <c r="E68" s="105">
        <f t="shared" si="7"/>
        <v>25181.122056415876</v>
      </c>
      <c r="F68" s="106"/>
      <c r="G68" s="107"/>
      <c r="H68" s="93"/>
      <c r="I68" s="10"/>
      <c r="J68" s="10"/>
      <c r="K68" s="92"/>
      <c r="L68" s="55" t="str">
        <f t="shared" si="0"/>
        <v/>
      </c>
      <c r="M68" s="25"/>
      <c r="N68" s="56">
        <f t="shared" si="1"/>
        <v>0</v>
      </c>
      <c r="O68" s="56">
        <f t="shared" si="16"/>
        <v>2</v>
      </c>
      <c r="P68" s="57">
        <f t="shared" si="8"/>
        <v>301</v>
      </c>
      <c r="Q68" s="62">
        <f t="shared" si="12"/>
        <v>5.0000000000000001E-3</v>
      </c>
      <c r="R68" s="59"/>
      <c r="S68" s="60">
        <f t="shared" si="14"/>
        <v>4200000</v>
      </c>
      <c r="T68" s="61">
        <f t="shared" si="15"/>
        <v>360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</row>
    <row r="69" spans="1:30" s="56" customFormat="1" x14ac:dyDescent="0.2">
      <c r="A69" s="8">
        <f t="shared" si="5"/>
        <v>61</v>
      </c>
      <c r="B69" s="9">
        <f t="shared" si="9"/>
        <v>3908282.986558402</v>
      </c>
      <c r="C69" s="9">
        <f t="shared" si="10"/>
        <v>19541.414932792009</v>
      </c>
      <c r="D69" s="9">
        <f t="shared" si="11"/>
        <v>5639.7071236238662</v>
      </c>
      <c r="E69" s="105">
        <f t="shared" si="7"/>
        <v>25181.122056415876</v>
      </c>
      <c r="F69" s="106"/>
      <c r="G69" s="107"/>
      <c r="H69" s="93"/>
      <c r="I69" s="10"/>
      <c r="J69" s="10"/>
      <c r="K69" s="92"/>
      <c r="L69" s="55" t="str">
        <f t="shared" si="0"/>
        <v/>
      </c>
      <c r="M69" s="25"/>
      <c r="N69" s="56">
        <f t="shared" si="1"/>
        <v>0</v>
      </c>
      <c r="O69" s="56">
        <f t="shared" si="16"/>
        <v>2</v>
      </c>
      <c r="P69" s="57">
        <f t="shared" si="8"/>
        <v>300</v>
      </c>
      <c r="Q69" s="62">
        <f t="shared" si="12"/>
        <v>5.0000000000000001E-3</v>
      </c>
      <c r="R69" s="59"/>
      <c r="S69" s="60">
        <f t="shared" si="14"/>
        <v>4200000</v>
      </c>
      <c r="T69" s="61">
        <f t="shared" si="15"/>
        <v>360</v>
      </c>
      <c r="U69" s="34"/>
      <c r="V69" s="34"/>
      <c r="W69" s="34"/>
      <c r="X69" s="34"/>
      <c r="Y69" s="34"/>
      <c r="Z69" s="34"/>
      <c r="AA69" s="34"/>
      <c r="AB69" s="34"/>
      <c r="AC69" s="34"/>
      <c r="AD69" s="34"/>
    </row>
    <row r="70" spans="1:30" s="56" customFormat="1" x14ac:dyDescent="0.2">
      <c r="A70" s="8">
        <f t="shared" si="5"/>
        <v>62</v>
      </c>
      <c r="B70" s="9">
        <f t="shared" si="9"/>
        <v>3902643.2794347783</v>
      </c>
      <c r="C70" s="9">
        <f t="shared" si="10"/>
        <v>19513.216397173892</v>
      </c>
      <c r="D70" s="9">
        <f t="shared" si="11"/>
        <v>5667.9056592419838</v>
      </c>
      <c r="E70" s="105">
        <f t="shared" si="7"/>
        <v>25181.122056415876</v>
      </c>
      <c r="F70" s="106"/>
      <c r="G70" s="107"/>
      <c r="H70" s="93"/>
      <c r="I70" s="10"/>
      <c r="J70" s="10"/>
      <c r="K70" s="92"/>
      <c r="L70" s="55" t="str">
        <f t="shared" si="0"/>
        <v/>
      </c>
      <c r="M70" s="25"/>
      <c r="N70" s="56">
        <f t="shared" si="1"/>
        <v>0</v>
      </c>
      <c r="O70" s="56">
        <f t="shared" si="16"/>
        <v>2</v>
      </c>
      <c r="P70" s="57">
        <f t="shared" si="8"/>
        <v>299</v>
      </c>
      <c r="Q70" s="62">
        <f t="shared" si="12"/>
        <v>5.0000000000000001E-3</v>
      </c>
      <c r="R70" s="59"/>
      <c r="S70" s="60">
        <f t="shared" si="14"/>
        <v>4200000</v>
      </c>
      <c r="T70" s="61">
        <f t="shared" si="15"/>
        <v>360</v>
      </c>
      <c r="U70" s="34"/>
      <c r="V70" s="34"/>
      <c r="W70" s="34"/>
      <c r="X70" s="34"/>
      <c r="Y70" s="34"/>
      <c r="Z70" s="34"/>
      <c r="AA70" s="34"/>
      <c r="AB70" s="34"/>
      <c r="AC70" s="34"/>
      <c r="AD70" s="34"/>
    </row>
    <row r="71" spans="1:30" s="56" customFormat="1" x14ac:dyDescent="0.2">
      <c r="A71" s="8">
        <f t="shared" si="5"/>
        <v>63</v>
      </c>
      <c r="B71" s="9">
        <f t="shared" si="9"/>
        <v>3896975.3737755362</v>
      </c>
      <c r="C71" s="9">
        <f t="shared" si="10"/>
        <v>19484.87686887768</v>
      </c>
      <c r="D71" s="9">
        <f t="shared" si="11"/>
        <v>5696.2451875381958</v>
      </c>
      <c r="E71" s="105">
        <f t="shared" si="7"/>
        <v>25181.122056415876</v>
      </c>
      <c r="F71" s="106"/>
      <c r="G71" s="107"/>
      <c r="H71" s="93"/>
      <c r="I71" s="10"/>
      <c r="J71" s="10"/>
      <c r="K71" s="92"/>
      <c r="L71" s="55" t="str">
        <f t="shared" si="0"/>
        <v/>
      </c>
      <c r="M71" s="25"/>
      <c r="N71" s="56">
        <f t="shared" si="1"/>
        <v>0</v>
      </c>
      <c r="O71" s="56">
        <f t="shared" si="16"/>
        <v>2</v>
      </c>
      <c r="P71" s="57">
        <f t="shared" si="8"/>
        <v>298</v>
      </c>
      <c r="Q71" s="62">
        <f t="shared" si="12"/>
        <v>5.0000000000000001E-3</v>
      </c>
      <c r="R71" s="59"/>
      <c r="S71" s="60">
        <f t="shared" si="14"/>
        <v>4200000</v>
      </c>
      <c r="T71" s="61">
        <f t="shared" si="15"/>
        <v>360</v>
      </c>
      <c r="U71" s="34"/>
      <c r="V71" s="34"/>
      <c r="W71" s="34"/>
      <c r="X71" s="34"/>
      <c r="Y71" s="34"/>
      <c r="Z71" s="34"/>
      <c r="AA71" s="34"/>
      <c r="AB71" s="34"/>
      <c r="AC71" s="34"/>
      <c r="AD71" s="34"/>
    </row>
    <row r="72" spans="1:30" s="56" customFormat="1" x14ac:dyDescent="0.2">
      <c r="A72" s="8">
        <f t="shared" si="5"/>
        <v>64</v>
      </c>
      <c r="B72" s="9">
        <f t="shared" si="9"/>
        <v>3891279.128587998</v>
      </c>
      <c r="C72" s="9">
        <f t="shared" si="10"/>
        <v>19456.395642939991</v>
      </c>
      <c r="D72" s="9">
        <f t="shared" si="11"/>
        <v>5724.7264134758843</v>
      </c>
      <c r="E72" s="105">
        <f t="shared" si="7"/>
        <v>25181.122056415876</v>
      </c>
      <c r="F72" s="106"/>
      <c r="G72" s="107"/>
      <c r="H72" s="93"/>
      <c r="I72" s="10"/>
      <c r="J72" s="10"/>
      <c r="K72" s="92"/>
      <c r="L72" s="55" t="str">
        <f t="shared" si="0"/>
        <v/>
      </c>
      <c r="M72" s="25"/>
      <c r="N72" s="56">
        <f t="shared" si="1"/>
        <v>0</v>
      </c>
      <c r="O72" s="56">
        <f t="shared" si="16"/>
        <v>2</v>
      </c>
      <c r="P72" s="57">
        <f t="shared" si="8"/>
        <v>297</v>
      </c>
      <c r="Q72" s="62">
        <f t="shared" si="12"/>
        <v>5.0000000000000001E-3</v>
      </c>
      <c r="R72" s="59"/>
      <c r="S72" s="60">
        <f t="shared" si="14"/>
        <v>4200000</v>
      </c>
      <c r="T72" s="61">
        <f t="shared" si="15"/>
        <v>360</v>
      </c>
      <c r="U72" s="34"/>
      <c r="V72" s="34"/>
      <c r="W72" s="34"/>
      <c r="X72" s="34"/>
      <c r="Y72" s="34"/>
      <c r="Z72" s="34"/>
      <c r="AA72" s="34"/>
      <c r="AB72" s="34"/>
      <c r="AC72" s="34"/>
      <c r="AD72" s="34"/>
    </row>
    <row r="73" spans="1:30" s="56" customFormat="1" x14ac:dyDescent="0.2">
      <c r="A73" s="8">
        <f t="shared" si="5"/>
        <v>65</v>
      </c>
      <c r="B73" s="9">
        <f t="shared" si="9"/>
        <v>3885554.4021745222</v>
      </c>
      <c r="C73" s="9">
        <f t="shared" si="10"/>
        <v>19427.77201087261</v>
      </c>
      <c r="D73" s="9">
        <f t="shared" si="11"/>
        <v>5753.3500455432659</v>
      </c>
      <c r="E73" s="105">
        <f t="shared" si="7"/>
        <v>25181.122056415876</v>
      </c>
      <c r="F73" s="106"/>
      <c r="G73" s="107"/>
      <c r="H73" s="93"/>
      <c r="I73" s="10"/>
      <c r="J73" s="10"/>
      <c r="K73" s="92"/>
      <c r="L73" s="55" t="str">
        <f t="shared" ref="L73:L136" si="17">IF(K73=$Q$5,CONCATENATE($Q$3,INT(P73-P74)," ",$R$3),IF(K73=$Q$4,CONCATENATE($Q$3,INT(E73-E74)," ",$R$4),""))</f>
        <v/>
      </c>
      <c r="M73" s="25"/>
      <c r="N73" s="56">
        <f t="shared" ref="N73:N136" si="18">IF(K73="",0,IF(K73=$Q$4,1,2))</f>
        <v>0</v>
      </c>
      <c r="O73" s="56">
        <f t="shared" si="16"/>
        <v>2</v>
      </c>
      <c r="P73" s="57">
        <f t="shared" si="8"/>
        <v>296</v>
      </c>
      <c r="Q73" s="62">
        <f t="shared" si="12"/>
        <v>5.0000000000000001E-3</v>
      </c>
      <c r="R73" s="59"/>
      <c r="S73" s="60">
        <f t="shared" si="14"/>
        <v>4200000</v>
      </c>
      <c r="T73" s="61">
        <f t="shared" si="15"/>
        <v>360</v>
      </c>
      <c r="U73" s="34"/>
      <c r="V73" s="34"/>
      <c r="W73" s="34"/>
      <c r="X73" s="34"/>
      <c r="Y73" s="34"/>
      <c r="Z73" s="34"/>
      <c r="AA73" s="34"/>
      <c r="AB73" s="34"/>
      <c r="AC73" s="34"/>
      <c r="AD73" s="34"/>
    </row>
    <row r="74" spans="1:30" s="56" customFormat="1" x14ac:dyDescent="0.2">
      <c r="A74" s="8">
        <f t="shared" si="5"/>
        <v>66</v>
      </c>
      <c r="B74" s="9">
        <f t="shared" si="9"/>
        <v>3879801.052128979</v>
      </c>
      <c r="C74" s="9">
        <f t="shared" si="10"/>
        <v>19399.005260644895</v>
      </c>
      <c r="D74" s="9">
        <f t="shared" si="11"/>
        <v>5782.1167957709804</v>
      </c>
      <c r="E74" s="105">
        <f t="shared" si="7"/>
        <v>25181.122056415876</v>
      </c>
      <c r="F74" s="106"/>
      <c r="G74" s="107"/>
      <c r="H74" s="93"/>
      <c r="I74" s="10"/>
      <c r="J74" s="10"/>
      <c r="K74" s="92"/>
      <c r="L74" s="55" t="str">
        <f t="shared" si="17"/>
        <v/>
      </c>
      <c r="M74" s="25"/>
      <c r="N74" s="56">
        <f t="shared" si="18"/>
        <v>0</v>
      </c>
      <c r="O74" s="56">
        <f t="shared" ref="O74:O137" si="19">IF(AND(((N73+O73)&gt;1),N73&lt;&gt;1),2,1)</f>
        <v>2</v>
      </c>
      <c r="P74" s="57">
        <f t="shared" si="8"/>
        <v>295</v>
      </c>
      <c r="Q74" s="62">
        <f t="shared" si="12"/>
        <v>5.0000000000000001E-3</v>
      </c>
      <c r="R74" s="59"/>
      <c r="S74" s="60">
        <f t="shared" si="14"/>
        <v>4200000</v>
      </c>
      <c r="T74" s="61">
        <f t="shared" si="15"/>
        <v>360</v>
      </c>
      <c r="U74" s="34"/>
      <c r="V74" s="34"/>
      <c r="W74" s="34"/>
      <c r="X74" s="34"/>
      <c r="Y74" s="34"/>
      <c r="Z74" s="34"/>
      <c r="AA74" s="34"/>
      <c r="AB74" s="34"/>
      <c r="AC74" s="34"/>
      <c r="AD74" s="34"/>
    </row>
    <row r="75" spans="1:30" s="56" customFormat="1" x14ac:dyDescent="0.2">
      <c r="A75" s="8">
        <f t="shared" ref="A75:A127" si="20">A74+1</f>
        <v>67</v>
      </c>
      <c r="B75" s="9">
        <f t="shared" si="9"/>
        <v>3874018.9353332082</v>
      </c>
      <c r="C75" s="9">
        <f t="shared" si="10"/>
        <v>19370.094676666042</v>
      </c>
      <c r="D75" s="9">
        <f t="shared" si="11"/>
        <v>5811.0273797498339</v>
      </c>
      <c r="E75" s="105">
        <f t="shared" ref="E75:E138" si="21">IF(B75&lt;=D74,B75+C75,IF(O75=1,B75*(Q75/(1-(1+Q75)^-(P75-0))),S75*(Q75/(1-(1+Q75)^-(T75-0)))))</f>
        <v>25181.122056415876</v>
      </c>
      <c r="F75" s="106"/>
      <c r="G75" s="107"/>
      <c r="H75" s="93"/>
      <c r="I75" s="10"/>
      <c r="J75" s="10"/>
      <c r="K75" s="92"/>
      <c r="L75" s="55" t="str">
        <f t="shared" si="17"/>
        <v/>
      </c>
      <c r="M75" s="25"/>
      <c r="N75" s="56">
        <f t="shared" si="18"/>
        <v>0</v>
      </c>
      <c r="O75" s="56">
        <f t="shared" si="19"/>
        <v>2</v>
      </c>
      <c r="P75" s="57">
        <f t="shared" ref="P75:P138" si="22">IF(K74=$Q$5,LOG(E74/(E74-Q75*B75),1+Q75),P74-1)</f>
        <v>294</v>
      </c>
      <c r="Q75" s="62">
        <f t="shared" ref="Q75:Q138" si="23">IF(H74=0,Q74,H74/12)</f>
        <v>5.0000000000000001E-3</v>
      </c>
      <c r="R75" s="59"/>
      <c r="S75" s="60">
        <f t="shared" si="14"/>
        <v>4200000</v>
      </c>
      <c r="T75" s="61">
        <f t="shared" si="15"/>
        <v>360</v>
      </c>
      <c r="U75" s="34"/>
      <c r="V75" s="34"/>
      <c r="W75" s="34"/>
      <c r="X75" s="34"/>
      <c r="Y75" s="34"/>
      <c r="Z75" s="34"/>
      <c r="AA75" s="34"/>
      <c r="AB75" s="34"/>
      <c r="AC75" s="34"/>
      <c r="AD75" s="34"/>
    </row>
    <row r="76" spans="1:30" s="56" customFormat="1" x14ac:dyDescent="0.2">
      <c r="A76" s="8">
        <f t="shared" si="20"/>
        <v>68</v>
      </c>
      <c r="B76" s="9">
        <f t="shared" si="9"/>
        <v>3868207.9079534584</v>
      </c>
      <c r="C76" s="9">
        <f t="shared" si="10"/>
        <v>19341.039539767291</v>
      </c>
      <c r="D76" s="9">
        <f t="shared" si="11"/>
        <v>5840.0825166485847</v>
      </c>
      <c r="E76" s="105">
        <f t="shared" si="21"/>
        <v>25181.122056415876</v>
      </c>
      <c r="F76" s="106"/>
      <c r="G76" s="107"/>
      <c r="H76" s="93"/>
      <c r="I76" s="10"/>
      <c r="J76" s="10"/>
      <c r="K76" s="92"/>
      <c r="L76" s="55" t="str">
        <f t="shared" si="17"/>
        <v/>
      </c>
      <c r="M76" s="25"/>
      <c r="N76" s="56">
        <f t="shared" si="18"/>
        <v>0</v>
      </c>
      <c r="O76" s="56">
        <f t="shared" si="19"/>
        <v>2</v>
      </c>
      <c r="P76" s="57">
        <f t="shared" si="22"/>
        <v>293</v>
      </c>
      <c r="Q76" s="62">
        <f t="shared" si="23"/>
        <v>5.0000000000000001E-3</v>
      </c>
      <c r="R76" s="59"/>
      <c r="S76" s="60">
        <f t="shared" si="14"/>
        <v>4200000</v>
      </c>
      <c r="T76" s="61">
        <f t="shared" si="15"/>
        <v>360</v>
      </c>
      <c r="U76" s="34"/>
      <c r="V76" s="34"/>
      <c r="W76" s="34"/>
      <c r="X76" s="34"/>
      <c r="Y76" s="34"/>
      <c r="Z76" s="34"/>
      <c r="AA76" s="34"/>
      <c r="AB76" s="34"/>
      <c r="AC76" s="34"/>
      <c r="AD76" s="34"/>
    </row>
    <row r="77" spans="1:30" s="56" customFormat="1" x14ac:dyDescent="0.2">
      <c r="A77" s="8">
        <f t="shared" si="20"/>
        <v>69</v>
      </c>
      <c r="B77" s="9">
        <f t="shared" ref="B77:B140" si="24">IF(OR(B76&lt;0,B76&lt;E76),0,(IF(I76=0,B76-D76,B76-I76-D76)))</f>
        <v>3862367.8254368096</v>
      </c>
      <c r="C77" s="9">
        <f t="shared" ref="C77:C140" si="25">B77*Q77</f>
        <v>19311.839127184048</v>
      </c>
      <c r="D77" s="9">
        <f t="shared" ref="D77:D140" si="26">IF(B77&lt;=D76,B77,E77-C77)</f>
        <v>5869.2829292318274</v>
      </c>
      <c r="E77" s="105">
        <f t="shared" si="21"/>
        <v>25181.122056415876</v>
      </c>
      <c r="F77" s="106"/>
      <c r="G77" s="107"/>
      <c r="H77" s="93"/>
      <c r="I77" s="10"/>
      <c r="J77" s="10"/>
      <c r="K77" s="92"/>
      <c r="L77" s="55" t="str">
        <f t="shared" si="17"/>
        <v/>
      </c>
      <c r="M77" s="25"/>
      <c r="N77" s="56">
        <f t="shared" si="18"/>
        <v>0</v>
      </c>
      <c r="O77" s="56">
        <f t="shared" si="19"/>
        <v>2</v>
      </c>
      <c r="P77" s="57">
        <f t="shared" si="22"/>
        <v>292</v>
      </c>
      <c r="Q77" s="62">
        <f t="shared" si="23"/>
        <v>5.0000000000000001E-3</v>
      </c>
      <c r="R77" s="59"/>
      <c r="S77" s="60">
        <f t="shared" si="14"/>
        <v>4200000</v>
      </c>
      <c r="T77" s="61">
        <f t="shared" si="15"/>
        <v>360</v>
      </c>
      <c r="U77" s="34"/>
      <c r="V77" s="34"/>
      <c r="W77" s="34"/>
      <c r="X77" s="34"/>
      <c r="Y77" s="34"/>
      <c r="Z77" s="34"/>
      <c r="AA77" s="34"/>
      <c r="AB77" s="34"/>
      <c r="AC77" s="34"/>
      <c r="AD77" s="34"/>
    </row>
    <row r="78" spans="1:30" s="56" customFormat="1" x14ac:dyDescent="0.2">
      <c r="A78" s="8">
        <f t="shared" si="20"/>
        <v>70</v>
      </c>
      <c r="B78" s="9">
        <f t="shared" si="24"/>
        <v>3856498.5425075777</v>
      </c>
      <c r="C78" s="9">
        <f t="shared" si="25"/>
        <v>19282.492712537889</v>
      </c>
      <c r="D78" s="9">
        <f t="shared" si="26"/>
        <v>5898.6293438779867</v>
      </c>
      <c r="E78" s="105">
        <f t="shared" si="21"/>
        <v>25181.122056415876</v>
      </c>
      <c r="F78" s="106"/>
      <c r="G78" s="107"/>
      <c r="H78" s="93"/>
      <c r="I78" s="10"/>
      <c r="J78" s="10"/>
      <c r="K78" s="92"/>
      <c r="L78" s="55" t="str">
        <f t="shared" si="17"/>
        <v/>
      </c>
      <c r="M78" s="25"/>
      <c r="N78" s="56">
        <f t="shared" si="18"/>
        <v>0</v>
      </c>
      <c r="O78" s="56">
        <f t="shared" si="19"/>
        <v>2</v>
      </c>
      <c r="P78" s="57">
        <f t="shared" si="22"/>
        <v>291</v>
      </c>
      <c r="Q78" s="62">
        <f t="shared" si="23"/>
        <v>5.0000000000000001E-3</v>
      </c>
      <c r="R78" s="59"/>
      <c r="S78" s="60">
        <f t="shared" si="14"/>
        <v>4200000</v>
      </c>
      <c r="T78" s="61">
        <f t="shared" si="15"/>
        <v>360</v>
      </c>
      <c r="U78" s="34"/>
      <c r="V78" s="34"/>
      <c r="W78" s="34"/>
      <c r="X78" s="34"/>
      <c r="Y78" s="34"/>
      <c r="Z78" s="34"/>
      <c r="AA78" s="34"/>
      <c r="AB78" s="34"/>
      <c r="AC78" s="34"/>
      <c r="AD78" s="34"/>
    </row>
    <row r="79" spans="1:30" s="56" customFormat="1" x14ac:dyDescent="0.2">
      <c r="A79" s="8">
        <f t="shared" si="20"/>
        <v>71</v>
      </c>
      <c r="B79" s="9">
        <f t="shared" si="24"/>
        <v>3850599.9131636997</v>
      </c>
      <c r="C79" s="9">
        <f t="shared" si="25"/>
        <v>19252.9995658185</v>
      </c>
      <c r="D79" s="9">
        <f t="shared" si="26"/>
        <v>5928.1224905973759</v>
      </c>
      <c r="E79" s="105">
        <f t="shared" si="21"/>
        <v>25181.122056415876</v>
      </c>
      <c r="F79" s="106"/>
      <c r="G79" s="107"/>
      <c r="H79" s="93"/>
      <c r="I79" s="10"/>
      <c r="J79" s="10"/>
      <c r="K79" s="92"/>
      <c r="L79" s="55" t="str">
        <f t="shared" si="17"/>
        <v/>
      </c>
      <c r="M79" s="25"/>
      <c r="N79" s="56">
        <f t="shared" si="18"/>
        <v>0</v>
      </c>
      <c r="O79" s="56">
        <f t="shared" si="19"/>
        <v>2</v>
      </c>
      <c r="P79" s="57">
        <f t="shared" si="22"/>
        <v>290</v>
      </c>
      <c r="Q79" s="62">
        <f t="shared" si="23"/>
        <v>5.0000000000000001E-3</v>
      </c>
      <c r="R79" s="59"/>
      <c r="S79" s="60">
        <f t="shared" si="14"/>
        <v>4200000</v>
      </c>
      <c r="T79" s="61">
        <f t="shared" si="15"/>
        <v>360</v>
      </c>
      <c r="U79" s="34"/>
      <c r="V79" s="34"/>
      <c r="W79" s="34"/>
      <c r="X79" s="34"/>
      <c r="Y79" s="34"/>
      <c r="Z79" s="34"/>
      <c r="AA79" s="34"/>
      <c r="AB79" s="34"/>
      <c r="AC79" s="34"/>
      <c r="AD79" s="34"/>
    </row>
    <row r="80" spans="1:30" s="56" customFormat="1" x14ac:dyDescent="0.2">
      <c r="A80" s="8">
        <f t="shared" si="20"/>
        <v>72</v>
      </c>
      <c r="B80" s="9">
        <f t="shared" si="24"/>
        <v>3844671.7906731023</v>
      </c>
      <c r="C80" s="9">
        <f t="shared" si="25"/>
        <v>19223.35895336551</v>
      </c>
      <c r="D80" s="9">
        <f t="shared" si="26"/>
        <v>5957.7631030503653</v>
      </c>
      <c r="E80" s="105">
        <f t="shared" si="21"/>
        <v>25181.122056415876</v>
      </c>
      <c r="F80" s="106"/>
      <c r="G80" s="107"/>
      <c r="H80" s="93"/>
      <c r="I80" s="10"/>
      <c r="J80" s="10"/>
      <c r="K80" s="92"/>
      <c r="L80" s="55" t="str">
        <f t="shared" si="17"/>
        <v/>
      </c>
      <c r="M80" s="25"/>
      <c r="N80" s="56">
        <f t="shared" si="18"/>
        <v>0</v>
      </c>
      <c r="O80" s="56">
        <f t="shared" si="19"/>
        <v>2</v>
      </c>
      <c r="P80" s="57">
        <f t="shared" si="22"/>
        <v>289</v>
      </c>
      <c r="Q80" s="62">
        <f t="shared" si="23"/>
        <v>5.0000000000000001E-3</v>
      </c>
      <c r="R80" s="59"/>
      <c r="S80" s="60">
        <f t="shared" si="14"/>
        <v>4200000</v>
      </c>
      <c r="T80" s="61">
        <f t="shared" si="15"/>
        <v>360</v>
      </c>
      <c r="U80" s="34"/>
      <c r="V80" s="34"/>
      <c r="W80" s="34"/>
      <c r="X80" s="34"/>
      <c r="Y80" s="34"/>
      <c r="Z80" s="34"/>
      <c r="AA80" s="34"/>
      <c r="AB80" s="34"/>
      <c r="AC80" s="34"/>
      <c r="AD80" s="34"/>
    </row>
    <row r="81" spans="1:30" s="56" customFormat="1" x14ac:dyDescent="0.2">
      <c r="A81" s="8">
        <f t="shared" si="20"/>
        <v>73</v>
      </c>
      <c r="B81" s="9">
        <f t="shared" si="24"/>
        <v>3838714.0275700521</v>
      </c>
      <c r="C81" s="9">
        <f t="shared" si="25"/>
        <v>19193.57013785026</v>
      </c>
      <c r="D81" s="9">
        <f t="shared" si="26"/>
        <v>5987.5519185656158</v>
      </c>
      <c r="E81" s="105">
        <f t="shared" si="21"/>
        <v>25181.122056415876</v>
      </c>
      <c r="F81" s="106"/>
      <c r="G81" s="107"/>
      <c r="H81" s="93"/>
      <c r="I81" s="10"/>
      <c r="J81" s="10"/>
      <c r="K81" s="92"/>
      <c r="L81" s="55" t="str">
        <f t="shared" si="17"/>
        <v/>
      </c>
      <c r="M81" s="25"/>
      <c r="N81" s="56">
        <f t="shared" si="18"/>
        <v>0</v>
      </c>
      <c r="O81" s="56">
        <f t="shared" si="19"/>
        <v>2</v>
      </c>
      <c r="P81" s="57">
        <f t="shared" si="22"/>
        <v>288</v>
      </c>
      <c r="Q81" s="62">
        <f t="shared" si="23"/>
        <v>5.0000000000000001E-3</v>
      </c>
      <c r="R81" s="59"/>
      <c r="S81" s="60">
        <f t="shared" si="14"/>
        <v>4200000</v>
      </c>
      <c r="T81" s="61">
        <f t="shared" si="15"/>
        <v>360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</row>
    <row r="82" spans="1:30" s="56" customFormat="1" x14ac:dyDescent="0.2">
      <c r="A82" s="8">
        <f t="shared" si="20"/>
        <v>74</v>
      </c>
      <c r="B82" s="9">
        <f t="shared" si="24"/>
        <v>3832726.4756514863</v>
      </c>
      <c r="C82" s="9">
        <f t="shared" si="25"/>
        <v>19163.632378257433</v>
      </c>
      <c r="D82" s="9">
        <f t="shared" si="26"/>
        <v>6017.489678158443</v>
      </c>
      <c r="E82" s="105">
        <f t="shared" si="21"/>
        <v>25181.122056415876</v>
      </c>
      <c r="F82" s="106"/>
      <c r="G82" s="107"/>
      <c r="H82" s="93"/>
      <c r="I82" s="10"/>
      <c r="J82" s="10"/>
      <c r="K82" s="92"/>
      <c r="L82" s="55" t="str">
        <f t="shared" si="17"/>
        <v/>
      </c>
      <c r="M82" s="25"/>
      <c r="N82" s="56">
        <f t="shared" si="18"/>
        <v>0</v>
      </c>
      <c r="O82" s="56">
        <f t="shared" si="19"/>
        <v>2</v>
      </c>
      <c r="P82" s="57">
        <f t="shared" si="22"/>
        <v>287</v>
      </c>
      <c r="Q82" s="62">
        <f t="shared" si="23"/>
        <v>5.0000000000000001E-3</v>
      </c>
      <c r="R82" s="59"/>
      <c r="S82" s="60">
        <f t="shared" si="14"/>
        <v>4200000</v>
      </c>
      <c r="T82" s="61">
        <f t="shared" si="15"/>
        <v>360</v>
      </c>
      <c r="U82" s="34"/>
      <c r="V82" s="34"/>
      <c r="W82" s="34"/>
      <c r="X82" s="34"/>
      <c r="Y82" s="34"/>
      <c r="Z82" s="34"/>
      <c r="AA82" s="34"/>
      <c r="AB82" s="34"/>
      <c r="AC82" s="34"/>
      <c r="AD82" s="34"/>
    </row>
    <row r="83" spans="1:30" s="56" customFormat="1" x14ac:dyDescent="0.2">
      <c r="A83" s="8">
        <f t="shared" si="20"/>
        <v>75</v>
      </c>
      <c r="B83" s="9">
        <f t="shared" si="24"/>
        <v>3826708.9859733279</v>
      </c>
      <c r="C83" s="9">
        <f t="shared" si="25"/>
        <v>19133.544929866639</v>
      </c>
      <c r="D83" s="9">
        <f t="shared" si="26"/>
        <v>6047.5771265492367</v>
      </c>
      <c r="E83" s="105">
        <f t="shared" si="21"/>
        <v>25181.122056415876</v>
      </c>
      <c r="F83" s="106"/>
      <c r="G83" s="107"/>
      <c r="H83" s="93"/>
      <c r="I83" s="10"/>
      <c r="J83" s="10"/>
      <c r="K83" s="92"/>
      <c r="L83" s="55" t="str">
        <f t="shared" si="17"/>
        <v/>
      </c>
      <c r="M83" s="25"/>
      <c r="N83" s="56">
        <f t="shared" si="18"/>
        <v>0</v>
      </c>
      <c r="O83" s="56">
        <f t="shared" si="19"/>
        <v>2</v>
      </c>
      <c r="P83" s="57">
        <f t="shared" si="22"/>
        <v>286</v>
      </c>
      <c r="Q83" s="62">
        <f t="shared" si="23"/>
        <v>5.0000000000000001E-3</v>
      </c>
      <c r="R83" s="59"/>
      <c r="S83" s="60">
        <f t="shared" si="14"/>
        <v>4200000</v>
      </c>
      <c r="T83" s="61">
        <f t="shared" si="15"/>
        <v>360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</row>
    <row r="84" spans="1:30" s="56" customFormat="1" x14ac:dyDescent="0.2">
      <c r="A84" s="8">
        <f t="shared" si="20"/>
        <v>76</v>
      </c>
      <c r="B84" s="9">
        <f t="shared" si="24"/>
        <v>3820661.4088467788</v>
      </c>
      <c r="C84" s="9">
        <f t="shared" si="25"/>
        <v>19103.307044233894</v>
      </c>
      <c r="D84" s="9">
        <f t="shared" si="26"/>
        <v>6077.8150121819817</v>
      </c>
      <c r="E84" s="105">
        <f t="shared" si="21"/>
        <v>25181.122056415876</v>
      </c>
      <c r="F84" s="106"/>
      <c r="G84" s="107"/>
      <c r="H84" s="93"/>
      <c r="I84" s="10"/>
      <c r="J84" s="10"/>
      <c r="K84" s="92"/>
      <c r="L84" s="55" t="str">
        <f t="shared" si="17"/>
        <v/>
      </c>
      <c r="M84" s="25"/>
      <c r="N84" s="56">
        <f t="shared" si="18"/>
        <v>0</v>
      </c>
      <c r="O84" s="56">
        <f t="shared" si="19"/>
        <v>2</v>
      </c>
      <c r="P84" s="57">
        <f t="shared" si="22"/>
        <v>285</v>
      </c>
      <c r="Q84" s="62">
        <f t="shared" si="23"/>
        <v>5.0000000000000001E-3</v>
      </c>
      <c r="R84" s="59"/>
      <c r="S84" s="60">
        <f t="shared" si="14"/>
        <v>4200000</v>
      </c>
      <c r="T84" s="61">
        <f t="shared" si="15"/>
        <v>360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</row>
    <row r="85" spans="1:30" s="56" customFormat="1" x14ac:dyDescent="0.2">
      <c r="A85" s="8">
        <f t="shared" si="20"/>
        <v>77</v>
      </c>
      <c r="B85" s="9">
        <f t="shared" si="24"/>
        <v>3814583.5938345967</v>
      </c>
      <c r="C85" s="9">
        <f t="shared" si="25"/>
        <v>19072.917969172984</v>
      </c>
      <c r="D85" s="9">
        <f t="shared" si="26"/>
        <v>6108.2040872428915</v>
      </c>
      <c r="E85" s="105">
        <f t="shared" si="21"/>
        <v>25181.122056415876</v>
      </c>
      <c r="F85" s="106"/>
      <c r="G85" s="107"/>
      <c r="H85" s="93"/>
      <c r="I85" s="10"/>
      <c r="J85" s="10"/>
      <c r="K85" s="92"/>
      <c r="L85" s="55" t="str">
        <f t="shared" si="17"/>
        <v/>
      </c>
      <c r="M85" s="25"/>
      <c r="N85" s="56">
        <f t="shared" si="18"/>
        <v>0</v>
      </c>
      <c r="O85" s="56">
        <f t="shared" si="19"/>
        <v>2</v>
      </c>
      <c r="P85" s="57">
        <f t="shared" si="22"/>
        <v>284</v>
      </c>
      <c r="Q85" s="62">
        <f t="shared" si="23"/>
        <v>5.0000000000000001E-3</v>
      </c>
      <c r="R85" s="59"/>
      <c r="S85" s="60">
        <f t="shared" si="14"/>
        <v>4200000</v>
      </c>
      <c r="T85" s="61">
        <f t="shared" si="15"/>
        <v>360</v>
      </c>
      <c r="U85" s="34"/>
      <c r="V85" s="34"/>
      <c r="W85" s="34"/>
      <c r="X85" s="34"/>
      <c r="Y85" s="34"/>
      <c r="Z85" s="34"/>
      <c r="AA85" s="34"/>
      <c r="AB85" s="34"/>
      <c r="AC85" s="34"/>
      <c r="AD85" s="34"/>
    </row>
    <row r="86" spans="1:30" s="56" customFormat="1" x14ac:dyDescent="0.2">
      <c r="A86" s="8">
        <f t="shared" si="20"/>
        <v>78</v>
      </c>
      <c r="B86" s="9">
        <f t="shared" si="24"/>
        <v>3808475.3897473537</v>
      </c>
      <c r="C86" s="9">
        <f t="shared" si="25"/>
        <v>19042.376948736768</v>
      </c>
      <c r="D86" s="9">
        <f t="shared" si="26"/>
        <v>6138.7451076791076</v>
      </c>
      <c r="E86" s="105">
        <f t="shared" si="21"/>
        <v>25181.122056415876</v>
      </c>
      <c r="F86" s="106"/>
      <c r="G86" s="107"/>
      <c r="H86" s="93"/>
      <c r="I86" s="10"/>
      <c r="J86" s="10"/>
      <c r="K86" s="92"/>
      <c r="L86" s="55" t="str">
        <f t="shared" si="17"/>
        <v/>
      </c>
      <c r="M86" s="25"/>
      <c r="N86" s="56">
        <f t="shared" si="18"/>
        <v>0</v>
      </c>
      <c r="O86" s="56">
        <f t="shared" si="19"/>
        <v>2</v>
      </c>
      <c r="P86" s="57">
        <f t="shared" si="22"/>
        <v>283</v>
      </c>
      <c r="Q86" s="62">
        <f t="shared" si="23"/>
        <v>5.0000000000000001E-3</v>
      </c>
      <c r="R86" s="59"/>
      <c r="S86" s="60">
        <f t="shared" ref="S86:S149" si="27">IF(OR(K85=$Q$5,H85&gt;0),B86,S85)</f>
        <v>4200000</v>
      </c>
      <c r="T86" s="61">
        <f t="shared" ref="T86:T149" si="28">IF(OR(K85=$Q$5,H85&gt;0),P86,T85)</f>
        <v>360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</row>
    <row r="87" spans="1:30" s="56" customFormat="1" x14ac:dyDescent="0.2">
      <c r="A87" s="8">
        <f t="shared" si="20"/>
        <v>79</v>
      </c>
      <c r="B87" s="9">
        <f t="shared" si="24"/>
        <v>3802336.6446396746</v>
      </c>
      <c r="C87" s="9">
        <f t="shared" si="25"/>
        <v>19011.683223198372</v>
      </c>
      <c r="D87" s="9">
        <f t="shared" si="26"/>
        <v>6169.438833217504</v>
      </c>
      <c r="E87" s="105">
        <f t="shared" si="21"/>
        <v>25181.122056415876</v>
      </c>
      <c r="F87" s="106"/>
      <c r="G87" s="107"/>
      <c r="H87" s="93"/>
      <c r="I87" s="10"/>
      <c r="J87" s="10"/>
      <c r="K87" s="92"/>
      <c r="L87" s="55" t="str">
        <f t="shared" si="17"/>
        <v/>
      </c>
      <c r="M87" s="25"/>
      <c r="N87" s="56">
        <f t="shared" si="18"/>
        <v>0</v>
      </c>
      <c r="O87" s="56">
        <f t="shared" si="19"/>
        <v>2</v>
      </c>
      <c r="P87" s="57">
        <f t="shared" si="22"/>
        <v>282</v>
      </c>
      <c r="Q87" s="62">
        <f t="shared" si="23"/>
        <v>5.0000000000000001E-3</v>
      </c>
      <c r="R87" s="59"/>
      <c r="S87" s="60">
        <f t="shared" si="27"/>
        <v>4200000</v>
      </c>
      <c r="T87" s="61">
        <f t="shared" si="28"/>
        <v>360</v>
      </c>
      <c r="U87" s="34"/>
      <c r="V87" s="34"/>
      <c r="W87" s="34"/>
      <c r="X87" s="34"/>
      <c r="Y87" s="34"/>
      <c r="Z87" s="34"/>
      <c r="AA87" s="34"/>
      <c r="AB87" s="34"/>
      <c r="AC87" s="34"/>
      <c r="AD87" s="34"/>
    </row>
    <row r="88" spans="1:30" s="56" customFormat="1" x14ac:dyDescent="0.2">
      <c r="A88" s="8">
        <f t="shared" si="20"/>
        <v>80</v>
      </c>
      <c r="B88" s="9">
        <f t="shared" si="24"/>
        <v>3796167.205806457</v>
      </c>
      <c r="C88" s="9">
        <f t="shared" si="25"/>
        <v>18980.836029032285</v>
      </c>
      <c r="D88" s="9">
        <f t="shared" si="26"/>
        <v>6200.2860273835904</v>
      </c>
      <c r="E88" s="105">
        <f t="shared" si="21"/>
        <v>25181.122056415876</v>
      </c>
      <c r="F88" s="106"/>
      <c r="G88" s="107"/>
      <c r="H88" s="93"/>
      <c r="I88" s="10"/>
      <c r="J88" s="10"/>
      <c r="K88" s="92"/>
      <c r="L88" s="55" t="str">
        <f t="shared" si="17"/>
        <v/>
      </c>
      <c r="M88" s="25"/>
      <c r="N88" s="56">
        <f t="shared" si="18"/>
        <v>0</v>
      </c>
      <c r="O88" s="56">
        <f t="shared" si="19"/>
        <v>2</v>
      </c>
      <c r="P88" s="57">
        <f t="shared" si="22"/>
        <v>281</v>
      </c>
      <c r="Q88" s="62">
        <f t="shared" si="23"/>
        <v>5.0000000000000001E-3</v>
      </c>
      <c r="R88" s="59"/>
      <c r="S88" s="60">
        <f t="shared" si="27"/>
        <v>4200000</v>
      </c>
      <c r="T88" s="61">
        <f t="shared" si="28"/>
        <v>360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</row>
    <row r="89" spans="1:30" s="56" customFormat="1" x14ac:dyDescent="0.2">
      <c r="A89" s="8">
        <f t="shared" si="20"/>
        <v>81</v>
      </c>
      <c r="B89" s="9">
        <f t="shared" si="24"/>
        <v>3789966.9197790734</v>
      </c>
      <c r="C89" s="9">
        <f t="shared" si="25"/>
        <v>18949.834598895366</v>
      </c>
      <c r="D89" s="9">
        <f t="shared" si="26"/>
        <v>6231.2874575205096</v>
      </c>
      <c r="E89" s="105">
        <f t="shared" si="21"/>
        <v>25181.122056415876</v>
      </c>
      <c r="F89" s="106"/>
      <c r="G89" s="107"/>
      <c r="H89" s="93"/>
      <c r="I89" s="10"/>
      <c r="J89" s="10"/>
      <c r="K89" s="92"/>
      <c r="L89" s="55" t="str">
        <f t="shared" si="17"/>
        <v/>
      </c>
      <c r="M89" s="25"/>
      <c r="N89" s="56">
        <f t="shared" si="18"/>
        <v>0</v>
      </c>
      <c r="O89" s="56">
        <f t="shared" si="19"/>
        <v>2</v>
      </c>
      <c r="P89" s="57">
        <f t="shared" si="22"/>
        <v>280</v>
      </c>
      <c r="Q89" s="62">
        <f t="shared" si="23"/>
        <v>5.0000000000000001E-3</v>
      </c>
      <c r="R89" s="59"/>
      <c r="S89" s="60">
        <f t="shared" si="27"/>
        <v>4200000</v>
      </c>
      <c r="T89" s="61">
        <f t="shared" si="28"/>
        <v>360</v>
      </c>
      <c r="U89" s="34"/>
      <c r="V89" s="34"/>
      <c r="W89" s="34"/>
      <c r="X89" s="34"/>
      <c r="Y89" s="34"/>
      <c r="Z89" s="34"/>
      <c r="AA89" s="34"/>
      <c r="AB89" s="34"/>
      <c r="AC89" s="34"/>
      <c r="AD89" s="34"/>
    </row>
    <row r="90" spans="1:30" s="56" customFormat="1" x14ac:dyDescent="0.2">
      <c r="A90" s="8">
        <f t="shared" si="20"/>
        <v>82</v>
      </c>
      <c r="B90" s="9">
        <f t="shared" si="24"/>
        <v>3783735.6323215528</v>
      </c>
      <c r="C90" s="9">
        <f t="shared" si="25"/>
        <v>18918.678161607764</v>
      </c>
      <c r="D90" s="9">
        <f t="shared" si="26"/>
        <v>6262.4438948081115</v>
      </c>
      <c r="E90" s="105">
        <f t="shared" si="21"/>
        <v>25181.122056415876</v>
      </c>
      <c r="F90" s="106"/>
      <c r="G90" s="107"/>
      <c r="H90" s="93"/>
      <c r="I90" s="10"/>
      <c r="J90" s="10"/>
      <c r="K90" s="92"/>
      <c r="L90" s="55" t="str">
        <f t="shared" si="17"/>
        <v/>
      </c>
      <c r="M90" s="25"/>
      <c r="N90" s="56">
        <f t="shared" si="18"/>
        <v>0</v>
      </c>
      <c r="O90" s="56">
        <f t="shared" si="19"/>
        <v>2</v>
      </c>
      <c r="P90" s="57">
        <f t="shared" si="22"/>
        <v>279</v>
      </c>
      <c r="Q90" s="62">
        <f t="shared" si="23"/>
        <v>5.0000000000000001E-3</v>
      </c>
      <c r="R90" s="59"/>
      <c r="S90" s="60">
        <f t="shared" si="27"/>
        <v>4200000</v>
      </c>
      <c r="T90" s="61">
        <f t="shared" si="28"/>
        <v>360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</row>
    <row r="91" spans="1:30" s="56" customFormat="1" x14ac:dyDescent="0.2">
      <c r="A91" s="8">
        <f t="shared" si="20"/>
        <v>83</v>
      </c>
      <c r="B91" s="9">
        <f t="shared" si="24"/>
        <v>3777473.1884267447</v>
      </c>
      <c r="C91" s="9">
        <f t="shared" si="25"/>
        <v>18887.365942133725</v>
      </c>
      <c r="D91" s="9">
        <f t="shared" si="26"/>
        <v>6293.7561142821505</v>
      </c>
      <c r="E91" s="105">
        <f t="shared" si="21"/>
        <v>25181.122056415876</v>
      </c>
      <c r="F91" s="106"/>
      <c r="G91" s="107"/>
      <c r="H91" s="93"/>
      <c r="I91" s="10"/>
      <c r="J91" s="10"/>
      <c r="K91" s="92"/>
      <c r="L91" s="55" t="str">
        <f t="shared" si="17"/>
        <v/>
      </c>
      <c r="M91" s="25"/>
      <c r="N91" s="56">
        <f t="shared" si="18"/>
        <v>0</v>
      </c>
      <c r="O91" s="56">
        <f t="shared" si="19"/>
        <v>2</v>
      </c>
      <c r="P91" s="57">
        <f t="shared" si="22"/>
        <v>278</v>
      </c>
      <c r="Q91" s="62">
        <f t="shared" si="23"/>
        <v>5.0000000000000001E-3</v>
      </c>
      <c r="R91" s="59"/>
      <c r="S91" s="60">
        <f t="shared" si="27"/>
        <v>4200000</v>
      </c>
      <c r="T91" s="61">
        <f t="shared" si="28"/>
        <v>360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</row>
    <row r="92" spans="1:30" s="56" customFormat="1" x14ac:dyDescent="0.2">
      <c r="A92" s="8">
        <f t="shared" si="20"/>
        <v>84</v>
      </c>
      <c r="B92" s="9">
        <f t="shared" si="24"/>
        <v>3771179.4323124625</v>
      </c>
      <c r="C92" s="9">
        <f t="shared" si="25"/>
        <v>18855.897161562312</v>
      </c>
      <c r="D92" s="9">
        <f t="shared" si="26"/>
        <v>6325.2248948535635</v>
      </c>
      <c r="E92" s="105">
        <f t="shared" si="21"/>
        <v>25181.122056415876</v>
      </c>
      <c r="F92" s="106"/>
      <c r="G92" s="107"/>
      <c r="H92" s="93"/>
      <c r="I92" s="10"/>
      <c r="J92" s="10"/>
      <c r="K92" s="92"/>
      <c r="L92" s="55" t="str">
        <f t="shared" si="17"/>
        <v/>
      </c>
      <c r="M92" s="25"/>
      <c r="N92" s="56">
        <f t="shared" si="18"/>
        <v>0</v>
      </c>
      <c r="O92" s="56">
        <f t="shared" si="19"/>
        <v>2</v>
      </c>
      <c r="P92" s="57">
        <f t="shared" si="22"/>
        <v>277</v>
      </c>
      <c r="Q92" s="62">
        <f t="shared" si="23"/>
        <v>5.0000000000000001E-3</v>
      </c>
      <c r="R92" s="59"/>
      <c r="S92" s="60">
        <f t="shared" si="27"/>
        <v>4200000</v>
      </c>
      <c r="T92" s="61">
        <f t="shared" si="28"/>
        <v>360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</row>
    <row r="93" spans="1:30" s="56" customFormat="1" x14ac:dyDescent="0.2">
      <c r="A93" s="8">
        <f t="shared" si="20"/>
        <v>85</v>
      </c>
      <c r="B93" s="9">
        <f t="shared" si="24"/>
        <v>3764854.2074176087</v>
      </c>
      <c r="C93" s="9">
        <f t="shared" si="25"/>
        <v>18824.271037088045</v>
      </c>
      <c r="D93" s="9">
        <f t="shared" si="26"/>
        <v>6356.8510193278307</v>
      </c>
      <c r="E93" s="105">
        <f t="shared" si="21"/>
        <v>25181.122056415876</v>
      </c>
      <c r="F93" s="106"/>
      <c r="G93" s="107"/>
      <c r="H93" s="93"/>
      <c r="I93" s="10"/>
      <c r="J93" s="10"/>
      <c r="K93" s="92"/>
      <c r="L93" s="55" t="str">
        <f t="shared" si="17"/>
        <v/>
      </c>
      <c r="M93" s="25"/>
      <c r="N93" s="56">
        <f t="shared" si="18"/>
        <v>0</v>
      </c>
      <c r="O93" s="56">
        <f t="shared" si="19"/>
        <v>2</v>
      </c>
      <c r="P93" s="57">
        <f t="shared" si="22"/>
        <v>276</v>
      </c>
      <c r="Q93" s="62">
        <f t="shared" si="23"/>
        <v>5.0000000000000001E-3</v>
      </c>
      <c r="R93" s="59"/>
      <c r="S93" s="60">
        <f t="shared" si="27"/>
        <v>4200000</v>
      </c>
      <c r="T93" s="61">
        <f t="shared" si="28"/>
        <v>360</v>
      </c>
      <c r="U93" s="34"/>
      <c r="V93" s="34"/>
      <c r="W93" s="34"/>
      <c r="X93" s="34"/>
      <c r="Y93" s="34"/>
      <c r="Z93" s="34"/>
      <c r="AA93" s="34"/>
      <c r="AB93" s="34"/>
      <c r="AC93" s="34"/>
      <c r="AD93" s="34"/>
    </row>
    <row r="94" spans="1:30" s="56" customFormat="1" x14ac:dyDescent="0.2">
      <c r="A94" s="8">
        <f t="shared" si="20"/>
        <v>86</v>
      </c>
      <c r="B94" s="9">
        <f t="shared" si="24"/>
        <v>3758497.3563982807</v>
      </c>
      <c r="C94" s="9">
        <f t="shared" si="25"/>
        <v>18792.486781991403</v>
      </c>
      <c r="D94" s="9">
        <f t="shared" si="26"/>
        <v>6388.6352744244723</v>
      </c>
      <c r="E94" s="105">
        <f t="shared" si="21"/>
        <v>25181.122056415876</v>
      </c>
      <c r="F94" s="106"/>
      <c r="G94" s="107"/>
      <c r="H94" s="93"/>
      <c r="I94" s="10"/>
      <c r="J94" s="10"/>
      <c r="K94" s="92"/>
      <c r="L94" s="55" t="str">
        <f t="shared" si="17"/>
        <v/>
      </c>
      <c r="M94" s="25"/>
      <c r="N94" s="56">
        <f t="shared" si="18"/>
        <v>0</v>
      </c>
      <c r="O94" s="56">
        <f t="shared" si="19"/>
        <v>2</v>
      </c>
      <c r="P94" s="57">
        <f t="shared" si="22"/>
        <v>275</v>
      </c>
      <c r="Q94" s="62">
        <f t="shared" si="23"/>
        <v>5.0000000000000001E-3</v>
      </c>
      <c r="R94" s="59"/>
      <c r="S94" s="60">
        <f t="shared" si="27"/>
        <v>4200000</v>
      </c>
      <c r="T94" s="61">
        <f t="shared" si="28"/>
        <v>360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</row>
    <row r="95" spans="1:30" s="56" customFormat="1" x14ac:dyDescent="0.2">
      <c r="A95" s="8">
        <f t="shared" si="20"/>
        <v>87</v>
      </c>
      <c r="B95" s="9">
        <f t="shared" si="24"/>
        <v>3752108.721123856</v>
      </c>
      <c r="C95" s="9">
        <f t="shared" si="25"/>
        <v>18760.543605619281</v>
      </c>
      <c r="D95" s="9">
        <f t="shared" si="26"/>
        <v>6420.5784507965946</v>
      </c>
      <c r="E95" s="105">
        <f t="shared" si="21"/>
        <v>25181.122056415876</v>
      </c>
      <c r="F95" s="106"/>
      <c r="G95" s="107"/>
      <c r="H95" s="93"/>
      <c r="I95" s="10"/>
      <c r="J95" s="10"/>
      <c r="K95" s="92"/>
      <c r="L95" s="55" t="str">
        <f t="shared" si="17"/>
        <v/>
      </c>
      <c r="M95" s="25"/>
      <c r="N95" s="56">
        <f t="shared" si="18"/>
        <v>0</v>
      </c>
      <c r="O95" s="56">
        <f t="shared" si="19"/>
        <v>2</v>
      </c>
      <c r="P95" s="57">
        <f t="shared" si="22"/>
        <v>274</v>
      </c>
      <c r="Q95" s="62">
        <f t="shared" si="23"/>
        <v>5.0000000000000001E-3</v>
      </c>
      <c r="R95" s="59"/>
      <c r="S95" s="60">
        <f t="shared" si="27"/>
        <v>4200000</v>
      </c>
      <c r="T95" s="61">
        <f t="shared" si="28"/>
        <v>360</v>
      </c>
      <c r="U95" s="34"/>
      <c r="V95" s="34"/>
      <c r="W95" s="34"/>
      <c r="X95" s="34"/>
      <c r="Y95" s="34"/>
      <c r="Z95" s="34"/>
      <c r="AA95" s="34"/>
      <c r="AB95" s="34"/>
      <c r="AC95" s="34"/>
      <c r="AD95" s="34"/>
    </row>
    <row r="96" spans="1:30" s="56" customFormat="1" x14ac:dyDescent="0.2">
      <c r="A96" s="8">
        <f t="shared" si="20"/>
        <v>88</v>
      </c>
      <c r="B96" s="9">
        <f t="shared" si="24"/>
        <v>3745688.1426730594</v>
      </c>
      <c r="C96" s="9">
        <f t="shared" si="25"/>
        <v>18728.440713365297</v>
      </c>
      <c r="D96" s="9">
        <f t="shared" si="26"/>
        <v>6452.681343050579</v>
      </c>
      <c r="E96" s="105">
        <f t="shared" si="21"/>
        <v>25181.122056415876</v>
      </c>
      <c r="F96" s="106"/>
      <c r="G96" s="107"/>
      <c r="H96" s="93"/>
      <c r="I96" s="10"/>
      <c r="J96" s="10"/>
      <c r="K96" s="92"/>
      <c r="L96" s="55" t="str">
        <f t="shared" si="17"/>
        <v/>
      </c>
      <c r="M96" s="25"/>
      <c r="N96" s="56">
        <f t="shared" si="18"/>
        <v>0</v>
      </c>
      <c r="O96" s="56">
        <f t="shared" si="19"/>
        <v>2</v>
      </c>
      <c r="P96" s="57">
        <f t="shared" si="22"/>
        <v>273</v>
      </c>
      <c r="Q96" s="62">
        <f t="shared" si="23"/>
        <v>5.0000000000000001E-3</v>
      </c>
      <c r="R96" s="59"/>
      <c r="S96" s="60">
        <f t="shared" si="27"/>
        <v>4200000</v>
      </c>
      <c r="T96" s="61">
        <f t="shared" si="28"/>
        <v>360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</row>
    <row r="97" spans="1:30" s="56" customFormat="1" x14ac:dyDescent="0.2">
      <c r="A97" s="8">
        <f t="shared" si="20"/>
        <v>89</v>
      </c>
      <c r="B97" s="9">
        <f t="shared" si="24"/>
        <v>3739235.4613300087</v>
      </c>
      <c r="C97" s="9">
        <f t="shared" si="25"/>
        <v>18696.177306650043</v>
      </c>
      <c r="D97" s="9">
        <f t="shared" si="26"/>
        <v>6484.944749765833</v>
      </c>
      <c r="E97" s="105">
        <f t="shared" si="21"/>
        <v>25181.122056415876</v>
      </c>
      <c r="F97" s="106"/>
      <c r="G97" s="107"/>
      <c r="H97" s="93"/>
      <c r="I97" s="10"/>
      <c r="J97" s="10"/>
      <c r="K97" s="92"/>
      <c r="L97" s="55" t="str">
        <f t="shared" si="17"/>
        <v/>
      </c>
      <c r="M97" s="25"/>
      <c r="N97" s="56">
        <f t="shared" si="18"/>
        <v>0</v>
      </c>
      <c r="O97" s="56">
        <f t="shared" si="19"/>
        <v>2</v>
      </c>
      <c r="P97" s="57">
        <f t="shared" si="22"/>
        <v>272</v>
      </c>
      <c r="Q97" s="62">
        <f t="shared" si="23"/>
        <v>5.0000000000000001E-3</v>
      </c>
      <c r="R97" s="59"/>
      <c r="S97" s="60">
        <f t="shared" si="27"/>
        <v>4200000</v>
      </c>
      <c r="T97" s="61">
        <f t="shared" si="28"/>
        <v>360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</row>
    <row r="98" spans="1:30" s="56" customFormat="1" x14ac:dyDescent="0.2">
      <c r="A98" s="8">
        <f t="shared" si="20"/>
        <v>90</v>
      </c>
      <c r="B98" s="9">
        <f t="shared" si="24"/>
        <v>3732750.5165802427</v>
      </c>
      <c r="C98" s="9">
        <f t="shared" si="25"/>
        <v>18663.752582901212</v>
      </c>
      <c r="D98" s="9">
        <f t="shared" si="26"/>
        <v>6517.3694735146637</v>
      </c>
      <c r="E98" s="105">
        <f t="shared" si="21"/>
        <v>25181.122056415876</v>
      </c>
      <c r="F98" s="106"/>
      <c r="G98" s="107"/>
      <c r="H98" s="93"/>
      <c r="I98" s="10"/>
      <c r="J98" s="10"/>
      <c r="K98" s="92"/>
      <c r="L98" s="55" t="str">
        <f t="shared" si="17"/>
        <v/>
      </c>
      <c r="M98" s="25"/>
      <c r="N98" s="56">
        <f t="shared" si="18"/>
        <v>0</v>
      </c>
      <c r="O98" s="56">
        <f t="shared" si="19"/>
        <v>2</v>
      </c>
      <c r="P98" s="57">
        <f t="shared" si="22"/>
        <v>271</v>
      </c>
      <c r="Q98" s="62">
        <f t="shared" si="23"/>
        <v>5.0000000000000001E-3</v>
      </c>
      <c r="R98" s="59"/>
      <c r="S98" s="60">
        <f t="shared" si="27"/>
        <v>4200000</v>
      </c>
      <c r="T98" s="61">
        <f t="shared" si="28"/>
        <v>360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</row>
    <row r="99" spans="1:30" s="56" customFormat="1" x14ac:dyDescent="0.2">
      <c r="A99" s="8">
        <f t="shared" si="20"/>
        <v>91</v>
      </c>
      <c r="B99" s="9">
        <f t="shared" si="24"/>
        <v>3726233.1471067281</v>
      </c>
      <c r="C99" s="9">
        <f t="shared" si="25"/>
        <v>18631.165735533639</v>
      </c>
      <c r="D99" s="9">
        <f t="shared" si="26"/>
        <v>6549.9563208822365</v>
      </c>
      <c r="E99" s="105">
        <f t="shared" si="21"/>
        <v>25181.122056415876</v>
      </c>
      <c r="F99" s="106"/>
      <c r="G99" s="107"/>
      <c r="H99" s="93"/>
      <c r="I99" s="10"/>
      <c r="J99" s="10"/>
      <c r="K99" s="92"/>
      <c r="L99" s="55" t="str">
        <f t="shared" si="17"/>
        <v/>
      </c>
      <c r="M99" s="25"/>
      <c r="N99" s="56">
        <f t="shared" si="18"/>
        <v>0</v>
      </c>
      <c r="O99" s="56">
        <f t="shared" si="19"/>
        <v>2</v>
      </c>
      <c r="P99" s="57">
        <f t="shared" si="22"/>
        <v>270</v>
      </c>
      <c r="Q99" s="62">
        <f t="shared" si="23"/>
        <v>5.0000000000000001E-3</v>
      </c>
      <c r="R99" s="59"/>
      <c r="S99" s="60">
        <f t="shared" si="27"/>
        <v>4200000</v>
      </c>
      <c r="T99" s="61">
        <f t="shared" si="28"/>
        <v>360</v>
      </c>
      <c r="U99" s="34"/>
      <c r="V99" s="34"/>
      <c r="W99" s="34"/>
      <c r="X99" s="34"/>
      <c r="Y99" s="34"/>
      <c r="Z99" s="34"/>
      <c r="AA99" s="34"/>
      <c r="AB99" s="34"/>
      <c r="AC99" s="34"/>
      <c r="AD99" s="34"/>
    </row>
    <row r="100" spans="1:30" s="56" customFormat="1" x14ac:dyDescent="0.2">
      <c r="A100" s="8">
        <f t="shared" si="20"/>
        <v>92</v>
      </c>
      <c r="B100" s="9">
        <f t="shared" si="24"/>
        <v>3719683.1907858457</v>
      </c>
      <c r="C100" s="9">
        <f t="shared" si="25"/>
        <v>18598.41595392923</v>
      </c>
      <c r="D100" s="9">
        <f t="shared" si="26"/>
        <v>6582.7061024866452</v>
      </c>
      <c r="E100" s="105">
        <f t="shared" si="21"/>
        <v>25181.122056415876</v>
      </c>
      <c r="F100" s="106"/>
      <c r="G100" s="107"/>
      <c r="H100" s="93"/>
      <c r="I100" s="10"/>
      <c r="J100" s="10"/>
      <c r="K100" s="92"/>
      <c r="L100" s="55" t="str">
        <f t="shared" si="17"/>
        <v/>
      </c>
      <c r="M100" s="25"/>
      <c r="N100" s="56">
        <f t="shared" si="18"/>
        <v>0</v>
      </c>
      <c r="O100" s="56">
        <f t="shared" si="19"/>
        <v>2</v>
      </c>
      <c r="P100" s="57">
        <f t="shared" si="22"/>
        <v>269</v>
      </c>
      <c r="Q100" s="62">
        <f t="shared" si="23"/>
        <v>5.0000000000000001E-3</v>
      </c>
      <c r="R100" s="59"/>
      <c r="S100" s="60">
        <f t="shared" si="27"/>
        <v>4200000</v>
      </c>
      <c r="T100" s="61">
        <f t="shared" si="28"/>
        <v>360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</row>
    <row r="101" spans="1:30" s="56" customFormat="1" x14ac:dyDescent="0.2">
      <c r="A101" s="8">
        <f t="shared" si="20"/>
        <v>93</v>
      </c>
      <c r="B101" s="9">
        <f t="shared" si="24"/>
        <v>3713100.484683359</v>
      </c>
      <c r="C101" s="9">
        <f t="shared" si="25"/>
        <v>18565.502423416794</v>
      </c>
      <c r="D101" s="9">
        <f t="shared" si="26"/>
        <v>6615.6196329990817</v>
      </c>
      <c r="E101" s="105">
        <f t="shared" si="21"/>
        <v>25181.122056415876</v>
      </c>
      <c r="F101" s="106"/>
      <c r="G101" s="107"/>
      <c r="H101" s="93"/>
      <c r="I101" s="10"/>
      <c r="J101" s="10"/>
      <c r="K101" s="92"/>
      <c r="L101" s="55" t="str">
        <f t="shared" si="17"/>
        <v/>
      </c>
      <c r="M101" s="25"/>
      <c r="N101" s="56">
        <f t="shared" si="18"/>
        <v>0</v>
      </c>
      <c r="O101" s="56">
        <f t="shared" si="19"/>
        <v>2</v>
      </c>
      <c r="P101" s="57">
        <f t="shared" si="22"/>
        <v>268</v>
      </c>
      <c r="Q101" s="62">
        <f t="shared" si="23"/>
        <v>5.0000000000000001E-3</v>
      </c>
      <c r="R101" s="59"/>
      <c r="S101" s="60">
        <f t="shared" si="27"/>
        <v>4200000</v>
      </c>
      <c r="T101" s="61">
        <f t="shared" si="28"/>
        <v>360</v>
      </c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</row>
    <row r="102" spans="1:30" s="56" customFormat="1" x14ac:dyDescent="0.2">
      <c r="A102" s="8">
        <f t="shared" si="20"/>
        <v>94</v>
      </c>
      <c r="B102" s="9">
        <f t="shared" si="24"/>
        <v>3706484.8650503601</v>
      </c>
      <c r="C102" s="9">
        <f t="shared" si="25"/>
        <v>18532.424325251803</v>
      </c>
      <c r="D102" s="9">
        <f t="shared" si="26"/>
        <v>6648.697731164073</v>
      </c>
      <c r="E102" s="105">
        <f t="shared" si="21"/>
        <v>25181.122056415876</v>
      </c>
      <c r="F102" s="106"/>
      <c r="G102" s="107"/>
      <c r="H102" s="93"/>
      <c r="I102" s="10"/>
      <c r="J102" s="10"/>
      <c r="K102" s="92"/>
      <c r="L102" s="55" t="str">
        <f t="shared" si="17"/>
        <v/>
      </c>
      <c r="M102" s="25"/>
      <c r="N102" s="56">
        <f t="shared" si="18"/>
        <v>0</v>
      </c>
      <c r="O102" s="56">
        <f t="shared" si="19"/>
        <v>2</v>
      </c>
      <c r="P102" s="57">
        <f t="shared" si="22"/>
        <v>267</v>
      </c>
      <c r="Q102" s="62">
        <f t="shared" si="23"/>
        <v>5.0000000000000001E-3</v>
      </c>
      <c r="R102" s="59"/>
      <c r="S102" s="60">
        <f t="shared" si="27"/>
        <v>4200000</v>
      </c>
      <c r="T102" s="61">
        <f t="shared" si="28"/>
        <v>360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</row>
    <row r="103" spans="1:30" s="56" customFormat="1" x14ac:dyDescent="0.2">
      <c r="A103" s="8">
        <f t="shared" si="20"/>
        <v>95</v>
      </c>
      <c r="B103" s="9">
        <f t="shared" si="24"/>
        <v>3699836.1673191958</v>
      </c>
      <c r="C103" s="9">
        <f t="shared" si="25"/>
        <v>18499.180836595981</v>
      </c>
      <c r="D103" s="9">
        <f t="shared" si="26"/>
        <v>6681.9412198198952</v>
      </c>
      <c r="E103" s="105">
        <f t="shared" si="21"/>
        <v>25181.122056415876</v>
      </c>
      <c r="F103" s="106"/>
      <c r="G103" s="107"/>
      <c r="H103" s="93"/>
      <c r="I103" s="10"/>
      <c r="J103" s="10"/>
      <c r="K103" s="92"/>
      <c r="L103" s="55" t="str">
        <f t="shared" si="17"/>
        <v/>
      </c>
      <c r="M103" s="25"/>
      <c r="N103" s="56">
        <f t="shared" si="18"/>
        <v>0</v>
      </c>
      <c r="O103" s="56">
        <f t="shared" si="19"/>
        <v>2</v>
      </c>
      <c r="P103" s="57">
        <f t="shared" si="22"/>
        <v>266</v>
      </c>
      <c r="Q103" s="62">
        <f t="shared" si="23"/>
        <v>5.0000000000000001E-3</v>
      </c>
      <c r="R103" s="59"/>
      <c r="S103" s="60">
        <f t="shared" si="27"/>
        <v>4200000</v>
      </c>
      <c r="T103" s="61">
        <f t="shared" si="28"/>
        <v>360</v>
      </c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</row>
    <row r="104" spans="1:30" s="56" customFormat="1" x14ac:dyDescent="0.2">
      <c r="A104" s="8">
        <f t="shared" si="20"/>
        <v>96</v>
      </c>
      <c r="B104" s="9">
        <f t="shared" si="24"/>
        <v>3693154.2260993761</v>
      </c>
      <c r="C104" s="9">
        <f t="shared" si="25"/>
        <v>18465.77113049688</v>
      </c>
      <c r="D104" s="9">
        <f t="shared" si="26"/>
        <v>6715.3509259189959</v>
      </c>
      <c r="E104" s="105">
        <f t="shared" si="21"/>
        <v>25181.122056415876</v>
      </c>
      <c r="F104" s="106"/>
      <c r="G104" s="107"/>
      <c r="H104" s="93"/>
      <c r="I104" s="10"/>
      <c r="J104" s="10"/>
      <c r="K104" s="92"/>
      <c r="L104" s="55" t="str">
        <f t="shared" si="17"/>
        <v/>
      </c>
      <c r="M104" s="25"/>
      <c r="N104" s="56">
        <f t="shared" si="18"/>
        <v>0</v>
      </c>
      <c r="O104" s="56">
        <f t="shared" si="19"/>
        <v>2</v>
      </c>
      <c r="P104" s="57">
        <f t="shared" si="22"/>
        <v>265</v>
      </c>
      <c r="Q104" s="62">
        <f t="shared" si="23"/>
        <v>5.0000000000000001E-3</v>
      </c>
      <c r="R104" s="59"/>
      <c r="S104" s="60">
        <f t="shared" si="27"/>
        <v>4200000</v>
      </c>
      <c r="T104" s="61">
        <f t="shared" si="28"/>
        <v>360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</row>
    <row r="105" spans="1:30" s="56" customFormat="1" x14ac:dyDescent="0.2">
      <c r="A105" s="8">
        <f t="shared" si="20"/>
        <v>97</v>
      </c>
      <c r="B105" s="9">
        <f t="shared" si="24"/>
        <v>3686438.875173457</v>
      </c>
      <c r="C105" s="9">
        <f t="shared" si="25"/>
        <v>18432.194375867286</v>
      </c>
      <c r="D105" s="9">
        <f t="shared" si="26"/>
        <v>6748.9276805485897</v>
      </c>
      <c r="E105" s="105">
        <f t="shared" si="21"/>
        <v>25181.122056415876</v>
      </c>
      <c r="F105" s="106"/>
      <c r="G105" s="107"/>
      <c r="H105" s="93"/>
      <c r="I105" s="10"/>
      <c r="J105" s="10"/>
      <c r="K105" s="92"/>
      <c r="L105" s="55" t="str">
        <f t="shared" si="17"/>
        <v/>
      </c>
      <c r="M105" s="25"/>
      <c r="N105" s="56">
        <f t="shared" si="18"/>
        <v>0</v>
      </c>
      <c r="O105" s="56">
        <f t="shared" si="19"/>
        <v>2</v>
      </c>
      <c r="P105" s="57">
        <f t="shared" si="22"/>
        <v>264</v>
      </c>
      <c r="Q105" s="62">
        <f t="shared" si="23"/>
        <v>5.0000000000000001E-3</v>
      </c>
      <c r="R105" s="59"/>
      <c r="S105" s="60">
        <f t="shared" si="27"/>
        <v>4200000</v>
      </c>
      <c r="T105" s="61">
        <f t="shared" si="28"/>
        <v>360</v>
      </c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</row>
    <row r="106" spans="1:30" s="56" customFormat="1" x14ac:dyDescent="0.2">
      <c r="A106" s="8">
        <f t="shared" si="20"/>
        <v>98</v>
      </c>
      <c r="B106" s="9">
        <f t="shared" si="24"/>
        <v>3679689.9474929082</v>
      </c>
      <c r="C106" s="9">
        <f t="shared" si="25"/>
        <v>18398.44973746454</v>
      </c>
      <c r="D106" s="9">
        <f t="shared" si="26"/>
        <v>6782.6723189513359</v>
      </c>
      <c r="E106" s="105">
        <f t="shared" si="21"/>
        <v>25181.122056415876</v>
      </c>
      <c r="F106" s="106"/>
      <c r="G106" s="107"/>
      <c r="H106" s="93"/>
      <c r="I106" s="10"/>
      <c r="J106" s="10"/>
      <c r="K106" s="92"/>
      <c r="L106" s="55" t="str">
        <f t="shared" si="17"/>
        <v/>
      </c>
      <c r="M106" s="25"/>
      <c r="N106" s="56">
        <f t="shared" si="18"/>
        <v>0</v>
      </c>
      <c r="O106" s="56">
        <f t="shared" si="19"/>
        <v>2</v>
      </c>
      <c r="P106" s="57">
        <f t="shared" si="22"/>
        <v>263</v>
      </c>
      <c r="Q106" s="62">
        <f t="shared" si="23"/>
        <v>5.0000000000000001E-3</v>
      </c>
      <c r="R106" s="59"/>
      <c r="S106" s="60">
        <f t="shared" si="27"/>
        <v>4200000</v>
      </c>
      <c r="T106" s="61">
        <f t="shared" si="28"/>
        <v>360</v>
      </c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</row>
    <row r="107" spans="1:30" s="56" customFormat="1" x14ac:dyDescent="0.2">
      <c r="A107" s="8">
        <f t="shared" si="20"/>
        <v>99</v>
      </c>
      <c r="B107" s="9">
        <f t="shared" si="24"/>
        <v>3672907.275173957</v>
      </c>
      <c r="C107" s="9">
        <f t="shared" si="25"/>
        <v>18364.536375869786</v>
      </c>
      <c r="D107" s="9">
        <f t="shared" si="26"/>
        <v>6816.5856805460899</v>
      </c>
      <c r="E107" s="105">
        <f t="shared" si="21"/>
        <v>25181.122056415876</v>
      </c>
      <c r="F107" s="106"/>
      <c r="G107" s="107"/>
      <c r="H107" s="93"/>
      <c r="I107" s="10"/>
      <c r="J107" s="10"/>
      <c r="K107" s="92"/>
      <c r="L107" s="55" t="str">
        <f t="shared" si="17"/>
        <v/>
      </c>
      <c r="M107" s="25"/>
      <c r="N107" s="56">
        <f t="shared" si="18"/>
        <v>0</v>
      </c>
      <c r="O107" s="56">
        <f t="shared" si="19"/>
        <v>2</v>
      </c>
      <c r="P107" s="57">
        <f t="shared" si="22"/>
        <v>262</v>
      </c>
      <c r="Q107" s="62">
        <f t="shared" si="23"/>
        <v>5.0000000000000001E-3</v>
      </c>
      <c r="R107" s="59"/>
      <c r="S107" s="60">
        <f t="shared" si="27"/>
        <v>4200000</v>
      </c>
      <c r="T107" s="61">
        <f t="shared" si="28"/>
        <v>360</v>
      </c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</row>
    <row r="108" spans="1:30" s="56" customFormat="1" x14ac:dyDescent="0.2">
      <c r="A108" s="8">
        <f t="shared" si="20"/>
        <v>100</v>
      </c>
      <c r="B108" s="9">
        <f t="shared" si="24"/>
        <v>3666090.6894934108</v>
      </c>
      <c r="C108" s="9">
        <f t="shared" si="25"/>
        <v>18330.453447467055</v>
      </c>
      <c r="D108" s="9">
        <f t="shared" si="26"/>
        <v>6850.6686089488212</v>
      </c>
      <c r="E108" s="105">
        <f t="shared" si="21"/>
        <v>25181.122056415876</v>
      </c>
      <c r="F108" s="106"/>
      <c r="G108" s="107"/>
      <c r="H108" s="93"/>
      <c r="I108" s="10"/>
      <c r="J108" s="10"/>
      <c r="K108" s="92"/>
      <c r="L108" s="55" t="str">
        <f t="shared" si="17"/>
        <v/>
      </c>
      <c r="M108" s="25"/>
      <c r="N108" s="56">
        <f t="shared" si="18"/>
        <v>0</v>
      </c>
      <c r="O108" s="56">
        <f t="shared" si="19"/>
        <v>2</v>
      </c>
      <c r="P108" s="57">
        <f t="shared" si="22"/>
        <v>261</v>
      </c>
      <c r="Q108" s="62">
        <f t="shared" si="23"/>
        <v>5.0000000000000001E-3</v>
      </c>
      <c r="R108" s="59"/>
      <c r="S108" s="60">
        <f t="shared" si="27"/>
        <v>4200000</v>
      </c>
      <c r="T108" s="61">
        <f t="shared" si="28"/>
        <v>360</v>
      </c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</row>
    <row r="109" spans="1:30" s="56" customFormat="1" x14ac:dyDescent="0.2">
      <c r="A109" s="8">
        <f t="shared" si="20"/>
        <v>101</v>
      </c>
      <c r="B109" s="9">
        <f t="shared" si="24"/>
        <v>3659240.0208844617</v>
      </c>
      <c r="C109" s="9">
        <f t="shared" si="25"/>
        <v>18296.200104422311</v>
      </c>
      <c r="D109" s="9">
        <f t="shared" si="26"/>
        <v>6884.921951993565</v>
      </c>
      <c r="E109" s="105">
        <f t="shared" si="21"/>
        <v>25181.122056415876</v>
      </c>
      <c r="F109" s="106"/>
      <c r="G109" s="107"/>
      <c r="H109" s="93"/>
      <c r="I109" s="10"/>
      <c r="J109" s="10"/>
      <c r="K109" s="92"/>
      <c r="L109" s="55" t="str">
        <f t="shared" si="17"/>
        <v/>
      </c>
      <c r="M109" s="25"/>
      <c r="N109" s="56">
        <f t="shared" si="18"/>
        <v>0</v>
      </c>
      <c r="O109" s="56">
        <f t="shared" si="19"/>
        <v>2</v>
      </c>
      <c r="P109" s="57">
        <f t="shared" si="22"/>
        <v>260</v>
      </c>
      <c r="Q109" s="62">
        <f t="shared" si="23"/>
        <v>5.0000000000000001E-3</v>
      </c>
      <c r="R109" s="59"/>
      <c r="S109" s="60">
        <f t="shared" si="27"/>
        <v>4200000</v>
      </c>
      <c r="T109" s="61">
        <f t="shared" si="28"/>
        <v>360</v>
      </c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</row>
    <row r="110" spans="1:30" s="56" customFormat="1" x14ac:dyDescent="0.2">
      <c r="A110" s="8">
        <f t="shared" si="20"/>
        <v>102</v>
      </c>
      <c r="B110" s="9">
        <f t="shared" si="24"/>
        <v>3652355.0989324683</v>
      </c>
      <c r="C110" s="9">
        <f t="shared" si="25"/>
        <v>18261.775494662343</v>
      </c>
      <c r="D110" s="9">
        <f t="shared" si="26"/>
        <v>6919.346561753533</v>
      </c>
      <c r="E110" s="105">
        <f t="shared" si="21"/>
        <v>25181.122056415876</v>
      </c>
      <c r="F110" s="106"/>
      <c r="G110" s="107"/>
      <c r="H110" s="93"/>
      <c r="I110" s="10"/>
      <c r="J110" s="10"/>
      <c r="K110" s="92"/>
      <c r="L110" s="55" t="str">
        <f t="shared" si="17"/>
        <v/>
      </c>
      <c r="M110" s="25"/>
      <c r="N110" s="56">
        <f t="shared" si="18"/>
        <v>0</v>
      </c>
      <c r="O110" s="56">
        <f t="shared" si="19"/>
        <v>2</v>
      </c>
      <c r="P110" s="57">
        <f t="shared" si="22"/>
        <v>259</v>
      </c>
      <c r="Q110" s="62">
        <f t="shared" si="23"/>
        <v>5.0000000000000001E-3</v>
      </c>
      <c r="R110" s="59"/>
      <c r="S110" s="60">
        <f t="shared" si="27"/>
        <v>4200000</v>
      </c>
      <c r="T110" s="61">
        <f t="shared" si="28"/>
        <v>360</v>
      </c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</row>
    <row r="111" spans="1:30" s="56" customFormat="1" x14ac:dyDescent="0.2">
      <c r="A111" s="8">
        <f t="shared" si="20"/>
        <v>103</v>
      </c>
      <c r="B111" s="9">
        <f t="shared" si="24"/>
        <v>3645435.7523707147</v>
      </c>
      <c r="C111" s="9">
        <f t="shared" si="25"/>
        <v>18227.178761853575</v>
      </c>
      <c r="D111" s="9">
        <f t="shared" si="26"/>
        <v>6953.9432945623012</v>
      </c>
      <c r="E111" s="105">
        <f t="shared" si="21"/>
        <v>25181.122056415876</v>
      </c>
      <c r="F111" s="106"/>
      <c r="G111" s="107"/>
      <c r="H111" s="93"/>
      <c r="I111" s="10"/>
      <c r="J111" s="10"/>
      <c r="K111" s="92"/>
      <c r="L111" s="55" t="str">
        <f t="shared" si="17"/>
        <v/>
      </c>
      <c r="M111" s="25"/>
      <c r="N111" s="56">
        <f t="shared" si="18"/>
        <v>0</v>
      </c>
      <c r="O111" s="56">
        <f t="shared" si="19"/>
        <v>2</v>
      </c>
      <c r="P111" s="57">
        <f t="shared" si="22"/>
        <v>258</v>
      </c>
      <c r="Q111" s="62">
        <f t="shared" si="23"/>
        <v>5.0000000000000001E-3</v>
      </c>
      <c r="R111" s="59"/>
      <c r="S111" s="60">
        <f t="shared" si="27"/>
        <v>4200000</v>
      </c>
      <c r="T111" s="61">
        <f t="shared" si="28"/>
        <v>360</v>
      </c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</row>
    <row r="112" spans="1:30" s="56" customFormat="1" x14ac:dyDescent="0.2">
      <c r="A112" s="8">
        <f t="shared" si="20"/>
        <v>104</v>
      </c>
      <c r="B112" s="9">
        <f t="shared" si="24"/>
        <v>3638481.8090761523</v>
      </c>
      <c r="C112" s="9">
        <f t="shared" si="25"/>
        <v>18192.409045380762</v>
      </c>
      <c r="D112" s="9">
        <f t="shared" si="26"/>
        <v>6988.7130110351136</v>
      </c>
      <c r="E112" s="105">
        <f t="shared" si="21"/>
        <v>25181.122056415876</v>
      </c>
      <c r="F112" s="106"/>
      <c r="G112" s="107"/>
      <c r="H112" s="93"/>
      <c r="I112" s="10"/>
      <c r="J112" s="10"/>
      <c r="K112" s="92"/>
      <c r="L112" s="55" t="str">
        <f t="shared" si="17"/>
        <v/>
      </c>
      <c r="M112" s="25"/>
      <c r="N112" s="56">
        <f t="shared" si="18"/>
        <v>0</v>
      </c>
      <c r="O112" s="56">
        <f t="shared" si="19"/>
        <v>2</v>
      </c>
      <c r="P112" s="57">
        <f t="shared" si="22"/>
        <v>257</v>
      </c>
      <c r="Q112" s="62">
        <f t="shared" si="23"/>
        <v>5.0000000000000001E-3</v>
      </c>
      <c r="R112" s="59"/>
      <c r="S112" s="60">
        <f t="shared" si="27"/>
        <v>4200000</v>
      </c>
      <c r="T112" s="61">
        <f t="shared" si="28"/>
        <v>360</v>
      </c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</row>
    <row r="113" spans="1:30" s="56" customFormat="1" x14ac:dyDescent="0.2">
      <c r="A113" s="8">
        <f t="shared" si="20"/>
        <v>105</v>
      </c>
      <c r="B113" s="9">
        <f t="shared" si="24"/>
        <v>3631493.096065117</v>
      </c>
      <c r="C113" s="9">
        <f t="shared" si="25"/>
        <v>18157.465480325587</v>
      </c>
      <c r="D113" s="9">
        <f t="shared" si="26"/>
        <v>7023.6565760902886</v>
      </c>
      <c r="E113" s="105">
        <f t="shared" si="21"/>
        <v>25181.122056415876</v>
      </c>
      <c r="F113" s="106"/>
      <c r="G113" s="107"/>
      <c r="H113" s="93"/>
      <c r="I113" s="10"/>
      <c r="J113" s="10"/>
      <c r="K113" s="92"/>
      <c r="L113" s="55" t="str">
        <f t="shared" si="17"/>
        <v/>
      </c>
      <c r="M113" s="25"/>
      <c r="N113" s="56">
        <f t="shared" si="18"/>
        <v>0</v>
      </c>
      <c r="O113" s="56">
        <f t="shared" si="19"/>
        <v>2</v>
      </c>
      <c r="P113" s="57">
        <f t="shared" si="22"/>
        <v>256</v>
      </c>
      <c r="Q113" s="62">
        <f t="shared" si="23"/>
        <v>5.0000000000000001E-3</v>
      </c>
      <c r="R113" s="59"/>
      <c r="S113" s="60">
        <f t="shared" si="27"/>
        <v>4200000</v>
      </c>
      <c r="T113" s="61">
        <f t="shared" si="28"/>
        <v>360</v>
      </c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s="56" customFormat="1" x14ac:dyDescent="0.2">
      <c r="A114" s="8">
        <f t="shared" si="20"/>
        <v>106</v>
      </c>
      <c r="B114" s="9">
        <f t="shared" si="24"/>
        <v>3624469.4394890266</v>
      </c>
      <c r="C114" s="9">
        <f t="shared" si="25"/>
        <v>18122.347197445135</v>
      </c>
      <c r="D114" s="9">
        <f t="shared" si="26"/>
        <v>7058.7748589707408</v>
      </c>
      <c r="E114" s="105">
        <f t="shared" si="21"/>
        <v>25181.122056415876</v>
      </c>
      <c r="F114" s="106"/>
      <c r="G114" s="107"/>
      <c r="H114" s="93"/>
      <c r="I114" s="10"/>
      <c r="J114" s="10"/>
      <c r="K114" s="92"/>
      <c r="L114" s="55" t="str">
        <f t="shared" si="17"/>
        <v/>
      </c>
      <c r="M114" s="25"/>
      <c r="N114" s="56">
        <f t="shared" si="18"/>
        <v>0</v>
      </c>
      <c r="O114" s="56">
        <f t="shared" si="19"/>
        <v>2</v>
      </c>
      <c r="P114" s="57">
        <f t="shared" si="22"/>
        <v>255</v>
      </c>
      <c r="Q114" s="62">
        <f t="shared" si="23"/>
        <v>5.0000000000000001E-3</v>
      </c>
      <c r="R114" s="59"/>
      <c r="S114" s="60">
        <f t="shared" si="27"/>
        <v>4200000</v>
      </c>
      <c r="T114" s="61">
        <f t="shared" si="28"/>
        <v>360</v>
      </c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s="56" customFormat="1" x14ac:dyDescent="0.2">
      <c r="A115" s="8">
        <f t="shared" si="20"/>
        <v>107</v>
      </c>
      <c r="B115" s="9">
        <f t="shared" si="24"/>
        <v>3617410.6646300559</v>
      </c>
      <c r="C115" s="9">
        <f t="shared" si="25"/>
        <v>18087.053323150281</v>
      </c>
      <c r="D115" s="9">
        <f t="shared" si="26"/>
        <v>7094.0687332655943</v>
      </c>
      <c r="E115" s="105">
        <f t="shared" si="21"/>
        <v>25181.122056415876</v>
      </c>
      <c r="F115" s="106"/>
      <c r="G115" s="107"/>
      <c r="H115" s="93"/>
      <c r="I115" s="10"/>
      <c r="J115" s="10"/>
      <c r="K115" s="92"/>
      <c r="L115" s="55" t="str">
        <f t="shared" si="17"/>
        <v/>
      </c>
      <c r="M115" s="25"/>
      <c r="N115" s="56">
        <f t="shared" si="18"/>
        <v>0</v>
      </c>
      <c r="O115" s="56">
        <f t="shared" si="19"/>
        <v>2</v>
      </c>
      <c r="P115" s="57">
        <f t="shared" si="22"/>
        <v>254</v>
      </c>
      <c r="Q115" s="62">
        <f t="shared" si="23"/>
        <v>5.0000000000000001E-3</v>
      </c>
      <c r="R115" s="59"/>
      <c r="S115" s="60">
        <f t="shared" si="27"/>
        <v>4200000</v>
      </c>
      <c r="T115" s="61">
        <f t="shared" si="28"/>
        <v>360</v>
      </c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s="56" customFormat="1" x14ac:dyDescent="0.2">
      <c r="A116" s="8">
        <f t="shared" si="20"/>
        <v>108</v>
      </c>
      <c r="B116" s="9">
        <f t="shared" si="24"/>
        <v>3610316.5958967903</v>
      </c>
      <c r="C116" s="9">
        <f t="shared" si="25"/>
        <v>18051.582979483952</v>
      </c>
      <c r="D116" s="9">
        <f t="shared" si="26"/>
        <v>7129.5390769319238</v>
      </c>
      <c r="E116" s="105">
        <f t="shared" si="21"/>
        <v>25181.122056415876</v>
      </c>
      <c r="F116" s="106"/>
      <c r="G116" s="107"/>
      <c r="H116" s="93"/>
      <c r="I116" s="10"/>
      <c r="J116" s="10"/>
      <c r="K116" s="92"/>
      <c r="L116" s="55" t="str">
        <f t="shared" si="17"/>
        <v/>
      </c>
      <c r="M116" s="25"/>
      <c r="N116" s="56">
        <f t="shared" si="18"/>
        <v>0</v>
      </c>
      <c r="O116" s="56">
        <f t="shared" si="19"/>
        <v>2</v>
      </c>
      <c r="P116" s="57">
        <f t="shared" si="22"/>
        <v>253</v>
      </c>
      <c r="Q116" s="62">
        <f t="shared" si="23"/>
        <v>5.0000000000000001E-3</v>
      </c>
      <c r="R116" s="59"/>
      <c r="S116" s="60">
        <f t="shared" si="27"/>
        <v>4200000</v>
      </c>
      <c r="T116" s="61">
        <f t="shared" si="28"/>
        <v>360</v>
      </c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s="56" customFormat="1" x14ac:dyDescent="0.2">
      <c r="A117" s="8">
        <f t="shared" si="20"/>
        <v>109</v>
      </c>
      <c r="B117" s="9">
        <f t="shared" si="24"/>
        <v>3603187.0568198585</v>
      </c>
      <c r="C117" s="9">
        <f t="shared" si="25"/>
        <v>18015.935284099294</v>
      </c>
      <c r="D117" s="9">
        <f t="shared" si="26"/>
        <v>7165.1867723165815</v>
      </c>
      <c r="E117" s="105">
        <f t="shared" si="21"/>
        <v>25181.122056415876</v>
      </c>
      <c r="F117" s="106"/>
      <c r="G117" s="107"/>
      <c r="H117" s="93"/>
      <c r="I117" s="10"/>
      <c r="J117" s="10"/>
      <c r="K117" s="92"/>
      <c r="L117" s="55" t="str">
        <f t="shared" si="17"/>
        <v/>
      </c>
      <c r="M117" s="25"/>
      <c r="N117" s="56">
        <f t="shared" si="18"/>
        <v>0</v>
      </c>
      <c r="O117" s="56">
        <f t="shared" si="19"/>
        <v>2</v>
      </c>
      <c r="P117" s="57">
        <f t="shared" si="22"/>
        <v>252</v>
      </c>
      <c r="Q117" s="62">
        <f t="shared" si="23"/>
        <v>5.0000000000000001E-3</v>
      </c>
      <c r="R117" s="59"/>
      <c r="S117" s="60">
        <f t="shared" si="27"/>
        <v>4200000</v>
      </c>
      <c r="T117" s="61">
        <f t="shared" si="28"/>
        <v>360</v>
      </c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s="56" customFormat="1" x14ac:dyDescent="0.2">
      <c r="A118" s="8">
        <f t="shared" si="20"/>
        <v>110</v>
      </c>
      <c r="B118" s="9">
        <f t="shared" si="24"/>
        <v>3596021.8700475418</v>
      </c>
      <c r="C118" s="9">
        <f t="shared" si="25"/>
        <v>17980.109350237708</v>
      </c>
      <c r="D118" s="9">
        <f t="shared" si="26"/>
        <v>7201.0127061781677</v>
      </c>
      <c r="E118" s="105">
        <f t="shared" si="21"/>
        <v>25181.122056415876</v>
      </c>
      <c r="F118" s="106"/>
      <c r="G118" s="107"/>
      <c r="H118" s="93"/>
      <c r="I118" s="10"/>
      <c r="J118" s="10"/>
      <c r="K118" s="92"/>
      <c r="L118" s="55" t="str">
        <f t="shared" si="17"/>
        <v/>
      </c>
      <c r="M118" s="25"/>
      <c r="N118" s="56">
        <f t="shared" si="18"/>
        <v>0</v>
      </c>
      <c r="O118" s="56">
        <f t="shared" si="19"/>
        <v>2</v>
      </c>
      <c r="P118" s="57">
        <f t="shared" si="22"/>
        <v>251</v>
      </c>
      <c r="Q118" s="62">
        <f t="shared" si="23"/>
        <v>5.0000000000000001E-3</v>
      </c>
      <c r="R118" s="59"/>
      <c r="S118" s="60">
        <f t="shared" si="27"/>
        <v>4200000</v>
      </c>
      <c r="T118" s="61">
        <f t="shared" si="28"/>
        <v>360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s="56" customFormat="1" x14ac:dyDescent="0.2">
      <c r="A119" s="8">
        <f t="shared" si="20"/>
        <v>111</v>
      </c>
      <c r="B119" s="9">
        <f t="shared" si="24"/>
        <v>3588820.8573413636</v>
      </c>
      <c r="C119" s="9">
        <f t="shared" si="25"/>
        <v>17944.104286706817</v>
      </c>
      <c r="D119" s="9">
        <f t="shared" si="26"/>
        <v>7237.0177697090585</v>
      </c>
      <c r="E119" s="105">
        <f t="shared" si="21"/>
        <v>25181.122056415876</v>
      </c>
      <c r="F119" s="106"/>
      <c r="G119" s="107"/>
      <c r="H119" s="93"/>
      <c r="I119" s="10"/>
      <c r="J119" s="10"/>
      <c r="K119" s="92"/>
      <c r="L119" s="55" t="str">
        <f t="shared" si="17"/>
        <v/>
      </c>
      <c r="M119" s="25"/>
      <c r="N119" s="56">
        <f t="shared" si="18"/>
        <v>0</v>
      </c>
      <c r="O119" s="56">
        <f t="shared" si="19"/>
        <v>2</v>
      </c>
      <c r="P119" s="57">
        <f t="shared" si="22"/>
        <v>250</v>
      </c>
      <c r="Q119" s="62">
        <f t="shared" si="23"/>
        <v>5.0000000000000001E-3</v>
      </c>
      <c r="R119" s="59"/>
      <c r="S119" s="60">
        <f t="shared" si="27"/>
        <v>4200000</v>
      </c>
      <c r="T119" s="61">
        <f t="shared" si="28"/>
        <v>360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s="56" customFormat="1" x14ac:dyDescent="0.2">
      <c r="A120" s="8">
        <f t="shared" si="20"/>
        <v>112</v>
      </c>
      <c r="B120" s="9">
        <f t="shared" si="24"/>
        <v>3581583.8395716543</v>
      </c>
      <c r="C120" s="9">
        <f t="shared" si="25"/>
        <v>17907.919197858271</v>
      </c>
      <c r="D120" s="9">
        <f t="shared" si="26"/>
        <v>7273.2028585576045</v>
      </c>
      <c r="E120" s="105">
        <f t="shared" si="21"/>
        <v>25181.122056415876</v>
      </c>
      <c r="F120" s="106"/>
      <c r="G120" s="107"/>
      <c r="H120" s="93"/>
      <c r="I120" s="10"/>
      <c r="J120" s="10"/>
      <c r="K120" s="92"/>
      <c r="L120" s="55" t="str">
        <f t="shared" si="17"/>
        <v/>
      </c>
      <c r="M120" s="25"/>
      <c r="N120" s="56">
        <f t="shared" si="18"/>
        <v>0</v>
      </c>
      <c r="O120" s="56">
        <f t="shared" si="19"/>
        <v>2</v>
      </c>
      <c r="P120" s="57">
        <f t="shared" si="22"/>
        <v>249</v>
      </c>
      <c r="Q120" s="62">
        <f t="shared" si="23"/>
        <v>5.0000000000000001E-3</v>
      </c>
      <c r="R120" s="59"/>
      <c r="S120" s="60">
        <f t="shared" si="27"/>
        <v>4200000</v>
      </c>
      <c r="T120" s="61">
        <f t="shared" si="28"/>
        <v>360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s="56" customFormat="1" x14ac:dyDescent="0.2">
      <c r="A121" s="8">
        <f t="shared" si="20"/>
        <v>113</v>
      </c>
      <c r="B121" s="9">
        <f t="shared" si="24"/>
        <v>3574310.6367130969</v>
      </c>
      <c r="C121" s="9">
        <f t="shared" si="25"/>
        <v>17871.553183565484</v>
      </c>
      <c r="D121" s="9">
        <f t="shared" si="26"/>
        <v>7309.5688728503919</v>
      </c>
      <c r="E121" s="105">
        <f t="shared" si="21"/>
        <v>25181.122056415876</v>
      </c>
      <c r="F121" s="106"/>
      <c r="G121" s="107"/>
      <c r="H121" s="93"/>
      <c r="I121" s="10"/>
      <c r="J121" s="10"/>
      <c r="K121" s="92"/>
      <c r="L121" s="55" t="str">
        <f t="shared" si="17"/>
        <v/>
      </c>
      <c r="M121" s="25"/>
      <c r="N121" s="56">
        <f t="shared" si="18"/>
        <v>0</v>
      </c>
      <c r="O121" s="56">
        <f t="shared" si="19"/>
        <v>2</v>
      </c>
      <c r="P121" s="57">
        <f t="shared" si="22"/>
        <v>248</v>
      </c>
      <c r="Q121" s="62">
        <f t="shared" si="23"/>
        <v>5.0000000000000001E-3</v>
      </c>
      <c r="R121" s="59"/>
      <c r="S121" s="60">
        <f t="shared" si="27"/>
        <v>4200000</v>
      </c>
      <c r="T121" s="61">
        <f t="shared" si="28"/>
        <v>360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s="56" customFormat="1" x14ac:dyDescent="0.2">
      <c r="A122" s="8">
        <f t="shared" si="20"/>
        <v>114</v>
      </c>
      <c r="B122" s="9">
        <f t="shared" si="24"/>
        <v>3567001.0678402465</v>
      </c>
      <c r="C122" s="9">
        <f t="shared" si="25"/>
        <v>17835.005339201234</v>
      </c>
      <c r="D122" s="9">
        <f t="shared" si="26"/>
        <v>7346.1167172146415</v>
      </c>
      <c r="E122" s="105">
        <f t="shared" si="21"/>
        <v>25181.122056415876</v>
      </c>
      <c r="F122" s="106"/>
      <c r="G122" s="107"/>
      <c r="H122" s="93"/>
      <c r="I122" s="10"/>
      <c r="J122" s="10"/>
      <c r="K122" s="92"/>
      <c r="L122" s="55" t="str">
        <f t="shared" si="17"/>
        <v/>
      </c>
      <c r="M122" s="25"/>
      <c r="N122" s="56">
        <f t="shared" si="18"/>
        <v>0</v>
      </c>
      <c r="O122" s="56">
        <f t="shared" si="19"/>
        <v>2</v>
      </c>
      <c r="P122" s="57">
        <f t="shared" si="22"/>
        <v>247</v>
      </c>
      <c r="Q122" s="62">
        <f t="shared" si="23"/>
        <v>5.0000000000000001E-3</v>
      </c>
      <c r="R122" s="59"/>
      <c r="S122" s="60">
        <f t="shared" si="27"/>
        <v>4200000</v>
      </c>
      <c r="T122" s="61">
        <f t="shared" si="28"/>
        <v>360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s="56" customFormat="1" x14ac:dyDescent="0.2">
      <c r="A123" s="8">
        <f t="shared" si="20"/>
        <v>115</v>
      </c>
      <c r="B123" s="9">
        <f t="shared" si="24"/>
        <v>3559654.9511230318</v>
      </c>
      <c r="C123" s="9">
        <f t="shared" si="25"/>
        <v>17798.274755615159</v>
      </c>
      <c r="D123" s="9">
        <f t="shared" si="26"/>
        <v>7382.8473008007168</v>
      </c>
      <c r="E123" s="105">
        <f t="shared" si="21"/>
        <v>25181.122056415876</v>
      </c>
      <c r="F123" s="106"/>
      <c r="G123" s="107"/>
      <c r="H123" s="93"/>
      <c r="I123" s="10"/>
      <c r="J123" s="10"/>
      <c r="K123" s="92"/>
      <c r="L123" s="55" t="str">
        <f t="shared" si="17"/>
        <v/>
      </c>
      <c r="M123" s="25"/>
      <c r="N123" s="56">
        <f t="shared" si="18"/>
        <v>0</v>
      </c>
      <c r="O123" s="56">
        <f t="shared" si="19"/>
        <v>2</v>
      </c>
      <c r="P123" s="57">
        <f t="shared" si="22"/>
        <v>246</v>
      </c>
      <c r="Q123" s="62">
        <f t="shared" si="23"/>
        <v>5.0000000000000001E-3</v>
      </c>
      <c r="R123" s="59"/>
      <c r="S123" s="60">
        <f t="shared" si="27"/>
        <v>4200000</v>
      </c>
      <c r="T123" s="61">
        <f t="shared" si="28"/>
        <v>360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s="56" customFormat="1" x14ac:dyDescent="0.2">
      <c r="A124" s="8">
        <f t="shared" si="20"/>
        <v>116</v>
      </c>
      <c r="B124" s="9">
        <f t="shared" si="24"/>
        <v>3552272.1038222313</v>
      </c>
      <c r="C124" s="9">
        <f t="shared" si="25"/>
        <v>17761.360519111156</v>
      </c>
      <c r="D124" s="9">
        <f t="shared" si="26"/>
        <v>7419.7615373047192</v>
      </c>
      <c r="E124" s="105">
        <f t="shared" si="21"/>
        <v>25181.122056415876</v>
      </c>
      <c r="F124" s="106"/>
      <c r="G124" s="107"/>
      <c r="H124" s="93"/>
      <c r="I124" s="10"/>
      <c r="J124" s="10"/>
      <c r="K124" s="92"/>
      <c r="L124" s="55" t="str">
        <f t="shared" si="17"/>
        <v/>
      </c>
      <c r="M124" s="25"/>
      <c r="N124" s="56">
        <f t="shared" si="18"/>
        <v>0</v>
      </c>
      <c r="O124" s="56">
        <f t="shared" si="19"/>
        <v>2</v>
      </c>
      <c r="P124" s="57">
        <f t="shared" si="22"/>
        <v>245</v>
      </c>
      <c r="Q124" s="62">
        <f t="shared" si="23"/>
        <v>5.0000000000000001E-3</v>
      </c>
      <c r="R124" s="59"/>
      <c r="S124" s="60">
        <f t="shared" si="27"/>
        <v>4200000</v>
      </c>
      <c r="T124" s="61">
        <f t="shared" si="28"/>
        <v>360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s="56" customFormat="1" x14ac:dyDescent="0.2">
      <c r="A125" s="8">
        <f t="shared" si="20"/>
        <v>117</v>
      </c>
      <c r="B125" s="9">
        <f t="shared" si="24"/>
        <v>3544852.3422849267</v>
      </c>
      <c r="C125" s="9">
        <f t="shared" si="25"/>
        <v>17724.261711424635</v>
      </c>
      <c r="D125" s="9">
        <f t="shared" si="26"/>
        <v>7456.8603449912407</v>
      </c>
      <c r="E125" s="105">
        <f t="shared" si="21"/>
        <v>25181.122056415876</v>
      </c>
      <c r="F125" s="106"/>
      <c r="G125" s="107"/>
      <c r="H125" s="93"/>
      <c r="I125" s="10"/>
      <c r="J125" s="10"/>
      <c r="K125" s="92"/>
      <c r="L125" s="55" t="str">
        <f t="shared" si="17"/>
        <v/>
      </c>
      <c r="M125" s="25"/>
      <c r="N125" s="56">
        <f t="shared" si="18"/>
        <v>0</v>
      </c>
      <c r="O125" s="56">
        <f t="shared" si="19"/>
        <v>2</v>
      </c>
      <c r="P125" s="57">
        <f t="shared" si="22"/>
        <v>244</v>
      </c>
      <c r="Q125" s="62">
        <f t="shared" si="23"/>
        <v>5.0000000000000001E-3</v>
      </c>
      <c r="R125" s="59"/>
      <c r="S125" s="60">
        <f t="shared" si="27"/>
        <v>4200000</v>
      </c>
      <c r="T125" s="61">
        <f t="shared" si="28"/>
        <v>360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s="56" customFormat="1" x14ac:dyDescent="0.2">
      <c r="A126" s="8">
        <f t="shared" si="20"/>
        <v>118</v>
      </c>
      <c r="B126" s="9">
        <f t="shared" si="24"/>
        <v>3537395.4819399356</v>
      </c>
      <c r="C126" s="9">
        <f t="shared" si="25"/>
        <v>17686.977409699677</v>
      </c>
      <c r="D126" s="9">
        <f t="shared" si="26"/>
        <v>7494.1446467161986</v>
      </c>
      <c r="E126" s="105">
        <f t="shared" si="21"/>
        <v>25181.122056415876</v>
      </c>
      <c r="F126" s="106"/>
      <c r="G126" s="107"/>
      <c r="H126" s="93"/>
      <c r="I126" s="10"/>
      <c r="J126" s="10"/>
      <c r="K126" s="92"/>
      <c r="L126" s="55" t="str">
        <f t="shared" si="17"/>
        <v/>
      </c>
      <c r="M126" s="25"/>
      <c r="N126" s="56">
        <f t="shared" si="18"/>
        <v>0</v>
      </c>
      <c r="O126" s="56">
        <f t="shared" si="19"/>
        <v>2</v>
      </c>
      <c r="P126" s="57">
        <f t="shared" si="22"/>
        <v>243</v>
      </c>
      <c r="Q126" s="62">
        <f t="shared" si="23"/>
        <v>5.0000000000000001E-3</v>
      </c>
      <c r="R126" s="59"/>
      <c r="S126" s="60">
        <f t="shared" si="27"/>
        <v>4200000</v>
      </c>
      <c r="T126" s="61">
        <f t="shared" si="28"/>
        <v>360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s="56" customFormat="1" x14ac:dyDescent="0.2">
      <c r="A127" s="8">
        <f t="shared" si="20"/>
        <v>119</v>
      </c>
      <c r="B127" s="9">
        <f t="shared" si="24"/>
        <v>3529901.3372932193</v>
      </c>
      <c r="C127" s="9">
        <f t="shared" si="25"/>
        <v>17649.506686466098</v>
      </c>
      <c r="D127" s="9">
        <f t="shared" si="26"/>
        <v>7531.6153699497772</v>
      </c>
      <c r="E127" s="105">
        <f t="shared" si="21"/>
        <v>25181.122056415876</v>
      </c>
      <c r="F127" s="106"/>
      <c r="G127" s="107"/>
      <c r="H127" s="93"/>
      <c r="I127" s="10"/>
      <c r="J127" s="10"/>
      <c r="K127" s="92"/>
      <c r="L127" s="55" t="str">
        <f t="shared" si="17"/>
        <v/>
      </c>
      <c r="M127" s="25"/>
      <c r="N127" s="56">
        <f t="shared" si="18"/>
        <v>0</v>
      </c>
      <c r="O127" s="56">
        <f t="shared" si="19"/>
        <v>2</v>
      </c>
      <c r="P127" s="57">
        <f t="shared" si="22"/>
        <v>242</v>
      </c>
      <c r="Q127" s="62">
        <f t="shared" si="23"/>
        <v>5.0000000000000001E-3</v>
      </c>
      <c r="R127" s="59"/>
      <c r="S127" s="60">
        <f t="shared" si="27"/>
        <v>4200000</v>
      </c>
      <c r="T127" s="61">
        <f t="shared" si="28"/>
        <v>360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s="56" customFormat="1" x14ac:dyDescent="0.2">
      <c r="A128" s="8">
        <f>A127+1</f>
        <v>120</v>
      </c>
      <c r="B128" s="9">
        <f t="shared" si="24"/>
        <v>3522369.7219232693</v>
      </c>
      <c r="C128" s="9">
        <f t="shared" si="25"/>
        <v>17611.848609616347</v>
      </c>
      <c r="D128" s="9">
        <f t="shared" si="26"/>
        <v>7569.2734467995288</v>
      </c>
      <c r="E128" s="105">
        <f t="shared" si="21"/>
        <v>25181.122056415876</v>
      </c>
      <c r="F128" s="106"/>
      <c r="G128" s="107"/>
      <c r="H128" s="93"/>
      <c r="I128" s="10"/>
      <c r="J128" s="10"/>
      <c r="K128" s="92"/>
      <c r="L128" s="55" t="str">
        <f t="shared" si="17"/>
        <v/>
      </c>
      <c r="M128" s="25"/>
      <c r="N128" s="56">
        <f t="shared" si="18"/>
        <v>0</v>
      </c>
      <c r="O128" s="56">
        <f t="shared" si="19"/>
        <v>2</v>
      </c>
      <c r="P128" s="57">
        <f t="shared" si="22"/>
        <v>241</v>
      </c>
      <c r="Q128" s="62">
        <f t="shared" si="23"/>
        <v>5.0000000000000001E-3</v>
      </c>
      <c r="R128" s="59"/>
      <c r="S128" s="60">
        <f t="shared" si="27"/>
        <v>4200000</v>
      </c>
      <c r="T128" s="61">
        <f t="shared" si="28"/>
        <v>360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s="56" customFormat="1" x14ac:dyDescent="0.2">
      <c r="A129" s="8">
        <f>A128+1</f>
        <v>121</v>
      </c>
      <c r="B129" s="9">
        <f t="shared" si="24"/>
        <v>3514800.4484764696</v>
      </c>
      <c r="C129" s="9">
        <f t="shared" si="25"/>
        <v>17574.00224238235</v>
      </c>
      <c r="D129" s="9">
        <f t="shared" si="26"/>
        <v>7607.1198140335255</v>
      </c>
      <c r="E129" s="105">
        <f t="shared" si="21"/>
        <v>25181.122056415876</v>
      </c>
      <c r="F129" s="106"/>
      <c r="G129" s="107"/>
      <c r="H129" s="93"/>
      <c r="I129" s="10"/>
      <c r="J129" s="10"/>
      <c r="K129" s="92"/>
      <c r="L129" s="55" t="str">
        <f t="shared" si="17"/>
        <v/>
      </c>
      <c r="M129" s="25"/>
      <c r="N129" s="56">
        <f t="shared" si="18"/>
        <v>0</v>
      </c>
      <c r="O129" s="56">
        <f t="shared" si="19"/>
        <v>2</v>
      </c>
      <c r="P129" s="57">
        <f t="shared" si="22"/>
        <v>240</v>
      </c>
      <c r="Q129" s="62">
        <f t="shared" si="23"/>
        <v>5.0000000000000001E-3</v>
      </c>
      <c r="R129" s="59"/>
      <c r="S129" s="60">
        <f t="shared" si="27"/>
        <v>4200000</v>
      </c>
      <c r="T129" s="61">
        <f t="shared" si="28"/>
        <v>360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s="56" customFormat="1" x14ac:dyDescent="0.2">
      <c r="A130" s="8">
        <f>A129+1</f>
        <v>122</v>
      </c>
      <c r="B130" s="9">
        <f t="shared" si="24"/>
        <v>3507193.328662436</v>
      </c>
      <c r="C130" s="9">
        <f t="shared" si="25"/>
        <v>17535.966643312182</v>
      </c>
      <c r="D130" s="9">
        <f t="shared" si="26"/>
        <v>7645.1554131036937</v>
      </c>
      <c r="E130" s="105">
        <f t="shared" si="21"/>
        <v>25181.122056415876</v>
      </c>
      <c r="F130" s="106"/>
      <c r="G130" s="107"/>
      <c r="H130" s="93"/>
      <c r="I130" s="10"/>
      <c r="J130" s="10"/>
      <c r="K130" s="92"/>
      <c r="L130" s="55" t="str">
        <f t="shared" si="17"/>
        <v/>
      </c>
      <c r="M130" s="25"/>
      <c r="N130" s="56">
        <f t="shared" si="18"/>
        <v>0</v>
      </c>
      <c r="O130" s="56">
        <f t="shared" si="19"/>
        <v>2</v>
      </c>
      <c r="P130" s="57">
        <f t="shared" si="22"/>
        <v>239</v>
      </c>
      <c r="Q130" s="62">
        <f t="shared" si="23"/>
        <v>5.0000000000000001E-3</v>
      </c>
      <c r="R130" s="59"/>
      <c r="S130" s="60">
        <f t="shared" si="27"/>
        <v>4200000</v>
      </c>
      <c r="T130" s="61">
        <f t="shared" si="28"/>
        <v>360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s="56" customFormat="1" x14ac:dyDescent="0.2">
      <c r="A131" s="8">
        <f t="shared" ref="A131:A194" si="29">A130+1</f>
        <v>123</v>
      </c>
      <c r="B131" s="9">
        <f t="shared" si="24"/>
        <v>3499548.1732493322</v>
      </c>
      <c r="C131" s="9">
        <f t="shared" si="25"/>
        <v>17497.740866246662</v>
      </c>
      <c r="D131" s="9">
        <f t="shared" si="26"/>
        <v>7683.3811901692134</v>
      </c>
      <c r="E131" s="105">
        <f t="shared" si="21"/>
        <v>25181.122056415876</v>
      </c>
      <c r="F131" s="106"/>
      <c r="G131" s="107"/>
      <c r="H131" s="93"/>
      <c r="I131" s="10"/>
      <c r="J131" s="10"/>
      <c r="K131" s="92"/>
      <c r="L131" s="55" t="str">
        <f t="shared" si="17"/>
        <v/>
      </c>
      <c r="M131" s="25"/>
      <c r="N131" s="56">
        <f t="shared" si="18"/>
        <v>0</v>
      </c>
      <c r="O131" s="56">
        <f t="shared" si="19"/>
        <v>2</v>
      </c>
      <c r="P131" s="57">
        <f t="shared" si="22"/>
        <v>238</v>
      </c>
      <c r="Q131" s="62">
        <f t="shared" si="23"/>
        <v>5.0000000000000001E-3</v>
      </c>
      <c r="R131" s="59"/>
      <c r="S131" s="60">
        <f t="shared" si="27"/>
        <v>4200000</v>
      </c>
      <c r="T131" s="61">
        <f t="shared" si="28"/>
        <v>360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s="56" customFormat="1" x14ac:dyDescent="0.2">
      <c r="A132" s="8">
        <f t="shared" si="29"/>
        <v>124</v>
      </c>
      <c r="B132" s="9">
        <f t="shared" si="24"/>
        <v>3491864.7920591631</v>
      </c>
      <c r="C132" s="9">
        <f t="shared" si="25"/>
        <v>17459.323960295817</v>
      </c>
      <c r="D132" s="9">
        <f t="shared" si="26"/>
        <v>7721.7980961200592</v>
      </c>
      <c r="E132" s="105">
        <f t="shared" si="21"/>
        <v>25181.122056415876</v>
      </c>
      <c r="F132" s="106"/>
      <c r="G132" s="107"/>
      <c r="H132" s="93"/>
      <c r="I132" s="10"/>
      <c r="J132" s="10"/>
      <c r="K132" s="92"/>
      <c r="L132" s="55" t="str">
        <f t="shared" si="17"/>
        <v/>
      </c>
      <c r="M132" s="25"/>
      <c r="N132" s="56">
        <f t="shared" si="18"/>
        <v>0</v>
      </c>
      <c r="O132" s="56">
        <f t="shared" si="19"/>
        <v>2</v>
      </c>
      <c r="P132" s="57">
        <f t="shared" si="22"/>
        <v>237</v>
      </c>
      <c r="Q132" s="62">
        <f t="shared" si="23"/>
        <v>5.0000000000000001E-3</v>
      </c>
      <c r="R132" s="59"/>
      <c r="S132" s="60">
        <f t="shared" si="27"/>
        <v>4200000</v>
      </c>
      <c r="T132" s="61">
        <f t="shared" si="28"/>
        <v>360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s="56" customFormat="1" x14ac:dyDescent="0.2">
      <c r="A133" s="8">
        <f t="shared" si="29"/>
        <v>125</v>
      </c>
      <c r="B133" s="9">
        <f t="shared" si="24"/>
        <v>3484142.9939630432</v>
      </c>
      <c r="C133" s="9">
        <f t="shared" si="25"/>
        <v>17420.714969815217</v>
      </c>
      <c r="D133" s="9">
        <f t="shared" si="26"/>
        <v>7760.4070866006587</v>
      </c>
      <c r="E133" s="105">
        <f t="shared" si="21"/>
        <v>25181.122056415876</v>
      </c>
      <c r="F133" s="106"/>
      <c r="G133" s="107"/>
      <c r="H133" s="93"/>
      <c r="I133" s="10"/>
      <c r="J133" s="10"/>
      <c r="K133" s="92"/>
      <c r="L133" s="55" t="str">
        <f t="shared" si="17"/>
        <v/>
      </c>
      <c r="M133" s="25"/>
      <c r="N133" s="56">
        <f t="shared" si="18"/>
        <v>0</v>
      </c>
      <c r="O133" s="56">
        <f t="shared" si="19"/>
        <v>2</v>
      </c>
      <c r="P133" s="57">
        <f t="shared" si="22"/>
        <v>236</v>
      </c>
      <c r="Q133" s="62">
        <f t="shared" si="23"/>
        <v>5.0000000000000001E-3</v>
      </c>
      <c r="R133" s="59"/>
      <c r="S133" s="60">
        <f t="shared" si="27"/>
        <v>4200000</v>
      </c>
      <c r="T133" s="61">
        <f t="shared" si="28"/>
        <v>360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s="56" customFormat="1" x14ac:dyDescent="0.2">
      <c r="A134" s="8">
        <f t="shared" si="29"/>
        <v>126</v>
      </c>
      <c r="B134" s="9">
        <f t="shared" si="24"/>
        <v>3476382.5868764427</v>
      </c>
      <c r="C134" s="9">
        <f t="shared" si="25"/>
        <v>17381.912934382213</v>
      </c>
      <c r="D134" s="9">
        <f t="shared" si="26"/>
        <v>7799.2091220336624</v>
      </c>
      <c r="E134" s="105">
        <f t="shared" si="21"/>
        <v>25181.122056415876</v>
      </c>
      <c r="F134" s="106"/>
      <c r="G134" s="107"/>
      <c r="H134" s="93"/>
      <c r="I134" s="10"/>
      <c r="J134" s="10"/>
      <c r="K134" s="92"/>
      <c r="L134" s="55" t="str">
        <f t="shared" si="17"/>
        <v/>
      </c>
      <c r="M134" s="25"/>
      <c r="N134" s="56">
        <f t="shared" si="18"/>
        <v>0</v>
      </c>
      <c r="O134" s="56">
        <f t="shared" si="19"/>
        <v>2</v>
      </c>
      <c r="P134" s="57">
        <f t="shared" si="22"/>
        <v>235</v>
      </c>
      <c r="Q134" s="62">
        <f t="shared" si="23"/>
        <v>5.0000000000000001E-3</v>
      </c>
      <c r="R134" s="59"/>
      <c r="S134" s="60">
        <f t="shared" si="27"/>
        <v>4200000</v>
      </c>
      <c r="T134" s="61">
        <f t="shared" si="28"/>
        <v>360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s="56" customFormat="1" x14ac:dyDescent="0.2">
      <c r="A135" s="8">
        <f t="shared" si="29"/>
        <v>127</v>
      </c>
      <c r="B135" s="9">
        <f t="shared" si="24"/>
        <v>3468583.3777544089</v>
      </c>
      <c r="C135" s="9">
        <f t="shared" si="25"/>
        <v>17342.916888772044</v>
      </c>
      <c r="D135" s="9">
        <f t="shared" si="26"/>
        <v>7838.2051676438314</v>
      </c>
      <c r="E135" s="105">
        <f t="shared" si="21"/>
        <v>25181.122056415876</v>
      </c>
      <c r="F135" s="106"/>
      <c r="G135" s="107"/>
      <c r="H135" s="93"/>
      <c r="I135" s="10"/>
      <c r="J135" s="10"/>
      <c r="K135" s="92"/>
      <c r="L135" s="55" t="str">
        <f t="shared" si="17"/>
        <v/>
      </c>
      <c r="M135" s="25"/>
      <c r="N135" s="56">
        <f t="shared" si="18"/>
        <v>0</v>
      </c>
      <c r="O135" s="56">
        <f t="shared" si="19"/>
        <v>2</v>
      </c>
      <c r="P135" s="57">
        <f t="shared" si="22"/>
        <v>234</v>
      </c>
      <c r="Q135" s="62">
        <f t="shared" si="23"/>
        <v>5.0000000000000001E-3</v>
      </c>
      <c r="R135" s="59"/>
      <c r="S135" s="60">
        <f t="shared" si="27"/>
        <v>4200000</v>
      </c>
      <c r="T135" s="61">
        <f t="shared" si="28"/>
        <v>360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s="56" customFormat="1" x14ac:dyDescent="0.2">
      <c r="A136" s="8">
        <f t="shared" si="29"/>
        <v>128</v>
      </c>
      <c r="B136" s="9">
        <f t="shared" si="24"/>
        <v>3460745.1725867651</v>
      </c>
      <c r="C136" s="9">
        <f t="shared" si="25"/>
        <v>17303.725862933825</v>
      </c>
      <c r="D136" s="9">
        <f t="shared" si="26"/>
        <v>7877.3961934820509</v>
      </c>
      <c r="E136" s="105">
        <f t="shared" si="21"/>
        <v>25181.122056415876</v>
      </c>
      <c r="F136" s="106"/>
      <c r="G136" s="107"/>
      <c r="H136" s="93"/>
      <c r="I136" s="10"/>
      <c r="J136" s="10"/>
      <c r="K136" s="92"/>
      <c r="L136" s="55" t="str">
        <f t="shared" si="17"/>
        <v/>
      </c>
      <c r="M136" s="25"/>
      <c r="N136" s="56">
        <f t="shared" si="18"/>
        <v>0</v>
      </c>
      <c r="O136" s="56">
        <f t="shared" si="19"/>
        <v>2</v>
      </c>
      <c r="P136" s="57">
        <f t="shared" si="22"/>
        <v>233</v>
      </c>
      <c r="Q136" s="62">
        <f t="shared" si="23"/>
        <v>5.0000000000000001E-3</v>
      </c>
      <c r="R136" s="59"/>
      <c r="S136" s="60">
        <f t="shared" si="27"/>
        <v>4200000</v>
      </c>
      <c r="T136" s="61">
        <f t="shared" si="28"/>
        <v>360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s="56" customFormat="1" x14ac:dyDescent="0.2">
      <c r="A137" s="8">
        <f t="shared" si="29"/>
        <v>129</v>
      </c>
      <c r="B137" s="9">
        <f t="shared" si="24"/>
        <v>3452867.7763932832</v>
      </c>
      <c r="C137" s="9">
        <f t="shared" si="25"/>
        <v>17264.338881966418</v>
      </c>
      <c r="D137" s="9">
        <f t="shared" si="26"/>
        <v>7916.7831744494579</v>
      </c>
      <c r="E137" s="105">
        <f t="shared" si="21"/>
        <v>25181.122056415876</v>
      </c>
      <c r="F137" s="106"/>
      <c r="G137" s="107"/>
      <c r="H137" s="93"/>
      <c r="I137" s="10"/>
      <c r="J137" s="10"/>
      <c r="K137" s="92"/>
      <c r="L137" s="55" t="str">
        <f t="shared" ref="L137:L200" si="30">IF(K137=$Q$5,CONCATENATE($Q$3,INT(P137-P138)," ",$R$3),IF(K137=$Q$4,CONCATENATE($Q$3,INT(E137-E138)," ",$R$4),""))</f>
        <v/>
      </c>
      <c r="M137" s="25"/>
      <c r="N137" s="56">
        <f t="shared" ref="N137:N190" si="31">IF(K137="",0,IF(K137=$Q$4,1,2))</f>
        <v>0</v>
      </c>
      <c r="O137" s="56">
        <f t="shared" si="19"/>
        <v>2</v>
      </c>
      <c r="P137" s="57">
        <f t="shared" si="22"/>
        <v>232</v>
      </c>
      <c r="Q137" s="62">
        <f t="shared" si="23"/>
        <v>5.0000000000000001E-3</v>
      </c>
      <c r="R137" s="59"/>
      <c r="S137" s="60">
        <f t="shared" si="27"/>
        <v>4200000</v>
      </c>
      <c r="T137" s="61">
        <f t="shared" si="28"/>
        <v>360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s="56" customFormat="1" x14ac:dyDescent="0.2">
      <c r="A138" s="8">
        <f t="shared" si="29"/>
        <v>130</v>
      </c>
      <c r="B138" s="9">
        <f t="shared" si="24"/>
        <v>3444950.9932188336</v>
      </c>
      <c r="C138" s="9">
        <f t="shared" si="25"/>
        <v>17224.75496609417</v>
      </c>
      <c r="D138" s="9">
        <f t="shared" si="26"/>
        <v>7956.3670903217062</v>
      </c>
      <c r="E138" s="105">
        <f t="shared" si="21"/>
        <v>25181.122056415876</v>
      </c>
      <c r="F138" s="106"/>
      <c r="G138" s="107"/>
      <c r="H138" s="93"/>
      <c r="I138" s="10"/>
      <c r="J138" s="10"/>
      <c r="K138" s="92"/>
      <c r="L138" s="55" t="str">
        <f t="shared" si="30"/>
        <v/>
      </c>
      <c r="M138" s="25"/>
      <c r="N138" s="56">
        <f t="shared" si="31"/>
        <v>0</v>
      </c>
      <c r="O138" s="56">
        <f t="shared" ref="O138:O190" si="32">IF(AND(((N137+O137)&gt;1),N137&lt;&gt;1),2,1)</f>
        <v>2</v>
      </c>
      <c r="P138" s="57">
        <f t="shared" si="22"/>
        <v>231</v>
      </c>
      <c r="Q138" s="62">
        <f t="shared" si="23"/>
        <v>5.0000000000000001E-3</v>
      </c>
      <c r="R138" s="59"/>
      <c r="S138" s="60">
        <f t="shared" si="27"/>
        <v>4200000</v>
      </c>
      <c r="T138" s="61">
        <f t="shared" si="28"/>
        <v>360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s="56" customFormat="1" x14ac:dyDescent="0.2">
      <c r="A139" s="8">
        <f t="shared" si="29"/>
        <v>131</v>
      </c>
      <c r="B139" s="9">
        <f t="shared" si="24"/>
        <v>3436994.626128512</v>
      </c>
      <c r="C139" s="9">
        <f t="shared" si="25"/>
        <v>17184.97313064256</v>
      </c>
      <c r="D139" s="9">
        <f t="shared" si="26"/>
        <v>7996.1489257733156</v>
      </c>
      <c r="E139" s="105">
        <f t="shared" ref="E139:E192" si="33">IF(B139&lt;=D138,B139+C139,IF(O139=1,B139*(Q139/(1-(1+Q139)^-(P139-0))),S139*(Q139/(1-(1+Q139)^-(T139-0)))))</f>
        <v>25181.122056415876</v>
      </c>
      <c r="F139" s="106"/>
      <c r="G139" s="107"/>
      <c r="H139" s="93"/>
      <c r="I139" s="10"/>
      <c r="J139" s="10"/>
      <c r="K139" s="92"/>
      <c r="L139" s="55" t="str">
        <f t="shared" si="30"/>
        <v/>
      </c>
      <c r="M139" s="25"/>
      <c r="N139" s="56">
        <f t="shared" si="31"/>
        <v>0</v>
      </c>
      <c r="O139" s="56">
        <f t="shared" si="32"/>
        <v>2</v>
      </c>
      <c r="P139" s="57">
        <f t="shared" ref="P139:P190" si="34">IF(K138=$Q$5,LOG(E138/(E138-Q139*B139),1+Q139),P138-1)</f>
        <v>230</v>
      </c>
      <c r="Q139" s="62">
        <f t="shared" ref="Q139:Q190" si="35">IF(H138=0,Q138,H138/12)</f>
        <v>5.0000000000000001E-3</v>
      </c>
      <c r="R139" s="59"/>
      <c r="S139" s="60">
        <f t="shared" si="27"/>
        <v>4200000</v>
      </c>
      <c r="T139" s="61">
        <f t="shared" si="28"/>
        <v>360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s="56" customFormat="1" x14ac:dyDescent="0.2">
      <c r="A140" s="8">
        <f t="shared" si="29"/>
        <v>132</v>
      </c>
      <c r="B140" s="9">
        <f t="shared" si="24"/>
        <v>3428998.4772027386</v>
      </c>
      <c r="C140" s="9">
        <f t="shared" si="25"/>
        <v>17144.992386013695</v>
      </c>
      <c r="D140" s="9">
        <f t="shared" si="26"/>
        <v>8036.1296704021806</v>
      </c>
      <c r="E140" s="105">
        <f t="shared" si="33"/>
        <v>25181.122056415876</v>
      </c>
      <c r="F140" s="106"/>
      <c r="G140" s="107"/>
      <c r="H140" s="93"/>
      <c r="I140" s="10"/>
      <c r="J140" s="10"/>
      <c r="K140" s="92"/>
      <c r="L140" s="55" t="str">
        <f t="shared" si="30"/>
        <v/>
      </c>
      <c r="M140" s="25"/>
      <c r="N140" s="56">
        <f t="shared" si="31"/>
        <v>0</v>
      </c>
      <c r="O140" s="56">
        <f t="shared" si="32"/>
        <v>2</v>
      </c>
      <c r="P140" s="57">
        <f t="shared" si="34"/>
        <v>229</v>
      </c>
      <c r="Q140" s="62">
        <f t="shared" si="35"/>
        <v>5.0000000000000001E-3</v>
      </c>
      <c r="R140" s="59"/>
      <c r="S140" s="60">
        <f t="shared" si="27"/>
        <v>4200000</v>
      </c>
      <c r="T140" s="61">
        <f t="shared" si="28"/>
        <v>360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</row>
    <row r="141" spans="1:30" s="56" customFormat="1" x14ac:dyDescent="0.2">
      <c r="A141" s="8">
        <f t="shared" si="29"/>
        <v>133</v>
      </c>
      <c r="B141" s="9">
        <f t="shared" ref="B141:B192" si="36">IF(OR(B140&lt;0,B140&lt;E140),0,(IF(I140=0,B140-D140,B140-I140-D140)))</f>
        <v>3420962.3475323366</v>
      </c>
      <c r="C141" s="9">
        <f t="shared" ref="C141:C192" si="37">B141*Q141</f>
        <v>17104.811737661683</v>
      </c>
      <c r="D141" s="9">
        <f t="shared" ref="D141:D192" si="38">IF(B141&lt;=D140,B141,E141-C141)</f>
        <v>8076.3103187541928</v>
      </c>
      <c r="E141" s="105">
        <f t="shared" si="33"/>
        <v>25181.122056415876</v>
      </c>
      <c r="F141" s="106"/>
      <c r="G141" s="107"/>
      <c r="H141" s="93"/>
      <c r="I141" s="10"/>
      <c r="J141" s="10"/>
      <c r="K141" s="92"/>
      <c r="L141" s="55" t="str">
        <f t="shared" si="30"/>
        <v/>
      </c>
      <c r="M141" s="25"/>
      <c r="N141" s="56">
        <f t="shared" si="31"/>
        <v>0</v>
      </c>
      <c r="O141" s="56">
        <f t="shared" si="32"/>
        <v>2</v>
      </c>
      <c r="P141" s="57">
        <f t="shared" si="34"/>
        <v>228</v>
      </c>
      <c r="Q141" s="62">
        <f t="shared" si="35"/>
        <v>5.0000000000000001E-3</v>
      </c>
      <c r="R141" s="59"/>
      <c r="S141" s="60">
        <f t="shared" si="27"/>
        <v>4200000</v>
      </c>
      <c r="T141" s="61">
        <f t="shared" si="28"/>
        <v>360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</row>
    <row r="142" spans="1:30" s="56" customFormat="1" x14ac:dyDescent="0.2">
      <c r="A142" s="8">
        <f t="shared" si="29"/>
        <v>134</v>
      </c>
      <c r="B142" s="9">
        <f t="shared" si="36"/>
        <v>3412886.0372135825</v>
      </c>
      <c r="C142" s="9">
        <f t="shared" si="37"/>
        <v>17064.430186067912</v>
      </c>
      <c r="D142" s="9">
        <f t="shared" si="38"/>
        <v>8116.6918703479641</v>
      </c>
      <c r="E142" s="105">
        <f t="shared" si="33"/>
        <v>25181.122056415876</v>
      </c>
      <c r="F142" s="106"/>
      <c r="G142" s="107"/>
      <c r="H142" s="93"/>
      <c r="I142" s="10"/>
      <c r="J142" s="10"/>
      <c r="K142" s="92"/>
      <c r="L142" s="55" t="str">
        <f t="shared" si="30"/>
        <v/>
      </c>
      <c r="M142" s="25"/>
      <c r="N142" s="56">
        <f t="shared" si="31"/>
        <v>0</v>
      </c>
      <c r="O142" s="56">
        <f t="shared" si="32"/>
        <v>2</v>
      </c>
      <c r="P142" s="57">
        <f t="shared" si="34"/>
        <v>227</v>
      </c>
      <c r="Q142" s="62">
        <f t="shared" si="35"/>
        <v>5.0000000000000001E-3</v>
      </c>
      <c r="R142" s="59"/>
      <c r="S142" s="60">
        <f t="shared" si="27"/>
        <v>4200000</v>
      </c>
      <c r="T142" s="61">
        <f t="shared" si="28"/>
        <v>360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</row>
    <row r="143" spans="1:30" s="56" customFormat="1" x14ac:dyDescent="0.2">
      <c r="A143" s="8">
        <f t="shared" si="29"/>
        <v>135</v>
      </c>
      <c r="B143" s="9">
        <f t="shared" si="36"/>
        <v>3404769.3453432345</v>
      </c>
      <c r="C143" s="9">
        <f t="shared" si="37"/>
        <v>17023.846726716172</v>
      </c>
      <c r="D143" s="9">
        <f t="shared" si="38"/>
        <v>8157.2753296997034</v>
      </c>
      <c r="E143" s="105">
        <f t="shared" si="33"/>
        <v>25181.122056415876</v>
      </c>
      <c r="F143" s="106"/>
      <c r="G143" s="107"/>
      <c r="H143" s="93"/>
      <c r="I143" s="10"/>
      <c r="J143" s="10"/>
      <c r="K143" s="92"/>
      <c r="L143" s="55" t="str">
        <f t="shared" si="30"/>
        <v/>
      </c>
      <c r="M143" s="25"/>
      <c r="N143" s="56">
        <f t="shared" si="31"/>
        <v>0</v>
      </c>
      <c r="O143" s="56">
        <f t="shared" si="32"/>
        <v>2</v>
      </c>
      <c r="P143" s="57">
        <f t="shared" si="34"/>
        <v>226</v>
      </c>
      <c r="Q143" s="62">
        <f t="shared" si="35"/>
        <v>5.0000000000000001E-3</v>
      </c>
      <c r="R143" s="59"/>
      <c r="S143" s="60">
        <f t="shared" si="27"/>
        <v>4200000</v>
      </c>
      <c r="T143" s="61">
        <f t="shared" si="28"/>
        <v>360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s="56" customFormat="1" x14ac:dyDescent="0.2">
      <c r="A144" s="8">
        <f t="shared" si="29"/>
        <v>136</v>
      </c>
      <c r="B144" s="9">
        <f t="shared" si="36"/>
        <v>3396612.0700135347</v>
      </c>
      <c r="C144" s="9">
        <f t="shared" si="37"/>
        <v>16983.060350067673</v>
      </c>
      <c r="D144" s="9">
        <f t="shared" si="38"/>
        <v>8198.0617063482023</v>
      </c>
      <c r="E144" s="105">
        <f t="shared" si="33"/>
        <v>25181.122056415876</v>
      </c>
      <c r="F144" s="106"/>
      <c r="G144" s="107"/>
      <c r="H144" s="93"/>
      <c r="I144" s="10"/>
      <c r="J144" s="10"/>
      <c r="K144" s="92"/>
      <c r="L144" s="55" t="str">
        <f t="shared" si="30"/>
        <v/>
      </c>
      <c r="M144" s="25"/>
      <c r="N144" s="56">
        <f t="shared" si="31"/>
        <v>0</v>
      </c>
      <c r="O144" s="56">
        <f t="shared" si="32"/>
        <v>2</v>
      </c>
      <c r="P144" s="57">
        <f t="shared" si="34"/>
        <v>225</v>
      </c>
      <c r="Q144" s="62">
        <f t="shared" si="35"/>
        <v>5.0000000000000001E-3</v>
      </c>
      <c r="R144" s="59"/>
      <c r="S144" s="60">
        <f t="shared" si="27"/>
        <v>4200000</v>
      </c>
      <c r="T144" s="61">
        <f t="shared" si="28"/>
        <v>360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s="56" customFormat="1" x14ac:dyDescent="0.2">
      <c r="A145" s="8">
        <f t="shared" si="29"/>
        <v>137</v>
      </c>
      <c r="B145" s="9">
        <f t="shared" si="36"/>
        <v>3388414.0083071864</v>
      </c>
      <c r="C145" s="9">
        <f t="shared" si="37"/>
        <v>16942.070041535932</v>
      </c>
      <c r="D145" s="9">
        <f t="shared" si="38"/>
        <v>8239.0520148799442</v>
      </c>
      <c r="E145" s="105">
        <f t="shared" si="33"/>
        <v>25181.122056415876</v>
      </c>
      <c r="F145" s="106"/>
      <c r="G145" s="107"/>
      <c r="H145" s="93"/>
      <c r="I145" s="10"/>
      <c r="J145" s="10"/>
      <c r="K145" s="92"/>
      <c r="L145" s="55" t="str">
        <f t="shared" si="30"/>
        <v/>
      </c>
      <c r="M145" s="25"/>
      <c r="N145" s="56">
        <f t="shared" si="31"/>
        <v>0</v>
      </c>
      <c r="O145" s="56">
        <f t="shared" si="32"/>
        <v>2</v>
      </c>
      <c r="P145" s="57">
        <f t="shared" si="34"/>
        <v>224</v>
      </c>
      <c r="Q145" s="62">
        <f t="shared" si="35"/>
        <v>5.0000000000000001E-3</v>
      </c>
      <c r="R145" s="59"/>
      <c r="S145" s="60">
        <f t="shared" si="27"/>
        <v>4200000</v>
      </c>
      <c r="T145" s="61">
        <f t="shared" si="28"/>
        <v>360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s="56" customFormat="1" x14ac:dyDescent="0.2">
      <c r="A146" s="8">
        <f t="shared" si="29"/>
        <v>138</v>
      </c>
      <c r="B146" s="9">
        <f t="shared" si="36"/>
        <v>3380174.9562923065</v>
      </c>
      <c r="C146" s="9">
        <f t="shared" si="37"/>
        <v>16900.874781461534</v>
      </c>
      <c r="D146" s="9">
        <f t="shared" si="38"/>
        <v>8280.2472749543413</v>
      </c>
      <c r="E146" s="105">
        <f t="shared" si="33"/>
        <v>25181.122056415876</v>
      </c>
      <c r="F146" s="106"/>
      <c r="G146" s="107"/>
      <c r="H146" s="93"/>
      <c r="I146" s="10"/>
      <c r="J146" s="10"/>
      <c r="K146" s="92"/>
      <c r="L146" s="55" t="str">
        <f t="shared" si="30"/>
        <v/>
      </c>
      <c r="M146" s="25"/>
      <c r="N146" s="56">
        <f t="shared" si="31"/>
        <v>0</v>
      </c>
      <c r="O146" s="56">
        <f t="shared" si="32"/>
        <v>2</v>
      </c>
      <c r="P146" s="57">
        <f t="shared" si="34"/>
        <v>223</v>
      </c>
      <c r="Q146" s="62">
        <f t="shared" si="35"/>
        <v>5.0000000000000001E-3</v>
      </c>
      <c r="R146" s="59"/>
      <c r="S146" s="60">
        <f t="shared" si="27"/>
        <v>4200000</v>
      </c>
      <c r="T146" s="61">
        <f t="shared" si="28"/>
        <v>360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s="56" customFormat="1" x14ac:dyDescent="0.2">
      <c r="A147" s="8">
        <f t="shared" si="29"/>
        <v>139</v>
      </c>
      <c r="B147" s="9">
        <f t="shared" si="36"/>
        <v>3371894.7090173522</v>
      </c>
      <c r="C147" s="9">
        <f t="shared" si="37"/>
        <v>16859.473545086763</v>
      </c>
      <c r="D147" s="9">
        <f t="shared" si="38"/>
        <v>8321.6485113291128</v>
      </c>
      <c r="E147" s="105">
        <f t="shared" si="33"/>
        <v>25181.122056415876</v>
      </c>
      <c r="F147" s="106"/>
      <c r="G147" s="107"/>
      <c r="H147" s="93"/>
      <c r="I147" s="10"/>
      <c r="J147" s="10"/>
      <c r="K147" s="92"/>
      <c r="L147" s="55" t="str">
        <f t="shared" si="30"/>
        <v/>
      </c>
      <c r="M147" s="25"/>
      <c r="N147" s="56">
        <f t="shared" si="31"/>
        <v>0</v>
      </c>
      <c r="O147" s="56">
        <f t="shared" si="32"/>
        <v>2</v>
      </c>
      <c r="P147" s="57">
        <f t="shared" si="34"/>
        <v>222</v>
      </c>
      <c r="Q147" s="62">
        <f t="shared" si="35"/>
        <v>5.0000000000000001E-3</v>
      </c>
      <c r="R147" s="59"/>
      <c r="S147" s="60">
        <f t="shared" si="27"/>
        <v>4200000</v>
      </c>
      <c r="T147" s="61">
        <f t="shared" si="28"/>
        <v>360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s="56" customFormat="1" x14ac:dyDescent="0.2">
      <c r="A148" s="8">
        <f t="shared" si="29"/>
        <v>140</v>
      </c>
      <c r="B148" s="9">
        <f t="shared" si="36"/>
        <v>3363573.060506023</v>
      </c>
      <c r="C148" s="9">
        <f t="shared" si="37"/>
        <v>16817.865302530114</v>
      </c>
      <c r="D148" s="9">
        <f t="shared" si="38"/>
        <v>8363.256753885762</v>
      </c>
      <c r="E148" s="105">
        <f t="shared" si="33"/>
        <v>25181.122056415876</v>
      </c>
      <c r="F148" s="106"/>
      <c r="G148" s="107"/>
      <c r="H148" s="93"/>
      <c r="I148" s="10"/>
      <c r="J148" s="10"/>
      <c r="K148" s="92"/>
      <c r="L148" s="55" t="str">
        <f t="shared" si="30"/>
        <v/>
      </c>
      <c r="M148" s="25"/>
      <c r="N148" s="56">
        <f t="shared" si="31"/>
        <v>0</v>
      </c>
      <c r="O148" s="56">
        <f t="shared" si="32"/>
        <v>2</v>
      </c>
      <c r="P148" s="57">
        <f t="shared" si="34"/>
        <v>221</v>
      </c>
      <c r="Q148" s="62">
        <f t="shared" si="35"/>
        <v>5.0000000000000001E-3</v>
      </c>
      <c r="R148" s="59"/>
      <c r="S148" s="60">
        <f t="shared" si="27"/>
        <v>4200000</v>
      </c>
      <c r="T148" s="61">
        <f t="shared" si="28"/>
        <v>360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s="56" customFormat="1" x14ac:dyDescent="0.2">
      <c r="A149" s="8">
        <f t="shared" si="29"/>
        <v>141</v>
      </c>
      <c r="B149" s="9">
        <f t="shared" si="36"/>
        <v>3355209.8037521373</v>
      </c>
      <c r="C149" s="9">
        <f t="shared" si="37"/>
        <v>16776.049018760688</v>
      </c>
      <c r="D149" s="9">
        <f t="shared" si="38"/>
        <v>8405.0730376551874</v>
      </c>
      <c r="E149" s="105">
        <f t="shared" si="33"/>
        <v>25181.122056415876</v>
      </c>
      <c r="F149" s="106"/>
      <c r="G149" s="107"/>
      <c r="H149" s="93"/>
      <c r="I149" s="10"/>
      <c r="J149" s="10"/>
      <c r="K149" s="92"/>
      <c r="L149" s="55" t="str">
        <f t="shared" si="30"/>
        <v/>
      </c>
      <c r="M149" s="25"/>
      <c r="N149" s="56">
        <f t="shared" si="31"/>
        <v>0</v>
      </c>
      <c r="O149" s="56">
        <f t="shared" si="32"/>
        <v>2</v>
      </c>
      <c r="P149" s="57">
        <f t="shared" si="34"/>
        <v>220</v>
      </c>
      <c r="Q149" s="62">
        <f t="shared" si="35"/>
        <v>5.0000000000000001E-3</v>
      </c>
      <c r="R149" s="59"/>
      <c r="S149" s="60">
        <f t="shared" si="27"/>
        <v>4200000</v>
      </c>
      <c r="T149" s="61">
        <f t="shared" si="28"/>
        <v>360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s="56" customFormat="1" x14ac:dyDescent="0.2">
      <c r="A150" s="8">
        <f t="shared" si="29"/>
        <v>142</v>
      </c>
      <c r="B150" s="9">
        <f t="shared" si="36"/>
        <v>3346804.7307144823</v>
      </c>
      <c r="C150" s="9">
        <f t="shared" si="37"/>
        <v>16734.023653572411</v>
      </c>
      <c r="D150" s="9">
        <f t="shared" si="38"/>
        <v>8447.098402843465</v>
      </c>
      <c r="E150" s="105">
        <f t="shared" si="33"/>
        <v>25181.122056415876</v>
      </c>
      <c r="F150" s="106"/>
      <c r="G150" s="107"/>
      <c r="H150" s="93"/>
      <c r="I150" s="10"/>
      <c r="J150" s="10"/>
      <c r="K150" s="92"/>
      <c r="L150" s="55" t="str">
        <f t="shared" si="30"/>
        <v/>
      </c>
      <c r="M150" s="25"/>
      <c r="N150" s="56">
        <f t="shared" si="31"/>
        <v>0</v>
      </c>
      <c r="O150" s="56">
        <f t="shared" si="32"/>
        <v>2</v>
      </c>
      <c r="P150" s="57">
        <f t="shared" si="34"/>
        <v>219</v>
      </c>
      <c r="Q150" s="62">
        <f t="shared" si="35"/>
        <v>5.0000000000000001E-3</v>
      </c>
      <c r="R150" s="59"/>
      <c r="S150" s="60">
        <f t="shared" ref="S150:S213" si="39">IF(OR(K149=$Q$5,H149&gt;0),B150,S149)</f>
        <v>4200000</v>
      </c>
      <c r="T150" s="61">
        <f t="shared" ref="T150:T213" si="40">IF(OR(K149=$Q$5,H149&gt;0),P150,T149)</f>
        <v>360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s="56" customFormat="1" x14ac:dyDescent="0.2">
      <c r="A151" s="8">
        <f t="shared" si="29"/>
        <v>143</v>
      </c>
      <c r="B151" s="9">
        <f t="shared" si="36"/>
        <v>3338357.6323116389</v>
      </c>
      <c r="C151" s="9">
        <f t="shared" si="37"/>
        <v>16691.788161558194</v>
      </c>
      <c r="D151" s="9">
        <f t="shared" si="38"/>
        <v>8489.333894857682</v>
      </c>
      <c r="E151" s="105">
        <f t="shared" si="33"/>
        <v>25181.122056415876</v>
      </c>
      <c r="F151" s="106"/>
      <c r="G151" s="107"/>
      <c r="H151" s="93"/>
      <c r="I151" s="10"/>
      <c r="J151" s="10"/>
      <c r="K151" s="92"/>
      <c r="L151" s="55" t="str">
        <f t="shared" si="30"/>
        <v/>
      </c>
      <c r="M151" s="25"/>
      <c r="N151" s="56">
        <f t="shared" si="31"/>
        <v>0</v>
      </c>
      <c r="O151" s="56">
        <f t="shared" si="32"/>
        <v>2</v>
      </c>
      <c r="P151" s="57">
        <f t="shared" si="34"/>
        <v>218</v>
      </c>
      <c r="Q151" s="62">
        <f t="shared" si="35"/>
        <v>5.0000000000000001E-3</v>
      </c>
      <c r="R151" s="59"/>
      <c r="S151" s="60">
        <f t="shared" si="39"/>
        <v>4200000</v>
      </c>
      <c r="T151" s="61">
        <f t="shared" si="40"/>
        <v>360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</row>
    <row r="152" spans="1:30" s="56" customFormat="1" x14ac:dyDescent="0.2">
      <c r="A152" s="8">
        <f t="shared" si="29"/>
        <v>144</v>
      </c>
      <c r="B152" s="9">
        <f t="shared" si="36"/>
        <v>3329868.2984167812</v>
      </c>
      <c r="C152" s="9">
        <f t="shared" si="37"/>
        <v>16649.341492083906</v>
      </c>
      <c r="D152" s="9">
        <f t="shared" si="38"/>
        <v>8531.7805643319698</v>
      </c>
      <c r="E152" s="105">
        <f t="shared" si="33"/>
        <v>25181.122056415876</v>
      </c>
      <c r="F152" s="106"/>
      <c r="G152" s="107"/>
      <c r="H152" s="93"/>
      <c r="I152" s="10"/>
      <c r="J152" s="10"/>
      <c r="K152" s="92"/>
      <c r="L152" s="55" t="str">
        <f t="shared" si="30"/>
        <v/>
      </c>
      <c r="M152" s="25"/>
      <c r="N152" s="56">
        <f t="shared" si="31"/>
        <v>0</v>
      </c>
      <c r="O152" s="56">
        <f t="shared" si="32"/>
        <v>2</v>
      </c>
      <c r="P152" s="57">
        <f t="shared" si="34"/>
        <v>217</v>
      </c>
      <c r="Q152" s="62">
        <f t="shared" si="35"/>
        <v>5.0000000000000001E-3</v>
      </c>
      <c r="R152" s="59"/>
      <c r="S152" s="60">
        <f t="shared" si="39"/>
        <v>4200000</v>
      </c>
      <c r="T152" s="61">
        <f t="shared" si="40"/>
        <v>360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</row>
    <row r="153" spans="1:30" s="56" customFormat="1" x14ac:dyDescent="0.2">
      <c r="A153" s="8">
        <f t="shared" si="29"/>
        <v>145</v>
      </c>
      <c r="B153" s="9">
        <f t="shared" si="36"/>
        <v>3321336.5178524493</v>
      </c>
      <c r="C153" s="9">
        <f t="shared" si="37"/>
        <v>16606.682589262247</v>
      </c>
      <c r="D153" s="9">
        <f t="shared" si="38"/>
        <v>8574.4394671536284</v>
      </c>
      <c r="E153" s="105">
        <f t="shared" si="33"/>
        <v>25181.122056415876</v>
      </c>
      <c r="F153" s="106"/>
      <c r="G153" s="107"/>
      <c r="H153" s="93"/>
      <c r="I153" s="10"/>
      <c r="J153" s="10"/>
      <c r="K153" s="92"/>
      <c r="L153" s="55" t="str">
        <f t="shared" si="30"/>
        <v/>
      </c>
      <c r="M153" s="25"/>
      <c r="N153" s="56">
        <f t="shared" si="31"/>
        <v>0</v>
      </c>
      <c r="O153" s="56">
        <f t="shared" si="32"/>
        <v>2</v>
      </c>
      <c r="P153" s="57">
        <f t="shared" si="34"/>
        <v>216</v>
      </c>
      <c r="Q153" s="62">
        <f t="shared" si="35"/>
        <v>5.0000000000000001E-3</v>
      </c>
      <c r="R153" s="59"/>
      <c r="S153" s="60">
        <f t="shared" si="39"/>
        <v>4200000</v>
      </c>
      <c r="T153" s="61">
        <f t="shared" si="40"/>
        <v>360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</row>
    <row r="154" spans="1:30" s="56" customFormat="1" x14ac:dyDescent="0.2">
      <c r="A154" s="8">
        <f t="shared" si="29"/>
        <v>146</v>
      </c>
      <c r="B154" s="9">
        <f t="shared" si="36"/>
        <v>3312762.0783852958</v>
      </c>
      <c r="C154" s="9">
        <f t="shared" si="37"/>
        <v>16563.810391926479</v>
      </c>
      <c r="D154" s="9">
        <f t="shared" si="38"/>
        <v>8617.3116644893962</v>
      </c>
      <c r="E154" s="105">
        <f t="shared" si="33"/>
        <v>25181.122056415876</v>
      </c>
      <c r="F154" s="106"/>
      <c r="G154" s="107"/>
      <c r="H154" s="93"/>
      <c r="I154" s="10"/>
      <c r="J154" s="10"/>
      <c r="K154" s="92"/>
      <c r="L154" s="55" t="str">
        <f t="shared" si="30"/>
        <v/>
      </c>
      <c r="M154" s="25"/>
      <c r="N154" s="56">
        <f t="shared" si="31"/>
        <v>0</v>
      </c>
      <c r="O154" s="56">
        <f t="shared" si="32"/>
        <v>2</v>
      </c>
      <c r="P154" s="57">
        <f t="shared" si="34"/>
        <v>215</v>
      </c>
      <c r="Q154" s="62">
        <f t="shared" si="35"/>
        <v>5.0000000000000001E-3</v>
      </c>
      <c r="R154" s="59"/>
      <c r="S154" s="60">
        <f t="shared" si="39"/>
        <v>4200000</v>
      </c>
      <c r="T154" s="61">
        <f t="shared" si="40"/>
        <v>360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</row>
    <row r="155" spans="1:30" s="56" customFormat="1" x14ac:dyDescent="0.2">
      <c r="A155" s="8">
        <f t="shared" si="29"/>
        <v>147</v>
      </c>
      <c r="B155" s="9">
        <f t="shared" si="36"/>
        <v>3304144.7667208062</v>
      </c>
      <c r="C155" s="9">
        <f t="shared" si="37"/>
        <v>16520.723833604032</v>
      </c>
      <c r="D155" s="9">
        <f t="shared" si="38"/>
        <v>8660.3982228118439</v>
      </c>
      <c r="E155" s="105">
        <f t="shared" si="33"/>
        <v>25181.122056415876</v>
      </c>
      <c r="F155" s="106"/>
      <c r="G155" s="107"/>
      <c r="H155" s="93"/>
      <c r="I155" s="10"/>
      <c r="J155" s="10"/>
      <c r="K155" s="92"/>
      <c r="L155" s="55" t="str">
        <f t="shared" si="30"/>
        <v/>
      </c>
      <c r="M155" s="25"/>
      <c r="N155" s="56">
        <f t="shared" si="31"/>
        <v>0</v>
      </c>
      <c r="O155" s="56">
        <f t="shared" si="32"/>
        <v>2</v>
      </c>
      <c r="P155" s="57">
        <f t="shared" si="34"/>
        <v>214</v>
      </c>
      <c r="Q155" s="62">
        <f t="shared" si="35"/>
        <v>5.0000000000000001E-3</v>
      </c>
      <c r="R155" s="59"/>
      <c r="S155" s="60">
        <f t="shared" si="39"/>
        <v>4200000</v>
      </c>
      <c r="T155" s="61">
        <f t="shared" si="40"/>
        <v>360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</row>
    <row r="156" spans="1:30" s="56" customFormat="1" x14ac:dyDescent="0.2">
      <c r="A156" s="8">
        <f t="shared" si="29"/>
        <v>148</v>
      </c>
      <c r="B156" s="9">
        <f t="shared" si="36"/>
        <v>3295484.3684979943</v>
      </c>
      <c r="C156" s="9">
        <f t="shared" si="37"/>
        <v>16477.42184248997</v>
      </c>
      <c r="D156" s="9">
        <f t="shared" si="38"/>
        <v>8703.7002139259057</v>
      </c>
      <c r="E156" s="105">
        <f t="shared" si="33"/>
        <v>25181.122056415876</v>
      </c>
      <c r="F156" s="106"/>
      <c r="G156" s="107"/>
      <c r="H156" s="93"/>
      <c r="I156" s="10"/>
      <c r="J156" s="10"/>
      <c r="K156" s="92"/>
      <c r="L156" s="55" t="str">
        <f t="shared" si="30"/>
        <v/>
      </c>
      <c r="M156" s="25"/>
      <c r="N156" s="56">
        <f t="shared" si="31"/>
        <v>0</v>
      </c>
      <c r="O156" s="56">
        <f t="shared" si="32"/>
        <v>2</v>
      </c>
      <c r="P156" s="57">
        <f t="shared" si="34"/>
        <v>213</v>
      </c>
      <c r="Q156" s="62">
        <f t="shared" si="35"/>
        <v>5.0000000000000001E-3</v>
      </c>
      <c r="R156" s="59"/>
      <c r="S156" s="60">
        <f t="shared" si="39"/>
        <v>4200000</v>
      </c>
      <c r="T156" s="61">
        <f t="shared" si="40"/>
        <v>360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s="56" customFormat="1" x14ac:dyDescent="0.2">
      <c r="A157" s="8">
        <f t="shared" si="29"/>
        <v>149</v>
      </c>
      <c r="B157" s="9">
        <f t="shared" si="36"/>
        <v>3286780.6682840683</v>
      </c>
      <c r="C157" s="9">
        <f t="shared" si="37"/>
        <v>16433.90334142034</v>
      </c>
      <c r="D157" s="9">
        <f t="shared" si="38"/>
        <v>8747.2187149955353</v>
      </c>
      <c r="E157" s="105">
        <f t="shared" si="33"/>
        <v>25181.122056415876</v>
      </c>
      <c r="F157" s="106"/>
      <c r="G157" s="107"/>
      <c r="H157" s="93"/>
      <c r="I157" s="10"/>
      <c r="J157" s="10"/>
      <c r="K157" s="92"/>
      <c r="L157" s="55" t="str">
        <f t="shared" si="30"/>
        <v/>
      </c>
      <c r="M157" s="25"/>
      <c r="N157" s="56">
        <f t="shared" si="31"/>
        <v>0</v>
      </c>
      <c r="O157" s="56">
        <f t="shared" si="32"/>
        <v>2</v>
      </c>
      <c r="P157" s="57">
        <f t="shared" si="34"/>
        <v>212</v>
      </c>
      <c r="Q157" s="62">
        <f t="shared" si="35"/>
        <v>5.0000000000000001E-3</v>
      </c>
      <c r="R157" s="59"/>
      <c r="S157" s="60">
        <f t="shared" si="39"/>
        <v>4200000</v>
      </c>
      <c r="T157" s="61">
        <f t="shared" si="40"/>
        <v>360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s="56" customFormat="1" x14ac:dyDescent="0.2">
      <c r="A158" s="8">
        <f t="shared" si="29"/>
        <v>150</v>
      </c>
      <c r="B158" s="9">
        <f t="shared" si="36"/>
        <v>3278033.449569073</v>
      </c>
      <c r="C158" s="9">
        <f t="shared" si="37"/>
        <v>16390.167247845366</v>
      </c>
      <c r="D158" s="9">
        <f t="shared" si="38"/>
        <v>8790.9548085705101</v>
      </c>
      <c r="E158" s="105">
        <f t="shared" si="33"/>
        <v>25181.122056415876</v>
      </c>
      <c r="F158" s="106"/>
      <c r="G158" s="107"/>
      <c r="H158" s="93"/>
      <c r="I158" s="10"/>
      <c r="J158" s="10"/>
      <c r="K158" s="92"/>
      <c r="L158" s="55" t="str">
        <f t="shared" si="30"/>
        <v/>
      </c>
      <c r="M158" s="25"/>
      <c r="N158" s="56">
        <f t="shared" si="31"/>
        <v>0</v>
      </c>
      <c r="O158" s="56">
        <f t="shared" si="32"/>
        <v>2</v>
      </c>
      <c r="P158" s="57">
        <f t="shared" si="34"/>
        <v>211</v>
      </c>
      <c r="Q158" s="62">
        <f t="shared" si="35"/>
        <v>5.0000000000000001E-3</v>
      </c>
      <c r="R158" s="59"/>
      <c r="S158" s="60">
        <f t="shared" si="39"/>
        <v>4200000</v>
      </c>
      <c r="T158" s="61">
        <f t="shared" si="40"/>
        <v>360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s="56" customFormat="1" x14ac:dyDescent="0.2">
      <c r="A159" s="8">
        <f t="shared" si="29"/>
        <v>151</v>
      </c>
      <c r="B159" s="9">
        <f t="shared" si="36"/>
        <v>3269242.4947605026</v>
      </c>
      <c r="C159" s="9">
        <f t="shared" si="37"/>
        <v>16346.212473802514</v>
      </c>
      <c r="D159" s="9">
        <f t="shared" si="38"/>
        <v>8834.9095826133616</v>
      </c>
      <c r="E159" s="105">
        <f t="shared" si="33"/>
        <v>25181.122056415876</v>
      </c>
      <c r="F159" s="106"/>
      <c r="G159" s="107"/>
      <c r="H159" s="93"/>
      <c r="I159" s="10"/>
      <c r="J159" s="10"/>
      <c r="K159" s="92"/>
      <c r="L159" s="55" t="str">
        <f t="shared" si="30"/>
        <v/>
      </c>
      <c r="M159" s="25"/>
      <c r="N159" s="56">
        <f t="shared" si="31"/>
        <v>0</v>
      </c>
      <c r="O159" s="56">
        <f t="shared" si="32"/>
        <v>2</v>
      </c>
      <c r="P159" s="57">
        <f t="shared" si="34"/>
        <v>210</v>
      </c>
      <c r="Q159" s="62">
        <f t="shared" si="35"/>
        <v>5.0000000000000001E-3</v>
      </c>
      <c r="R159" s="59"/>
      <c r="S159" s="60">
        <f t="shared" si="39"/>
        <v>4200000</v>
      </c>
      <c r="T159" s="61">
        <f t="shared" si="40"/>
        <v>360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s="56" customFormat="1" x14ac:dyDescent="0.2">
      <c r="A160" s="8">
        <f t="shared" si="29"/>
        <v>152</v>
      </c>
      <c r="B160" s="9">
        <f t="shared" si="36"/>
        <v>3260407.5851778891</v>
      </c>
      <c r="C160" s="9">
        <f t="shared" si="37"/>
        <v>16302.037925889446</v>
      </c>
      <c r="D160" s="9">
        <f t="shared" si="38"/>
        <v>8879.0841305264294</v>
      </c>
      <c r="E160" s="105">
        <f t="shared" si="33"/>
        <v>25181.122056415876</v>
      </c>
      <c r="F160" s="106"/>
      <c r="G160" s="107"/>
      <c r="H160" s="93"/>
      <c r="I160" s="10"/>
      <c r="J160" s="10"/>
      <c r="K160" s="92"/>
      <c r="L160" s="55" t="str">
        <f t="shared" si="30"/>
        <v/>
      </c>
      <c r="M160" s="25"/>
      <c r="N160" s="56">
        <f t="shared" si="31"/>
        <v>0</v>
      </c>
      <c r="O160" s="56">
        <f t="shared" si="32"/>
        <v>2</v>
      </c>
      <c r="P160" s="57">
        <f t="shared" si="34"/>
        <v>209</v>
      </c>
      <c r="Q160" s="62">
        <f t="shared" si="35"/>
        <v>5.0000000000000001E-3</v>
      </c>
      <c r="R160" s="59"/>
      <c r="S160" s="60">
        <f t="shared" si="39"/>
        <v>4200000</v>
      </c>
      <c r="T160" s="61">
        <f t="shared" si="40"/>
        <v>360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s="56" customFormat="1" x14ac:dyDescent="0.2">
      <c r="A161" s="8">
        <f t="shared" si="29"/>
        <v>153</v>
      </c>
      <c r="B161" s="9">
        <f t="shared" si="36"/>
        <v>3251528.5010473626</v>
      </c>
      <c r="C161" s="9">
        <f t="shared" si="37"/>
        <v>16257.642505236814</v>
      </c>
      <c r="D161" s="9">
        <f t="shared" si="38"/>
        <v>8923.4795511790617</v>
      </c>
      <c r="E161" s="105">
        <f t="shared" si="33"/>
        <v>25181.122056415876</v>
      </c>
      <c r="F161" s="106"/>
      <c r="G161" s="107"/>
      <c r="H161" s="93"/>
      <c r="I161" s="10"/>
      <c r="J161" s="10"/>
      <c r="K161" s="92"/>
      <c r="L161" s="55" t="str">
        <f t="shared" si="30"/>
        <v/>
      </c>
      <c r="M161" s="25"/>
      <c r="N161" s="56">
        <f t="shared" si="31"/>
        <v>0</v>
      </c>
      <c r="O161" s="56">
        <f t="shared" si="32"/>
        <v>2</v>
      </c>
      <c r="P161" s="57">
        <f t="shared" si="34"/>
        <v>208</v>
      </c>
      <c r="Q161" s="62">
        <f t="shared" si="35"/>
        <v>5.0000000000000001E-3</v>
      </c>
      <c r="R161" s="59"/>
      <c r="S161" s="60">
        <f t="shared" si="39"/>
        <v>4200000</v>
      </c>
      <c r="T161" s="61">
        <f t="shared" si="40"/>
        <v>360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s="56" customFormat="1" x14ac:dyDescent="0.2">
      <c r="A162" s="8">
        <f t="shared" si="29"/>
        <v>154</v>
      </c>
      <c r="B162" s="9">
        <f t="shared" si="36"/>
        <v>3242605.0214961837</v>
      </c>
      <c r="C162" s="9">
        <f t="shared" si="37"/>
        <v>16213.025107480918</v>
      </c>
      <c r="D162" s="9">
        <f t="shared" si="38"/>
        <v>8968.0969489349573</v>
      </c>
      <c r="E162" s="105">
        <f t="shared" si="33"/>
        <v>25181.122056415876</v>
      </c>
      <c r="F162" s="106"/>
      <c r="G162" s="107"/>
      <c r="H162" s="93"/>
      <c r="I162" s="10"/>
      <c r="J162" s="10"/>
      <c r="K162" s="92"/>
      <c r="L162" s="55" t="str">
        <f t="shared" si="30"/>
        <v/>
      </c>
      <c r="M162" s="25"/>
      <c r="N162" s="56">
        <f t="shared" si="31"/>
        <v>0</v>
      </c>
      <c r="O162" s="56">
        <f t="shared" si="32"/>
        <v>2</v>
      </c>
      <c r="P162" s="57">
        <f t="shared" si="34"/>
        <v>207</v>
      </c>
      <c r="Q162" s="62">
        <f t="shared" si="35"/>
        <v>5.0000000000000001E-3</v>
      </c>
      <c r="R162" s="59"/>
      <c r="S162" s="60">
        <f t="shared" si="39"/>
        <v>4200000</v>
      </c>
      <c r="T162" s="61">
        <f t="shared" si="40"/>
        <v>360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s="56" customFormat="1" x14ac:dyDescent="0.2">
      <c r="A163" s="8">
        <f t="shared" si="29"/>
        <v>155</v>
      </c>
      <c r="B163" s="9">
        <f t="shared" si="36"/>
        <v>3233636.9245472485</v>
      </c>
      <c r="C163" s="9">
        <f t="shared" si="37"/>
        <v>16168.184622736242</v>
      </c>
      <c r="D163" s="9">
        <f t="shared" si="38"/>
        <v>9012.9374336796336</v>
      </c>
      <c r="E163" s="105">
        <f t="shared" si="33"/>
        <v>25181.122056415876</v>
      </c>
      <c r="F163" s="106"/>
      <c r="G163" s="107"/>
      <c r="H163" s="93"/>
      <c r="I163" s="10"/>
      <c r="J163" s="10"/>
      <c r="K163" s="92"/>
      <c r="L163" s="55" t="str">
        <f t="shared" si="30"/>
        <v/>
      </c>
      <c r="M163" s="25"/>
      <c r="N163" s="56">
        <f t="shared" si="31"/>
        <v>0</v>
      </c>
      <c r="O163" s="56">
        <f t="shared" si="32"/>
        <v>2</v>
      </c>
      <c r="P163" s="57">
        <f t="shared" si="34"/>
        <v>206</v>
      </c>
      <c r="Q163" s="62">
        <f t="shared" si="35"/>
        <v>5.0000000000000001E-3</v>
      </c>
      <c r="R163" s="59"/>
      <c r="S163" s="60">
        <f t="shared" si="39"/>
        <v>4200000</v>
      </c>
      <c r="T163" s="61">
        <f t="shared" si="40"/>
        <v>360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s="56" customFormat="1" x14ac:dyDescent="0.2">
      <c r="A164" s="8">
        <f t="shared" si="29"/>
        <v>156</v>
      </c>
      <c r="B164" s="9">
        <f t="shared" si="36"/>
        <v>3224623.9871135689</v>
      </c>
      <c r="C164" s="9">
        <f t="shared" si="37"/>
        <v>16123.119935567845</v>
      </c>
      <c r="D164" s="9">
        <f t="shared" si="38"/>
        <v>9058.0021208480302</v>
      </c>
      <c r="E164" s="105">
        <f t="shared" si="33"/>
        <v>25181.122056415876</v>
      </c>
      <c r="F164" s="106"/>
      <c r="G164" s="107"/>
      <c r="H164" s="93"/>
      <c r="I164" s="10"/>
      <c r="J164" s="10"/>
      <c r="K164" s="92"/>
      <c r="L164" s="55" t="str">
        <f t="shared" si="30"/>
        <v/>
      </c>
      <c r="M164" s="25"/>
      <c r="N164" s="56">
        <f t="shared" si="31"/>
        <v>0</v>
      </c>
      <c r="O164" s="56">
        <f t="shared" si="32"/>
        <v>2</v>
      </c>
      <c r="P164" s="57">
        <f t="shared" si="34"/>
        <v>205</v>
      </c>
      <c r="Q164" s="62">
        <f t="shared" si="35"/>
        <v>5.0000000000000001E-3</v>
      </c>
      <c r="R164" s="59"/>
      <c r="S164" s="60">
        <f t="shared" si="39"/>
        <v>4200000</v>
      </c>
      <c r="T164" s="61">
        <f t="shared" si="40"/>
        <v>360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s="56" customFormat="1" x14ac:dyDescent="0.2">
      <c r="A165" s="8">
        <f t="shared" si="29"/>
        <v>157</v>
      </c>
      <c r="B165" s="9">
        <f t="shared" si="36"/>
        <v>3215565.9849927211</v>
      </c>
      <c r="C165" s="9">
        <f t="shared" si="37"/>
        <v>16077.829924963606</v>
      </c>
      <c r="D165" s="9">
        <f t="shared" si="38"/>
        <v>9103.29213145227</v>
      </c>
      <c r="E165" s="105">
        <f t="shared" si="33"/>
        <v>25181.122056415876</v>
      </c>
      <c r="F165" s="106"/>
      <c r="G165" s="107"/>
      <c r="H165" s="93"/>
      <c r="I165" s="10"/>
      <c r="J165" s="10"/>
      <c r="K165" s="92"/>
      <c r="L165" s="55" t="str">
        <f t="shared" si="30"/>
        <v/>
      </c>
      <c r="M165" s="25"/>
      <c r="N165" s="56">
        <f t="shared" si="31"/>
        <v>0</v>
      </c>
      <c r="O165" s="56">
        <f t="shared" si="32"/>
        <v>2</v>
      </c>
      <c r="P165" s="57">
        <f t="shared" si="34"/>
        <v>204</v>
      </c>
      <c r="Q165" s="62">
        <f t="shared" si="35"/>
        <v>5.0000000000000001E-3</v>
      </c>
      <c r="R165" s="59"/>
      <c r="S165" s="60">
        <f t="shared" si="39"/>
        <v>4200000</v>
      </c>
      <c r="T165" s="61">
        <f t="shared" si="40"/>
        <v>360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s="56" customFormat="1" x14ac:dyDescent="0.2">
      <c r="A166" s="8">
        <f t="shared" si="29"/>
        <v>158</v>
      </c>
      <c r="B166" s="9">
        <f t="shared" si="36"/>
        <v>3206462.6928612688</v>
      </c>
      <c r="C166" s="9">
        <f t="shared" si="37"/>
        <v>16032.313464306344</v>
      </c>
      <c r="D166" s="9">
        <f t="shared" si="38"/>
        <v>9148.8085921095317</v>
      </c>
      <c r="E166" s="105">
        <f t="shared" si="33"/>
        <v>25181.122056415876</v>
      </c>
      <c r="F166" s="106"/>
      <c r="G166" s="107"/>
      <c r="H166" s="93"/>
      <c r="I166" s="10"/>
      <c r="J166" s="10"/>
      <c r="K166" s="92"/>
      <c r="L166" s="55" t="str">
        <f t="shared" si="30"/>
        <v/>
      </c>
      <c r="M166" s="25"/>
      <c r="N166" s="56">
        <f t="shared" si="31"/>
        <v>0</v>
      </c>
      <c r="O166" s="56">
        <f t="shared" si="32"/>
        <v>2</v>
      </c>
      <c r="P166" s="57">
        <f t="shared" si="34"/>
        <v>203</v>
      </c>
      <c r="Q166" s="62">
        <f t="shared" si="35"/>
        <v>5.0000000000000001E-3</v>
      </c>
      <c r="R166" s="59"/>
      <c r="S166" s="60">
        <f t="shared" si="39"/>
        <v>4200000</v>
      </c>
      <c r="T166" s="61">
        <f t="shared" si="40"/>
        <v>360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s="56" customFormat="1" x14ac:dyDescent="0.2">
      <c r="A167" s="8">
        <f t="shared" si="29"/>
        <v>159</v>
      </c>
      <c r="B167" s="9">
        <f t="shared" si="36"/>
        <v>3197313.8842691593</v>
      </c>
      <c r="C167" s="9">
        <f t="shared" si="37"/>
        <v>15986.569421345797</v>
      </c>
      <c r="D167" s="9">
        <f t="shared" si="38"/>
        <v>9194.5526350700784</v>
      </c>
      <c r="E167" s="105">
        <f t="shared" si="33"/>
        <v>25181.122056415876</v>
      </c>
      <c r="F167" s="106"/>
      <c r="G167" s="107"/>
      <c r="H167" s="93"/>
      <c r="I167" s="10"/>
      <c r="J167" s="10"/>
      <c r="K167" s="92"/>
      <c r="L167" s="55" t="str">
        <f t="shared" si="30"/>
        <v/>
      </c>
      <c r="M167" s="25"/>
      <c r="N167" s="56">
        <f t="shared" si="31"/>
        <v>0</v>
      </c>
      <c r="O167" s="56">
        <f t="shared" si="32"/>
        <v>2</v>
      </c>
      <c r="P167" s="57">
        <f t="shared" si="34"/>
        <v>202</v>
      </c>
      <c r="Q167" s="62">
        <f t="shared" si="35"/>
        <v>5.0000000000000001E-3</v>
      </c>
      <c r="R167" s="59"/>
      <c r="S167" s="60">
        <f t="shared" si="39"/>
        <v>4200000</v>
      </c>
      <c r="T167" s="61">
        <f t="shared" si="40"/>
        <v>360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s="56" customFormat="1" x14ac:dyDescent="0.2">
      <c r="A168" s="8">
        <f t="shared" si="29"/>
        <v>160</v>
      </c>
      <c r="B168" s="9">
        <f t="shared" si="36"/>
        <v>3188119.3316340894</v>
      </c>
      <c r="C168" s="9">
        <f t="shared" si="37"/>
        <v>15940.596658170447</v>
      </c>
      <c r="D168" s="9">
        <f t="shared" si="38"/>
        <v>9240.5253982454287</v>
      </c>
      <c r="E168" s="105">
        <f t="shared" si="33"/>
        <v>25181.122056415876</v>
      </c>
      <c r="F168" s="106"/>
      <c r="G168" s="107"/>
      <c r="H168" s="93"/>
      <c r="I168" s="10"/>
      <c r="J168" s="10"/>
      <c r="K168" s="92"/>
      <c r="L168" s="55" t="str">
        <f t="shared" si="30"/>
        <v/>
      </c>
      <c r="M168" s="25"/>
      <c r="N168" s="56">
        <f t="shared" si="31"/>
        <v>0</v>
      </c>
      <c r="O168" s="56">
        <f t="shared" si="32"/>
        <v>2</v>
      </c>
      <c r="P168" s="57">
        <f t="shared" si="34"/>
        <v>201</v>
      </c>
      <c r="Q168" s="62">
        <f t="shared" si="35"/>
        <v>5.0000000000000001E-3</v>
      </c>
      <c r="R168" s="59"/>
      <c r="S168" s="60">
        <f t="shared" si="39"/>
        <v>4200000</v>
      </c>
      <c r="T168" s="61">
        <f t="shared" si="40"/>
        <v>360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s="56" customFormat="1" x14ac:dyDescent="0.2">
      <c r="A169" s="8">
        <f t="shared" si="29"/>
        <v>161</v>
      </c>
      <c r="B169" s="9">
        <f t="shared" si="36"/>
        <v>3178878.8062358438</v>
      </c>
      <c r="C169" s="9">
        <f t="shared" si="37"/>
        <v>15894.394031179219</v>
      </c>
      <c r="D169" s="9">
        <f t="shared" si="38"/>
        <v>9286.7280252366563</v>
      </c>
      <c r="E169" s="105">
        <f t="shared" si="33"/>
        <v>25181.122056415876</v>
      </c>
      <c r="F169" s="106"/>
      <c r="G169" s="107"/>
      <c r="H169" s="93"/>
      <c r="I169" s="10"/>
      <c r="J169" s="10"/>
      <c r="K169" s="92"/>
      <c r="L169" s="55" t="str">
        <f t="shared" si="30"/>
        <v/>
      </c>
      <c r="M169" s="25"/>
      <c r="N169" s="56">
        <f t="shared" si="31"/>
        <v>0</v>
      </c>
      <c r="O169" s="56">
        <f t="shared" si="32"/>
        <v>2</v>
      </c>
      <c r="P169" s="57">
        <f t="shared" si="34"/>
        <v>200</v>
      </c>
      <c r="Q169" s="62">
        <f t="shared" si="35"/>
        <v>5.0000000000000001E-3</v>
      </c>
      <c r="R169" s="59"/>
      <c r="S169" s="60">
        <f t="shared" si="39"/>
        <v>4200000</v>
      </c>
      <c r="T169" s="61">
        <f t="shared" si="40"/>
        <v>360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s="56" customFormat="1" x14ac:dyDescent="0.2">
      <c r="A170" s="8">
        <f t="shared" si="29"/>
        <v>162</v>
      </c>
      <c r="B170" s="9">
        <f t="shared" si="36"/>
        <v>3169592.0782106072</v>
      </c>
      <c r="C170" s="9">
        <f t="shared" si="37"/>
        <v>15847.960391053037</v>
      </c>
      <c r="D170" s="9">
        <f t="shared" si="38"/>
        <v>9333.1616653628389</v>
      </c>
      <c r="E170" s="105">
        <f t="shared" si="33"/>
        <v>25181.122056415876</v>
      </c>
      <c r="F170" s="106"/>
      <c r="G170" s="107"/>
      <c r="H170" s="93"/>
      <c r="I170" s="10"/>
      <c r="J170" s="10"/>
      <c r="K170" s="92"/>
      <c r="L170" s="55" t="str">
        <f t="shared" si="30"/>
        <v/>
      </c>
      <c r="M170" s="25"/>
      <c r="N170" s="56">
        <f t="shared" si="31"/>
        <v>0</v>
      </c>
      <c r="O170" s="56">
        <f t="shared" si="32"/>
        <v>2</v>
      </c>
      <c r="P170" s="57">
        <f t="shared" si="34"/>
        <v>199</v>
      </c>
      <c r="Q170" s="62">
        <f t="shared" si="35"/>
        <v>5.0000000000000001E-3</v>
      </c>
      <c r="R170" s="59"/>
      <c r="S170" s="60">
        <f t="shared" si="39"/>
        <v>4200000</v>
      </c>
      <c r="T170" s="61">
        <f t="shared" si="40"/>
        <v>360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s="56" customFormat="1" x14ac:dyDescent="0.2">
      <c r="A171" s="8">
        <f t="shared" si="29"/>
        <v>163</v>
      </c>
      <c r="B171" s="9">
        <f t="shared" si="36"/>
        <v>3160258.9165452444</v>
      </c>
      <c r="C171" s="9">
        <f t="shared" si="37"/>
        <v>15801.294582726223</v>
      </c>
      <c r="D171" s="9">
        <f t="shared" si="38"/>
        <v>9379.8274736896528</v>
      </c>
      <c r="E171" s="105">
        <f t="shared" si="33"/>
        <v>25181.122056415876</v>
      </c>
      <c r="F171" s="106"/>
      <c r="G171" s="107"/>
      <c r="H171" s="93"/>
      <c r="I171" s="10"/>
      <c r="J171" s="10"/>
      <c r="K171" s="92"/>
      <c r="L171" s="55" t="str">
        <f t="shared" si="30"/>
        <v/>
      </c>
      <c r="M171" s="25"/>
      <c r="N171" s="56">
        <f t="shared" si="31"/>
        <v>0</v>
      </c>
      <c r="O171" s="56">
        <f t="shared" si="32"/>
        <v>2</v>
      </c>
      <c r="P171" s="57">
        <f t="shared" si="34"/>
        <v>198</v>
      </c>
      <c r="Q171" s="62">
        <f t="shared" si="35"/>
        <v>5.0000000000000001E-3</v>
      </c>
      <c r="R171" s="59"/>
      <c r="S171" s="60">
        <f t="shared" si="39"/>
        <v>4200000</v>
      </c>
      <c r="T171" s="61">
        <f t="shared" si="40"/>
        <v>360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s="56" customFormat="1" x14ac:dyDescent="0.2">
      <c r="A172" s="8">
        <f t="shared" si="29"/>
        <v>164</v>
      </c>
      <c r="B172" s="9">
        <f t="shared" si="36"/>
        <v>3150879.0890715546</v>
      </c>
      <c r="C172" s="9">
        <f t="shared" si="37"/>
        <v>15754.395445357773</v>
      </c>
      <c r="D172" s="9">
        <f t="shared" si="38"/>
        <v>9426.7266110581022</v>
      </c>
      <c r="E172" s="105">
        <f t="shared" si="33"/>
        <v>25181.122056415876</v>
      </c>
      <c r="F172" s="106"/>
      <c r="G172" s="107"/>
      <c r="H172" s="93"/>
      <c r="I172" s="10"/>
      <c r="J172" s="10"/>
      <c r="K172" s="92"/>
      <c r="L172" s="55" t="str">
        <f t="shared" si="30"/>
        <v/>
      </c>
      <c r="M172" s="25"/>
      <c r="N172" s="56">
        <f t="shared" si="31"/>
        <v>0</v>
      </c>
      <c r="O172" s="56">
        <f t="shared" si="32"/>
        <v>2</v>
      </c>
      <c r="P172" s="57">
        <f t="shared" si="34"/>
        <v>197</v>
      </c>
      <c r="Q172" s="62">
        <f t="shared" si="35"/>
        <v>5.0000000000000001E-3</v>
      </c>
      <c r="R172" s="59"/>
      <c r="S172" s="60">
        <f t="shared" si="39"/>
        <v>4200000</v>
      </c>
      <c r="T172" s="61">
        <f t="shared" si="40"/>
        <v>360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s="56" customFormat="1" x14ac:dyDescent="0.2">
      <c r="A173" s="8">
        <f t="shared" si="29"/>
        <v>165</v>
      </c>
      <c r="B173" s="9">
        <f t="shared" si="36"/>
        <v>3141452.3624604964</v>
      </c>
      <c r="C173" s="9">
        <f t="shared" si="37"/>
        <v>15707.261812302482</v>
      </c>
      <c r="D173" s="9">
        <f t="shared" si="38"/>
        <v>9473.8602441133935</v>
      </c>
      <c r="E173" s="105">
        <f t="shared" si="33"/>
        <v>25181.122056415876</v>
      </c>
      <c r="F173" s="106"/>
      <c r="G173" s="107"/>
      <c r="H173" s="93"/>
      <c r="I173" s="10"/>
      <c r="J173" s="10"/>
      <c r="K173" s="92"/>
      <c r="L173" s="55" t="str">
        <f t="shared" si="30"/>
        <v/>
      </c>
      <c r="M173" s="25"/>
      <c r="N173" s="56">
        <f t="shared" si="31"/>
        <v>0</v>
      </c>
      <c r="O173" s="56">
        <f t="shared" si="32"/>
        <v>2</v>
      </c>
      <c r="P173" s="57">
        <f t="shared" si="34"/>
        <v>196</v>
      </c>
      <c r="Q173" s="62">
        <f t="shared" si="35"/>
        <v>5.0000000000000001E-3</v>
      </c>
      <c r="R173" s="59"/>
      <c r="S173" s="60">
        <f t="shared" si="39"/>
        <v>4200000</v>
      </c>
      <c r="T173" s="61">
        <f t="shared" si="40"/>
        <v>360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s="56" customFormat="1" x14ac:dyDescent="0.2">
      <c r="A174" s="8">
        <f t="shared" si="29"/>
        <v>166</v>
      </c>
      <c r="B174" s="9">
        <f t="shared" si="36"/>
        <v>3131978.5022163829</v>
      </c>
      <c r="C174" s="9">
        <f t="shared" si="37"/>
        <v>15659.892511081915</v>
      </c>
      <c r="D174" s="9">
        <f t="shared" si="38"/>
        <v>9521.2295453339611</v>
      </c>
      <c r="E174" s="105">
        <f t="shared" si="33"/>
        <v>25181.122056415876</v>
      </c>
      <c r="F174" s="106"/>
      <c r="G174" s="107"/>
      <c r="H174" s="93"/>
      <c r="I174" s="10"/>
      <c r="J174" s="10"/>
      <c r="K174" s="92"/>
      <c r="L174" s="55" t="str">
        <f t="shared" si="30"/>
        <v/>
      </c>
      <c r="M174" s="25"/>
      <c r="N174" s="56">
        <f t="shared" si="31"/>
        <v>0</v>
      </c>
      <c r="O174" s="56">
        <f t="shared" si="32"/>
        <v>2</v>
      </c>
      <c r="P174" s="57">
        <f t="shared" si="34"/>
        <v>195</v>
      </c>
      <c r="Q174" s="62">
        <f t="shared" si="35"/>
        <v>5.0000000000000001E-3</v>
      </c>
      <c r="R174" s="59"/>
      <c r="S174" s="60">
        <f t="shared" si="39"/>
        <v>4200000</v>
      </c>
      <c r="T174" s="61">
        <f t="shared" si="40"/>
        <v>360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s="56" customFormat="1" x14ac:dyDescent="0.2">
      <c r="A175" s="8">
        <f t="shared" si="29"/>
        <v>167</v>
      </c>
      <c r="B175" s="9">
        <f t="shared" si="36"/>
        <v>3122457.272671049</v>
      </c>
      <c r="C175" s="9">
        <f t="shared" si="37"/>
        <v>15612.286363355246</v>
      </c>
      <c r="D175" s="9">
        <f t="shared" si="38"/>
        <v>9568.8356930606296</v>
      </c>
      <c r="E175" s="105">
        <f t="shared" si="33"/>
        <v>25181.122056415876</v>
      </c>
      <c r="F175" s="106"/>
      <c r="G175" s="107"/>
      <c r="H175" s="93"/>
      <c r="I175" s="10"/>
      <c r="J175" s="10"/>
      <c r="K175" s="92"/>
      <c r="L175" s="55" t="str">
        <f t="shared" si="30"/>
        <v/>
      </c>
      <c r="M175" s="25"/>
      <c r="N175" s="56">
        <f t="shared" si="31"/>
        <v>0</v>
      </c>
      <c r="O175" s="56">
        <f t="shared" si="32"/>
        <v>2</v>
      </c>
      <c r="P175" s="57">
        <f t="shared" si="34"/>
        <v>194</v>
      </c>
      <c r="Q175" s="62">
        <f t="shared" si="35"/>
        <v>5.0000000000000001E-3</v>
      </c>
      <c r="R175" s="59"/>
      <c r="S175" s="60">
        <f t="shared" si="39"/>
        <v>4200000</v>
      </c>
      <c r="T175" s="61">
        <f t="shared" si="40"/>
        <v>360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s="56" customFormat="1" x14ac:dyDescent="0.2">
      <c r="A176" s="8">
        <f t="shared" si="29"/>
        <v>168</v>
      </c>
      <c r="B176" s="9">
        <f t="shared" si="36"/>
        <v>3112888.4369779886</v>
      </c>
      <c r="C176" s="9">
        <f t="shared" si="37"/>
        <v>15564.442184889944</v>
      </c>
      <c r="D176" s="9">
        <f t="shared" si="38"/>
        <v>9616.679871525932</v>
      </c>
      <c r="E176" s="105">
        <f t="shared" si="33"/>
        <v>25181.122056415876</v>
      </c>
      <c r="F176" s="106"/>
      <c r="G176" s="107"/>
      <c r="H176" s="93"/>
      <c r="I176" s="10"/>
      <c r="J176" s="10"/>
      <c r="K176" s="92"/>
      <c r="L176" s="55" t="str">
        <f t="shared" si="30"/>
        <v/>
      </c>
      <c r="M176" s="25"/>
      <c r="N176" s="56">
        <f t="shared" si="31"/>
        <v>0</v>
      </c>
      <c r="O176" s="56">
        <f t="shared" si="32"/>
        <v>2</v>
      </c>
      <c r="P176" s="57">
        <f t="shared" si="34"/>
        <v>193</v>
      </c>
      <c r="Q176" s="62">
        <f t="shared" si="35"/>
        <v>5.0000000000000001E-3</v>
      </c>
      <c r="R176" s="59"/>
      <c r="S176" s="60">
        <f t="shared" si="39"/>
        <v>4200000</v>
      </c>
      <c r="T176" s="61">
        <f t="shared" si="40"/>
        <v>360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1:30" s="56" customFormat="1" x14ac:dyDescent="0.2">
      <c r="A177" s="8">
        <f t="shared" si="29"/>
        <v>169</v>
      </c>
      <c r="B177" s="9">
        <f t="shared" si="36"/>
        <v>3103271.7571064625</v>
      </c>
      <c r="C177" s="9">
        <f t="shared" si="37"/>
        <v>15516.358785532313</v>
      </c>
      <c r="D177" s="9">
        <f t="shared" si="38"/>
        <v>9664.7632708835627</v>
      </c>
      <c r="E177" s="105">
        <f t="shared" si="33"/>
        <v>25181.122056415876</v>
      </c>
      <c r="F177" s="106"/>
      <c r="G177" s="107"/>
      <c r="H177" s="93"/>
      <c r="I177" s="10"/>
      <c r="J177" s="10"/>
      <c r="K177" s="92"/>
      <c r="L177" s="55" t="str">
        <f t="shared" si="30"/>
        <v/>
      </c>
      <c r="M177" s="25"/>
      <c r="N177" s="56">
        <f t="shared" si="31"/>
        <v>0</v>
      </c>
      <c r="O177" s="56">
        <f t="shared" si="32"/>
        <v>2</v>
      </c>
      <c r="P177" s="57">
        <f t="shared" si="34"/>
        <v>192</v>
      </c>
      <c r="Q177" s="62">
        <f t="shared" si="35"/>
        <v>5.0000000000000001E-3</v>
      </c>
      <c r="R177" s="59"/>
      <c r="S177" s="60">
        <f t="shared" si="39"/>
        <v>4200000</v>
      </c>
      <c r="T177" s="61">
        <f t="shared" si="40"/>
        <v>360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</row>
    <row r="178" spans="1:30" s="56" customFormat="1" x14ac:dyDescent="0.2">
      <c r="A178" s="8">
        <f t="shared" si="29"/>
        <v>170</v>
      </c>
      <c r="B178" s="9">
        <f t="shared" si="36"/>
        <v>3093606.9938355791</v>
      </c>
      <c r="C178" s="9">
        <f t="shared" si="37"/>
        <v>15468.034969177896</v>
      </c>
      <c r="D178" s="9">
        <f t="shared" si="38"/>
        <v>9713.0870872379801</v>
      </c>
      <c r="E178" s="105">
        <f t="shared" si="33"/>
        <v>25181.122056415876</v>
      </c>
      <c r="F178" s="106"/>
      <c r="G178" s="107"/>
      <c r="H178" s="93"/>
      <c r="I178" s="10"/>
      <c r="J178" s="10"/>
      <c r="K178" s="92"/>
      <c r="L178" s="55" t="str">
        <f t="shared" si="30"/>
        <v/>
      </c>
      <c r="M178" s="25"/>
      <c r="N178" s="56">
        <f t="shared" si="31"/>
        <v>0</v>
      </c>
      <c r="O178" s="56">
        <f t="shared" si="32"/>
        <v>2</v>
      </c>
      <c r="P178" s="57">
        <f t="shared" si="34"/>
        <v>191</v>
      </c>
      <c r="Q178" s="62">
        <f t="shared" si="35"/>
        <v>5.0000000000000001E-3</v>
      </c>
      <c r="R178" s="59"/>
      <c r="S178" s="60">
        <f t="shared" si="39"/>
        <v>4200000</v>
      </c>
      <c r="T178" s="61">
        <f t="shared" si="40"/>
        <v>360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</row>
    <row r="179" spans="1:30" s="56" customFormat="1" x14ac:dyDescent="0.2">
      <c r="A179" s="8">
        <f t="shared" si="29"/>
        <v>171</v>
      </c>
      <c r="B179" s="9">
        <f t="shared" si="36"/>
        <v>3083893.9067483409</v>
      </c>
      <c r="C179" s="9">
        <f t="shared" si="37"/>
        <v>15419.469533741705</v>
      </c>
      <c r="D179" s="9">
        <f t="shared" si="38"/>
        <v>9761.6525226741705</v>
      </c>
      <c r="E179" s="105">
        <f t="shared" si="33"/>
        <v>25181.122056415876</v>
      </c>
      <c r="F179" s="106"/>
      <c r="G179" s="107"/>
      <c r="H179" s="93"/>
      <c r="I179" s="10"/>
      <c r="J179" s="10"/>
      <c r="K179" s="92"/>
      <c r="L179" s="55" t="str">
        <f t="shared" si="30"/>
        <v/>
      </c>
      <c r="M179" s="25"/>
      <c r="N179" s="56">
        <f t="shared" si="31"/>
        <v>0</v>
      </c>
      <c r="O179" s="56">
        <f t="shared" si="32"/>
        <v>2</v>
      </c>
      <c r="P179" s="57">
        <f t="shared" si="34"/>
        <v>190</v>
      </c>
      <c r="Q179" s="62">
        <f t="shared" si="35"/>
        <v>5.0000000000000001E-3</v>
      </c>
      <c r="R179" s="59"/>
      <c r="S179" s="60">
        <f t="shared" si="39"/>
        <v>4200000</v>
      </c>
      <c r="T179" s="61">
        <f t="shared" si="40"/>
        <v>360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</row>
    <row r="180" spans="1:30" s="56" customFormat="1" x14ac:dyDescent="0.2">
      <c r="A180" s="8">
        <f t="shared" si="29"/>
        <v>172</v>
      </c>
      <c r="B180" s="9">
        <f t="shared" si="36"/>
        <v>3074132.2542256666</v>
      </c>
      <c r="C180" s="9">
        <f t="shared" si="37"/>
        <v>15370.661271128334</v>
      </c>
      <c r="D180" s="9">
        <f t="shared" si="38"/>
        <v>9810.4607852875415</v>
      </c>
      <c r="E180" s="105">
        <f t="shared" si="33"/>
        <v>25181.122056415876</v>
      </c>
      <c r="F180" s="106"/>
      <c r="G180" s="107"/>
      <c r="H180" s="93"/>
      <c r="I180" s="10"/>
      <c r="J180" s="10"/>
      <c r="K180" s="92"/>
      <c r="L180" s="55" t="str">
        <f t="shared" si="30"/>
        <v/>
      </c>
      <c r="M180" s="25"/>
      <c r="N180" s="56">
        <f t="shared" si="31"/>
        <v>0</v>
      </c>
      <c r="O180" s="56">
        <f t="shared" si="32"/>
        <v>2</v>
      </c>
      <c r="P180" s="57">
        <f t="shared" si="34"/>
        <v>189</v>
      </c>
      <c r="Q180" s="62">
        <f t="shared" si="35"/>
        <v>5.0000000000000001E-3</v>
      </c>
      <c r="R180" s="59"/>
      <c r="S180" s="60">
        <f t="shared" si="39"/>
        <v>4200000</v>
      </c>
      <c r="T180" s="61">
        <f t="shared" si="40"/>
        <v>360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</row>
    <row r="181" spans="1:30" s="56" customFormat="1" x14ac:dyDescent="0.2">
      <c r="A181" s="8">
        <f t="shared" si="29"/>
        <v>173</v>
      </c>
      <c r="B181" s="9">
        <f t="shared" si="36"/>
        <v>3064321.7934403792</v>
      </c>
      <c r="C181" s="9">
        <f t="shared" si="37"/>
        <v>15321.608967201897</v>
      </c>
      <c r="D181" s="9">
        <f t="shared" si="38"/>
        <v>9859.5130892139787</v>
      </c>
      <c r="E181" s="105">
        <f t="shared" si="33"/>
        <v>25181.122056415876</v>
      </c>
      <c r="F181" s="106"/>
      <c r="G181" s="107"/>
      <c r="H181" s="93"/>
      <c r="I181" s="10"/>
      <c r="J181" s="10"/>
      <c r="K181" s="92"/>
      <c r="L181" s="55" t="str">
        <f t="shared" si="30"/>
        <v/>
      </c>
      <c r="M181" s="25"/>
      <c r="N181" s="56">
        <f t="shared" si="31"/>
        <v>0</v>
      </c>
      <c r="O181" s="56">
        <f t="shared" si="32"/>
        <v>2</v>
      </c>
      <c r="P181" s="57">
        <f t="shared" si="34"/>
        <v>188</v>
      </c>
      <c r="Q181" s="62">
        <f t="shared" si="35"/>
        <v>5.0000000000000001E-3</v>
      </c>
      <c r="R181" s="59"/>
      <c r="S181" s="60">
        <f t="shared" si="39"/>
        <v>4200000</v>
      </c>
      <c r="T181" s="61">
        <f t="shared" si="40"/>
        <v>360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</row>
    <row r="182" spans="1:30" s="56" customFormat="1" x14ac:dyDescent="0.2">
      <c r="A182" s="8">
        <f t="shared" si="29"/>
        <v>174</v>
      </c>
      <c r="B182" s="9">
        <f t="shared" si="36"/>
        <v>3054462.2803511652</v>
      </c>
      <c r="C182" s="9">
        <f t="shared" si="37"/>
        <v>15272.311401755826</v>
      </c>
      <c r="D182" s="9">
        <f t="shared" si="38"/>
        <v>9908.8106546600502</v>
      </c>
      <c r="E182" s="105">
        <f t="shared" si="33"/>
        <v>25181.122056415876</v>
      </c>
      <c r="F182" s="106"/>
      <c r="G182" s="107"/>
      <c r="H182" s="93"/>
      <c r="I182" s="10"/>
      <c r="J182" s="10"/>
      <c r="K182" s="92"/>
      <c r="L182" s="55" t="str">
        <f t="shared" si="30"/>
        <v/>
      </c>
      <c r="M182" s="25"/>
      <c r="N182" s="56">
        <f t="shared" si="31"/>
        <v>0</v>
      </c>
      <c r="O182" s="56">
        <f t="shared" si="32"/>
        <v>2</v>
      </c>
      <c r="P182" s="57">
        <f t="shared" si="34"/>
        <v>187</v>
      </c>
      <c r="Q182" s="62">
        <f t="shared" si="35"/>
        <v>5.0000000000000001E-3</v>
      </c>
      <c r="R182" s="59"/>
      <c r="S182" s="60">
        <f t="shared" si="39"/>
        <v>4200000</v>
      </c>
      <c r="T182" s="61">
        <f t="shared" si="40"/>
        <v>360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</row>
    <row r="183" spans="1:30" s="56" customFormat="1" x14ac:dyDescent="0.2">
      <c r="A183" s="8">
        <f t="shared" si="29"/>
        <v>175</v>
      </c>
      <c r="B183" s="9">
        <f t="shared" si="36"/>
        <v>3044553.469696505</v>
      </c>
      <c r="C183" s="9">
        <f t="shared" si="37"/>
        <v>15222.767348482525</v>
      </c>
      <c r="D183" s="9">
        <f t="shared" si="38"/>
        <v>9958.3547079333512</v>
      </c>
      <c r="E183" s="105">
        <f t="shared" si="33"/>
        <v>25181.122056415876</v>
      </c>
      <c r="F183" s="106"/>
      <c r="G183" s="107"/>
      <c r="H183" s="93"/>
      <c r="I183" s="10"/>
      <c r="J183" s="10"/>
      <c r="K183" s="92"/>
      <c r="L183" s="55" t="str">
        <f t="shared" si="30"/>
        <v/>
      </c>
      <c r="M183" s="25"/>
      <c r="N183" s="56">
        <f t="shared" si="31"/>
        <v>0</v>
      </c>
      <c r="O183" s="56">
        <f t="shared" si="32"/>
        <v>2</v>
      </c>
      <c r="P183" s="57">
        <f t="shared" si="34"/>
        <v>186</v>
      </c>
      <c r="Q183" s="62">
        <f t="shared" si="35"/>
        <v>5.0000000000000001E-3</v>
      </c>
      <c r="R183" s="59"/>
      <c r="S183" s="60">
        <f t="shared" si="39"/>
        <v>4200000</v>
      </c>
      <c r="T183" s="61">
        <f t="shared" si="40"/>
        <v>360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</row>
    <row r="184" spans="1:30" s="56" customFormat="1" x14ac:dyDescent="0.2">
      <c r="A184" s="8">
        <f t="shared" si="29"/>
        <v>176</v>
      </c>
      <c r="B184" s="9">
        <f t="shared" si="36"/>
        <v>3034595.1149885715</v>
      </c>
      <c r="C184" s="9">
        <f t="shared" si="37"/>
        <v>15172.975574942859</v>
      </c>
      <c r="D184" s="9">
        <f t="shared" si="38"/>
        <v>10008.146481473017</v>
      </c>
      <c r="E184" s="105">
        <f t="shared" si="33"/>
        <v>25181.122056415876</v>
      </c>
      <c r="F184" s="106"/>
      <c r="G184" s="107"/>
      <c r="H184" s="93"/>
      <c r="I184" s="10"/>
      <c r="J184" s="10"/>
      <c r="K184" s="92"/>
      <c r="L184" s="55" t="str">
        <f t="shared" si="30"/>
        <v/>
      </c>
      <c r="M184" s="25"/>
      <c r="N184" s="56">
        <f t="shared" si="31"/>
        <v>0</v>
      </c>
      <c r="O184" s="56">
        <f t="shared" si="32"/>
        <v>2</v>
      </c>
      <c r="P184" s="57">
        <f t="shared" si="34"/>
        <v>185</v>
      </c>
      <c r="Q184" s="62">
        <f t="shared" si="35"/>
        <v>5.0000000000000001E-3</v>
      </c>
      <c r="R184" s="59"/>
      <c r="S184" s="60">
        <f t="shared" si="39"/>
        <v>4200000</v>
      </c>
      <c r="T184" s="61">
        <f t="shared" si="40"/>
        <v>360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</row>
    <row r="185" spans="1:30" s="56" customFormat="1" x14ac:dyDescent="0.2">
      <c r="A185" s="8">
        <f t="shared" si="29"/>
        <v>177</v>
      </c>
      <c r="B185" s="9">
        <f t="shared" si="36"/>
        <v>3024586.9685070985</v>
      </c>
      <c r="C185" s="9">
        <f t="shared" si="37"/>
        <v>15122.934842535493</v>
      </c>
      <c r="D185" s="9">
        <f t="shared" si="38"/>
        <v>10058.187213880383</v>
      </c>
      <c r="E185" s="105">
        <f t="shared" si="33"/>
        <v>25181.122056415876</v>
      </c>
      <c r="F185" s="106"/>
      <c r="G185" s="107"/>
      <c r="H185" s="93"/>
      <c r="I185" s="10"/>
      <c r="J185" s="10"/>
      <c r="K185" s="92"/>
      <c r="L185" s="55" t="str">
        <f t="shared" si="30"/>
        <v/>
      </c>
      <c r="M185" s="25"/>
      <c r="N185" s="56">
        <f t="shared" si="31"/>
        <v>0</v>
      </c>
      <c r="O185" s="56">
        <f t="shared" si="32"/>
        <v>2</v>
      </c>
      <c r="P185" s="57">
        <f t="shared" si="34"/>
        <v>184</v>
      </c>
      <c r="Q185" s="62">
        <f t="shared" si="35"/>
        <v>5.0000000000000001E-3</v>
      </c>
      <c r="R185" s="59"/>
      <c r="S185" s="60">
        <f t="shared" si="39"/>
        <v>4200000</v>
      </c>
      <c r="T185" s="61">
        <f t="shared" si="40"/>
        <v>360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</row>
    <row r="186" spans="1:30" s="56" customFormat="1" x14ac:dyDescent="0.2">
      <c r="A186" s="8">
        <f t="shared" si="29"/>
        <v>178</v>
      </c>
      <c r="B186" s="9">
        <f t="shared" si="36"/>
        <v>3014528.781293218</v>
      </c>
      <c r="C186" s="9">
        <f t="shared" si="37"/>
        <v>15072.64390646609</v>
      </c>
      <c r="D186" s="9">
        <f t="shared" si="38"/>
        <v>10108.478149949786</v>
      </c>
      <c r="E186" s="105">
        <f t="shared" si="33"/>
        <v>25181.122056415876</v>
      </c>
      <c r="F186" s="106"/>
      <c r="G186" s="107"/>
      <c r="H186" s="93"/>
      <c r="I186" s="10"/>
      <c r="J186" s="10">
        <v>2000</v>
      </c>
      <c r="K186" s="92"/>
      <c r="L186" s="55" t="str">
        <f t="shared" si="30"/>
        <v/>
      </c>
      <c r="M186" s="25"/>
      <c r="N186" s="56">
        <f t="shared" si="31"/>
        <v>0</v>
      </c>
      <c r="O186" s="56">
        <f t="shared" si="32"/>
        <v>2</v>
      </c>
      <c r="P186" s="57">
        <f t="shared" si="34"/>
        <v>183</v>
      </c>
      <c r="Q186" s="62">
        <f t="shared" si="35"/>
        <v>5.0000000000000001E-3</v>
      </c>
      <c r="R186" s="59"/>
      <c r="S186" s="60">
        <f t="shared" si="39"/>
        <v>4200000</v>
      </c>
      <c r="T186" s="61">
        <f t="shared" si="40"/>
        <v>360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</row>
    <row r="187" spans="1:30" s="56" customFormat="1" x14ac:dyDescent="0.2">
      <c r="A187" s="8">
        <f t="shared" si="29"/>
        <v>179</v>
      </c>
      <c r="B187" s="9">
        <f t="shared" si="36"/>
        <v>3004420.3031432685</v>
      </c>
      <c r="C187" s="9">
        <f t="shared" si="37"/>
        <v>15022.101515716342</v>
      </c>
      <c r="D187" s="9">
        <f t="shared" si="38"/>
        <v>10159.020540699534</v>
      </c>
      <c r="E187" s="105">
        <f t="shared" si="33"/>
        <v>25181.122056415876</v>
      </c>
      <c r="F187" s="106"/>
      <c r="G187" s="107"/>
      <c r="H187" s="93"/>
      <c r="I187" s="10"/>
      <c r="J187" s="10">
        <v>2000</v>
      </c>
      <c r="K187" s="92"/>
      <c r="L187" s="55" t="str">
        <f t="shared" si="30"/>
        <v/>
      </c>
      <c r="M187" s="25"/>
      <c r="N187" s="56">
        <f t="shared" si="31"/>
        <v>0</v>
      </c>
      <c r="O187" s="56">
        <f t="shared" si="32"/>
        <v>2</v>
      </c>
      <c r="P187" s="57">
        <f t="shared" si="34"/>
        <v>182</v>
      </c>
      <c r="Q187" s="62">
        <f t="shared" si="35"/>
        <v>5.0000000000000001E-3</v>
      </c>
      <c r="R187" s="59"/>
      <c r="S187" s="60">
        <f t="shared" si="39"/>
        <v>4200000</v>
      </c>
      <c r="T187" s="61">
        <f t="shared" si="40"/>
        <v>360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</row>
    <row r="188" spans="1:30" s="56" customFormat="1" x14ac:dyDescent="0.2">
      <c r="A188" s="8">
        <f t="shared" si="29"/>
        <v>180</v>
      </c>
      <c r="B188" s="9">
        <f t="shared" si="36"/>
        <v>2994261.2826025691</v>
      </c>
      <c r="C188" s="9">
        <f t="shared" si="37"/>
        <v>14971.306413012846</v>
      </c>
      <c r="D188" s="9">
        <f t="shared" si="38"/>
        <v>10209.81564340303</v>
      </c>
      <c r="E188" s="105">
        <f t="shared" si="33"/>
        <v>25181.122056415876</v>
      </c>
      <c r="F188" s="106"/>
      <c r="G188" s="107"/>
      <c r="H188" s="93"/>
      <c r="I188" s="10"/>
      <c r="J188" s="10">
        <v>2000</v>
      </c>
      <c r="K188" s="92"/>
      <c r="L188" s="55" t="str">
        <f t="shared" si="30"/>
        <v/>
      </c>
      <c r="M188" s="25"/>
      <c r="N188" s="56">
        <f t="shared" si="31"/>
        <v>0</v>
      </c>
      <c r="O188" s="56">
        <f t="shared" si="32"/>
        <v>2</v>
      </c>
      <c r="P188" s="57">
        <f t="shared" si="34"/>
        <v>181</v>
      </c>
      <c r="Q188" s="62">
        <f t="shared" si="35"/>
        <v>5.0000000000000001E-3</v>
      </c>
      <c r="R188" s="59"/>
      <c r="S188" s="60">
        <f t="shared" si="39"/>
        <v>4200000</v>
      </c>
      <c r="T188" s="61">
        <f t="shared" si="40"/>
        <v>360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</row>
    <row r="189" spans="1:30" s="56" customFormat="1" x14ac:dyDescent="0.2">
      <c r="A189" s="8">
        <f t="shared" si="29"/>
        <v>181</v>
      </c>
      <c r="B189" s="9">
        <f t="shared" si="36"/>
        <v>2984051.4669591659</v>
      </c>
      <c r="C189" s="9">
        <f t="shared" si="37"/>
        <v>14920.25733479583</v>
      </c>
      <c r="D189" s="9">
        <f t="shared" si="38"/>
        <v>10260.864721620046</v>
      </c>
      <c r="E189" s="105">
        <f t="shared" si="33"/>
        <v>25181.122056415876</v>
      </c>
      <c r="F189" s="106"/>
      <c r="G189" s="107"/>
      <c r="H189" s="93"/>
      <c r="I189" s="10"/>
      <c r="J189" s="91"/>
      <c r="K189" s="92"/>
      <c r="L189" s="55" t="str">
        <f t="shared" si="30"/>
        <v/>
      </c>
      <c r="M189" s="25"/>
      <c r="N189" s="56">
        <f t="shared" si="31"/>
        <v>0</v>
      </c>
      <c r="O189" s="56">
        <f t="shared" si="32"/>
        <v>2</v>
      </c>
      <c r="P189" s="57">
        <f t="shared" si="34"/>
        <v>180</v>
      </c>
      <c r="Q189" s="62">
        <f t="shared" si="35"/>
        <v>5.0000000000000001E-3</v>
      </c>
      <c r="R189" s="59"/>
      <c r="S189" s="60">
        <f t="shared" si="39"/>
        <v>4200000</v>
      </c>
      <c r="T189" s="61">
        <f t="shared" si="40"/>
        <v>360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</row>
    <row r="190" spans="1:30" s="56" customFormat="1" x14ac:dyDescent="0.2">
      <c r="A190" s="8">
        <f t="shared" si="29"/>
        <v>182</v>
      </c>
      <c r="B190" s="9">
        <f t="shared" si="36"/>
        <v>2973790.6022375459</v>
      </c>
      <c r="C190" s="9">
        <f t="shared" si="37"/>
        <v>14868.95301118773</v>
      </c>
      <c r="D190" s="9">
        <f t="shared" si="38"/>
        <v>10312.169045228145</v>
      </c>
      <c r="E190" s="105">
        <f t="shared" si="33"/>
        <v>25181.122056415876</v>
      </c>
      <c r="F190" s="106"/>
      <c r="G190" s="107"/>
      <c r="H190" s="93"/>
      <c r="I190" s="10"/>
      <c r="J190" s="91"/>
      <c r="K190" s="92"/>
      <c r="L190" s="55" t="str">
        <f t="shared" si="30"/>
        <v/>
      </c>
      <c r="M190" s="25"/>
      <c r="N190" s="56">
        <f t="shared" si="31"/>
        <v>0</v>
      </c>
      <c r="O190" s="56">
        <f t="shared" si="32"/>
        <v>2</v>
      </c>
      <c r="P190" s="57">
        <f t="shared" si="34"/>
        <v>179</v>
      </c>
      <c r="Q190" s="62">
        <f t="shared" si="35"/>
        <v>5.0000000000000001E-3</v>
      </c>
      <c r="R190" s="59"/>
      <c r="S190" s="60">
        <f t="shared" si="39"/>
        <v>4200000</v>
      </c>
      <c r="T190" s="61">
        <f t="shared" si="40"/>
        <v>360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</row>
    <row r="191" spans="1:30" s="56" customFormat="1" x14ac:dyDescent="0.2">
      <c r="A191" s="8">
        <f t="shared" si="29"/>
        <v>183</v>
      </c>
      <c r="B191" s="9">
        <f t="shared" si="36"/>
        <v>2963478.4331923178</v>
      </c>
      <c r="C191" s="9">
        <f t="shared" si="37"/>
        <v>14817.39216596159</v>
      </c>
      <c r="D191" s="9">
        <f t="shared" si="38"/>
        <v>10363.729890454286</v>
      </c>
      <c r="E191" s="105">
        <f t="shared" si="33"/>
        <v>25181.122056415876</v>
      </c>
      <c r="F191" s="106"/>
      <c r="G191" s="107"/>
      <c r="H191" s="93"/>
      <c r="I191" s="10"/>
      <c r="J191" s="91"/>
      <c r="K191" s="92"/>
      <c r="L191" s="55" t="str">
        <f t="shared" si="30"/>
        <v/>
      </c>
      <c r="M191" s="25"/>
      <c r="N191" s="56">
        <f t="shared" ref="N191:N254" si="41">IF(K191="",0,IF(K191=$Q$4,1,2))</f>
        <v>0</v>
      </c>
      <c r="O191" s="56">
        <f t="shared" ref="O191:O254" si="42">IF(AND(((N190+O190)&gt;1),N190&lt;&gt;1),2,1)</f>
        <v>2</v>
      </c>
      <c r="P191" s="57">
        <f t="shared" ref="P191:P254" si="43">IF(K190=$Q$5,LOG(E190/(E190-Q191*B191),1+Q191),P190-1)</f>
        <v>178</v>
      </c>
      <c r="Q191" s="62">
        <f t="shared" ref="Q191:Q254" si="44">IF(H190=0,Q190,H190/12)</f>
        <v>5.0000000000000001E-3</v>
      </c>
      <c r="R191" s="59"/>
      <c r="S191" s="60">
        <f t="shared" si="39"/>
        <v>4200000</v>
      </c>
      <c r="T191" s="61">
        <f t="shared" si="40"/>
        <v>360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</row>
    <row r="192" spans="1:30" s="56" customFormat="1" x14ac:dyDescent="0.2">
      <c r="A192" s="8">
        <f t="shared" si="29"/>
        <v>184</v>
      </c>
      <c r="B192" s="9">
        <f t="shared" si="36"/>
        <v>2953114.7033018637</v>
      </c>
      <c r="C192" s="9">
        <f t="shared" si="37"/>
        <v>14765.573516509319</v>
      </c>
      <c r="D192" s="9">
        <f t="shared" si="38"/>
        <v>10415.548539906556</v>
      </c>
      <c r="E192" s="103">
        <f t="shared" si="33"/>
        <v>25181.122056415876</v>
      </c>
      <c r="F192" s="104"/>
      <c r="G192" s="104"/>
      <c r="H192" s="93"/>
      <c r="I192" s="10"/>
      <c r="J192" s="91"/>
      <c r="K192" s="92"/>
      <c r="L192" s="55" t="str">
        <f t="shared" si="30"/>
        <v/>
      </c>
      <c r="M192" s="25"/>
      <c r="N192" s="56">
        <f t="shared" si="41"/>
        <v>0</v>
      </c>
      <c r="O192" s="56">
        <f t="shared" si="42"/>
        <v>2</v>
      </c>
      <c r="P192" s="57">
        <f t="shared" si="43"/>
        <v>177</v>
      </c>
      <c r="Q192" s="62">
        <f t="shared" si="44"/>
        <v>5.0000000000000001E-3</v>
      </c>
      <c r="R192" s="59"/>
      <c r="S192" s="60">
        <f t="shared" si="39"/>
        <v>4200000</v>
      </c>
      <c r="T192" s="61">
        <f t="shared" si="40"/>
        <v>360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</row>
    <row r="193" spans="1:30" s="56" customFormat="1" x14ac:dyDescent="0.2">
      <c r="A193" s="8">
        <f t="shared" si="29"/>
        <v>185</v>
      </c>
      <c r="B193" s="9">
        <f t="shared" ref="B193:B256" si="45">IF(OR(B192&lt;0,B192&lt;E192),0,(IF(I192=0,B192-D192,B192-I192-D192)))</f>
        <v>2942699.154761957</v>
      </c>
      <c r="C193" s="9">
        <f t="shared" ref="C193:C256" si="46">B193*Q193</f>
        <v>14713.495773809786</v>
      </c>
      <c r="D193" s="9">
        <f t="shared" ref="D193:D256" si="47">IF(B193&lt;=D192,B193,E193-C193)</f>
        <v>10467.62628260609</v>
      </c>
      <c r="E193" s="103">
        <f t="shared" ref="E193:E195" si="48">IF(B193&lt;=D192,B193+C193,IF(O193=1,B193*(Q193/(1-(1+Q193)^-(P193-0))),S193*(Q193/(1-(1+Q193)^-(T193-0)))))</f>
        <v>25181.122056415876</v>
      </c>
      <c r="F193" s="104"/>
      <c r="G193" s="104"/>
      <c r="H193" s="93"/>
      <c r="I193" s="10"/>
      <c r="J193" s="91"/>
      <c r="K193" s="92"/>
      <c r="L193" s="55" t="str">
        <f t="shared" si="30"/>
        <v/>
      </c>
      <c r="M193" s="25"/>
      <c r="N193" s="56">
        <f t="shared" si="41"/>
        <v>0</v>
      </c>
      <c r="O193" s="56">
        <f t="shared" si="42"/>
        <v>2</v>
      </c>
      <c r="P193" s="57">
        <f t="shared" si="43"/>
        <v>176</v>
      </c>
      <c r="Q193" s="62">
        <f t="shared" si="44"/>
        <v>5.0000000000000001E-3</v>
      </c>
      <c r="R193" s="59"/>
      <c r="S193" s="60">
        <f t="shared" si="39"/>
        <v>4200000</v>
      </c>
      <c r="T193" s="61">
        <f t="shared" si="40"/>
        <v>360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</row>
    <row r="194" spans="1:30" s="56" customFormat="1" x14ac:dyDescent="0.2">
      <c r="A194" s="8">
        <f t="shared" si="29"/>
        <v>186</v>
      </c>
      <c r="B194" s="9">
        <f t="shared" si="45"/>
        <v>2932231.5284793507</v>
      </c>
      <c r="C194" s="9">
        <f t="shared" si="46"/>
        <v>14661.157642396754</v>
      </c>
      <c r="D194" s="9">
        <f t="shared" si="47"/>
        <v>10519.964414019121</v>
      </c>
      <c r="E194" s="103">
        <f t="shared" si="48"/>
        <v>25181.122056415876</v>
      </c>
      <c r="F194" s="104"/>
      <c r="G194" s="104"/>
      <c r="H194" s="93"/>
      <c r="I194" s="10"/>
      <c r="J194" s="91"/>
      <c r="K194" s="92"/>
      <c r="L194" s="55" t="str">
        <f t="shared" si="30"/>
        <v/>
      </c>
      <c r="M194" s="25"/>
      <c r="N194" s="56">
        <f t="shared" si="41"/>
        <v>0</v>
      </c>
      <c r="O194" s="56">
        <f t="shared" si="42"/>
        <v>2</v>
      </c>
      <c r="P194" s="57">
        <f t="shared" si="43"/>
        <v>175</v>
      </c>
      <c r="Q194" s="62">
        <f t="shared" si="44"/>
        <v>5.0000000000000001E-3</v>
      </c>
      <c r="R194" s="59"/>
      <c r="S194" s="60">
        <f t="shared" si="39"/>
        <v>4200000</v>
      </c>
      <c r="T194" s="61">
        <f t="shared" si="40"/>
        <v>360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</row>
    <row r="195" spans="1:30" s="56" customFormat="1" x14ac:dyDescent="0.2">
      <c r="A195" s="8">
        <f t="shared" ref="A195:A258" si="49">A194+1</f>
        <v>187</v>
      </c>
      <c r="B195" s="9">
        <f t="shared" si="45"/>
        <v>2921711.5640653316</v>
      </c>
      <c r="C195" s="9">
        <f t="shared" si="46"/>
        <v>14608.557820326658</v>
      </c>
      <c r="D195" s="9">
        <f t="shared" si="47"/>
        <v>10572.564236089218</v>
      </c>
      <c r="E195" s="103">
        <f t="shared" si="48"/>
        <v>25181.122056415876</v>
      </c>
      <c r="F195" s="104"/>
      <c r="G195" s="104"/>
      <c r="H195" s="93"/>
      <c r="I195" s="10"/>
      <c r="J195" s="91"/>
      <c r="K195" s="92"/>
      <c r="L195" s="55" t="str">
        <f t="shared" si="30"/>
        <v/>
      </c>
      <c r="M195" s="25"/>
      <c r="N195" s="56">
        <f t="shared" si="41"/>
        <v>0</v>
      </c>
      <c r="O195" s="56">
        <f t="shared" si="42"/>
        <v>2</v>
      </c>
      <c r="P195" s="57">
        <f t="shared" si="43"/>
        <v>174</v>
      </c>
      <c r="Q195" s="62">
        <f t="shared" si="44"/>
        <v>5.0000000000000001E-3</v>
      </c>
      <c r="R195" s="59"/>
      <c r="S195" s="60">
        <f t="shared" si="39"/>
        <v>4200000</v>
      </c>
      <c r="T195" s="61">
        <f t="shared" si="40"/>
        <v>360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</row>
    <row r="196" spans="1:30" s="56" customFormat="1" x14ac:dyDescent="0.2">
      <c r="A196" s="8">
        <f t="shared" si="49"/>
        <v>188</v>
      </c>
      <c r="B196" s="9">
        <f t="shared" si="45"/>
        <v>2911138.9998292425</v>
      </c>
      <c r="C196" s="9">
        <f t="shared" si="46"/>
        <v>14555.694999146213</v>
      </c>
      <c r="D196" s="9">
        <f t="shared" si="47"/>
        <v>10625.427057269662</v>
      </c>
      <c r="E196" s="103">
        <f t="shared" ref="E196:E259" si="50">IF(B196&lt;=D195,B196+C196,IF(O196=1,B196*(Q196/(1-(1+Q196)^-(P196-0))),S196*(Q196/(1-(1+Q196)^-(T196-0)))))</f>
        <v>25181.122056415876</v>
      </c>
      <c r="F196" s="104"/>
      <c r="G196" s="104"/>
      <c r="H196" s="93"/>
      <c r="I196" s="10"/>
      <c r="J196" s="91"/>
      <c r="K196" s="92"/>
      <c r="L196" s="55" t="str">
        <f t="shared" si="30"/>
        <v/>
      </c>
      <c r="M196" s="25"/>
      <c r="N196" s="56">
        <f t="shared" si="41"/>
        <v>0</v>
      </c>
      <c r="O196" s="56">
        <f t="shared" si="42"/>
        <v>2</v>
      </c>
      <c r="P196" s="57">
        <f t="shared" si="43"/>
        <v>173</v>
      </c>
      <c r="Q196" s="62">
        <f t="shared" si="44"/>
        <v>5.0000000000000001E-3</v>
      </c>
      <c r="R196" s="59"/>
      <c r="S196" s="60">
        <f t="shared" si="39"/>
        <v>4200000</v>
      </c>
      <c r="T196" s="61">
        <f t="shared" si="40"/>
        <v>360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</row>
    <row r="197" spans="1:30" s="56" customFormat="1" x14ac:dyDescent="0.2">
      <c r="A197" s="8">
        <f t="shared" si="49"/>
        <v>189</v>
      </c>
      <c r="B197" s="9">
        <f t="shared" si="45"/>
        <v>2900513.572771973</v>
      </c>
      <c r="C197" s="9">
        <f t="shared" si="46"/>
        <v>14502.567863859866</v>
      </c>
      <c r="D197" s="9">
        <f t="shared" si="47"/>
        <v>10678.55419255601</v>
      </c>
      <c r="E197" s="103">
        <f t="shared" si="50"/>
        <v>25181.122056415876</v>
      </c>
      <c r="F197" s="104"/>
      <c r="G197" s="104"/>
      <c r="H197" s="93"/>
      <c r="I197" s="10"/>
      <c r="J197" s="91"/>
      <c r="K197" s="92"/>
      <c r="L197" s="55" t="str">
        <f t="shared" si="30"/>
        <v/>
      </c>
      <c r="M197" s="25"/>
      <c r="N197" s="56">
        <f t="shared" si="41"/>
        <v>0</v>
      </c>
      <c r="O197" s="56">
        <f t="shared" si="42"/>
        <v>2</v>
      </c>
      <c r="P197" s="57">
        <f t="shared" si="43"/>
        <v>172</v>
      </c>
      <c r="Q197" s="62">
        <f t="shared" si="44"/>
        <v>5.0000000000000001E-3</v>
      </c>
      <c r="R197" s="59"/>
      <c r="S197" s="60">
        <f t="shared" si="39"/>
        <v>4200000</v>
      </c>
      <c r="T197" s="61">
        <f t="shared" si="40"/>
        <v>360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</row>
    <row r="198" spans="1:30" s="56" customFormat="1" x14ac:dyDescent="0.2">
      <c r="A198" s="8">
        <f t="shared" si="49"/>
        <v>190</v>
      </c>
      <c r="B198" s="9">
        <f t="shared" si="45"/>
        <v>2889835.0185794169</v>
      </c>
      <c r="C198" s="9">
        <f t="shared" si="46"/>
        <v>14449.175092897085</v>
      </c>
      <c r="D198" s="9">
        <f t="shared" si="47"/>
        <v>10731.946963518791</v>
      </c>
      <c r="E198" s="103">
        <f t="shared" si="50"/>
        <v>25181.122056415876</v>
      </c>
      <c r="F198" s="104"/>
      <c r="G198" s="104"/>
      <c r="H198" s="93"/>
      <c r="I198" s="10"/>
      <c r="J198" s="91"/>
      <c r="K198" s="92"/>
      <c r="L198" s="55" t="str">
        <f t="shared" si="30"/>
        <v/>
      </c>
      <c r="M198" s="25"/>
      <c r="N198" s="56">
        <f t="shared" si="41"/>
        <v>0</v>
      </c>
      <c r="O198" s="56">
        <f t="shared" si="42"/>
        <v>2</v>
      </c>
      <c r="P198" s="57">
        <f t="shared" si="43"/>
        <v>171</v>
      </c>
      <c r="Q198" s="62">
        <f t="shared" si="44"/>
        <v>5.0000000000000001E-3</v>
      </c>
      <c r="R198" s="59"/>
      <c r="S198" s="60">
        <f t="shared" si="39"/>
        <v>4200000</v>
      </c>
      <c r="T198" s="61">
        <f t="shared" si="40"/>
        <v>360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</row>
    <row r="199" spans="1:30" s="56" customFormat="1" x14ac:dyDescent="0.2">
      <c r="A199" s="8">
        <f t="shared" si="49"/>
        <v>191</v>
      </c>
      <c r="B199" s="9">
        <f t="shared" si="45"/>
        <v>2879103.0716158981</v>
      </c>
      <c r="C199" s="9">
        <f t="shared" si="46"/>
        <v>14395.51535807949</v>
      </c>
      <c r="D199" s="9">
        <f t="shared" si="47"/>
        <v>10785.606698336385</v>
      </c>
      <c r="E199" s="103">
        <f t="shared" si="50"/>
        <v>25181.122056415876</v>
      </c>
      <c r="F199" s="104"/>
      <c r="G199" s="104"/>
      <c r="H199" s="93"/>
      <c r="I199" s="10"/>
      <c r="J199" s="91"/>
      <c r="K199" s="92"/>
      <c r="L199" s="55" t="str">
        <f t="shared" si="30"/>
        <v/>
      </c>
      <c r="M199" s="25"/>
      <c r="N199" s="56">
        <f t="shared" si="41"/>
        <v>0</v>
      </c>
      <c r="O199" s="56">
        <f t="shared" si="42"/>
        <v>2</v>
      </c>
      <c r="P199" s="57">
        <f t="shared" si="43"/>
        <v>170</v>
      </c>
      <c r="Q199" s="62">
        <f t="shared" si="44"/>
        <v>5.0000000000000001E-3</v>
      </c>
      <c r="R199" s="59"/>
      <c r="S199" s="60">
        <f t="shared" si="39"/>
        <v>4200000</v>
      </c>
      <c r="T199" s="61">
        <f t="shared" si="40"/>
        <v>360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</row>
    <row r="200" spans="1:30" s="56" customFormat="1" x14ac:dyDescent="0.2">
      <c r="A200" s="8">
        <f t="shared" si="49"/>
        <v>192</v>
      </c>
      <c r="B200" s="9">
        <f t="shared" si="45"/>
        <v>2868317.4649175615</v>
      </c>
      <c r="C200" s="9">
        <f t="shared" si="46"/>
        <v>14341.587324587808</v>
      </c>
      <c r="D200" s="9">
        <f t="shared" si="47"/>
        <v>10839.534731828067</v>
      </c>
      <c r="E200" s="103">
        <f t="shared" si="50"/>
        <v>25181.122056415876</v>
      </c>
      <c r="F200" s="104"/>
      <c r="G200" s="104"/>
      <c r="H200" s="93"/>
      <c r="I200" s="10"/>
      <c r="J200" s="91"/>
      <c r="K200" s="92"/>
      <c r="L200" s="55" t="str">
        <f t="shared" si="30"/>
        <v/>
      </c>
      <c r="M200" s="25"/>
      <c r="N200" s="56">
        <f t="shared" si="41"/>
        <v>0</v>
      </c>
      <c r="O200" s="56">
        <f t="shared" si="42"/>
        <v>2</v>
      </c>
      <c r="P200" s="57">
        <f t="shared" si="43"/>
        <v>169</v>
      </c>
      <c r="Q200" s="62">
        <f t="shared" si="44"/>
        <v>5.0000000000000001E-3</v>
      </c>
      <c r="R200" s="59"/>
      <c r="S200" s="60">
        <f t="shared" si="39"/>
        <v>4200000</v>
      </c>
      <c r="T200" s="61">
        <f t="shared" si="40"/>
        <v>360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</row>
    <row r="201" spans="1:30" s="56" customFormat="1" x14ac:dyDescent="0.2">
      <c r="A201" s="8">
        <f t="shared" si="49"/>
        <v>193</v>
      </c>
      <c r="B201" s="9">
        <f t="shared" si="45"/>
        <v>2857477.9301857334</v>
      </c>
      <c r="C201" s="9">
        <f t="shared" si="46"/>
        <v>14287.389650928668</v>
      </c>
      <c r="D201" s="9">
        <f t="shared" si="47"/>
        <v>10893.732405487208</v>
      </c>
      <c r="E201" s="103">
        <f t="shared" si="50"/>
        <v>25181.122056415876</v>
      </c>
      <c r="F201" s="104"/>
      <c r="G201" s="104"/>
      <c r="H201" s="93"/>
      <c r="I201" s="10"/>
      <c r="J201" s="91"/>
      <c r="K201" s="92"/>
      <c r="L201" s="55" t="str">
        <f t="shared" ref="L201:L246" si="51">IF(K201=$Q$5,CONCATENATE($Q$3,INT(P201-P202)," ",$R$3),IF(K201=$Q$4,CONCATENATE($Q$3,INT(E201-E202)," ",$R$4),""))</f>
        <v/>
      </c>
      <c r="M201" s="25"/>
      <c r="N201" s="56">
        <f t="shared" si="41"/>
        <v>0</v>
      </c>
      <c r="O201" s="56">
        <f t="shared" si="42"/>
        <v>2</v>
      </c>
      <c r="P201" s="57">
        <f t="shared" si="43"/>
        <v>168</v>
      </c>
      <c r="Q201" s="62">
        <f t="shared" si="44"/>
        <v>5.0000000000000001E-3</v>
      </c>
      <c r="R201" s="59"/>
      <c r="S201" s="60">
        <f t="shared" si="39"/>
        <v>4200000</v>
      </c>
      <c r="T201" s="61">
        <f t="shared" si="40"/>
        <v>360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</row>
    <row r="202" spans="1:30" s="56" customFormat="1" x14ac:dyDescent="0.2">
      <c r="A202" s="8">
        <f t="shared" si="49"/>
        <v>194</v>
      </c>
      <c r="B202" s="9">
        <f t="shared" si="45"/>
        <v>2846584.1977802464</v>
      </c>
      <c r="C202" s="9">
        <f t="shared" si="46"/>
        <v>14232.920988901233</v>
      </c>
      <c r="D202" s="9">
        <f t="shared" si="47"/>
        <v>10948.201067514643</v>
      </c>
      <c r="E202" s="103">
        <f t="shared" si="50"/>
        <v>25181.122056415876</v>
      </c>
      <c r="F202" s="104"/>
      <c r="G202" s="104"/>
      <c r="H202" s="93"/>
      <c r="I202" s="10"/>
      <c r="J202" s="91"/>
      <c r="K202" s="92"/>
      <c r="L202" s="55" t="str">
        <f t="shared" si="51"/>
        <v/>
      </c>
      <c r="M202" s="25"/>
      <c r="N202" s="56">
        <f t="shared" si="41"/>
        <v>0</v>
      </c>
      <c r="O202" s="56">
        <f t="shared" si="42"/>
        <v>2</v>
      </c>
      <c r="P202" s="57">
        <f t="shared" si="43"/>
        <v>167</v>
      </c>
      <c r="Q202" s="62">
        <f t="shared" si="44"/>
        <v>5.0000000000000001E-3</v>
      </c>
      <c r="R202" s="59"/>
      <c r="S202" s="60">
        <f t="shared" si="39"/>
        <v>4200000</v>
      </c>
      <c r="T202" s="61">
        <f t="shared" si="40"/>
        <v>360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</row>
    <row r="203" spans="1:30" s="56" customFormat="1" x14ac:dyDescent="0.2">
      <c r="A203" s="8">
        <f t="shared" si="49"/>
        <v>195</v>
      </c>
      <c r="B203" s="9">
        <f t="shared" si="45"/>
        <v>2835635.9967127317</v>
      </c>
      <c r="C203" s="9">
        <f t="shared" si="46"/>
        <v>14178.179983563659</v>
      </c>
      <c r="D203" s="9">
        <f t="shared" si="47"/>
        <v>11002.942072852216</v>
      </c>
      <c r="E203" s="103">
        <f t="shared" si="50"/>
        <v>25181.122056415876</v>
      </c>
      <c r="F203" s="104"/>
      <c r="G203" s="104"/>
      <c r="H203" s="93"/>
      <c r="I203" s="10"/>
      <c r="J203" s="91"/>
      <c r="K203" s="92"/>
      <c r="L203" s="55" t="str">
        <f t="shared" si="51"/>
        <v/>
      </c>
      <c r="M203" s="25"/>
      <c r="N203" s="56">
        <f t="shared" si="41"/>
        <v>0</v>
      </c>
      <c r="O203" s="56">
        <f t="shared" si="42"/>
        <v>2</v>
      </c>
      <c r="P203" s="57">
        <f t="shared" si="43"/>
        <v>166</v>
      </c>
      <c r="Q203" s="62">
        <f t="shared" si="44"/>
        <v>5.0000000000000001E-3</v>
      </c>
      <c r="R203" s="59"/>
      <c r="S203" s="60">
        <f t="shared" si="39"/>
        <v>4200000</v>
      </c>
      <c r="T203" s="61">
        <f t="shared" si="40"/>
        <v>360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</row>
    <row r="204" spans="1:30" s="56" customFormat="1" x14ac:dyDescent="0.2">
      <c r="A204" s="8">
        <f t="shared" si="49"/>
        <v>196</v>
      </c>
      <c r="B204" s="9">
        <f t="shared" si="45"/>
        <v>2824633.0546398796</v>
      </c>
      <c r="C204" s="9">
        <f t="shared" si="46"/>
        <v>14123.165273199398</v>
      </c>
      <c r="D204" s="9">
        <f t="shared" si="47"/>
        <v>11057.956783216478</v>
      </c>
      <c r="E204" s="103">
        <f t="shared" si="50"/>
        <v>25181.122056415876</v>
      </c>
      <c r="F204" s="104"/>
      <c r="G204" s="104"/>
      <c r="H204" s="93"/>
      <c r="I204" s="10"/>
      <c r="J204" s="91"/>
      <c r="K204" s="92"/>
      <c r="L204" s="55" t="str">
        <f t="shared" si="51"/>
        <v/>
      </c>
      <c r="M204" s="25"/>
      <c r="N204" s="56">
        <f t="shared" si="41"/>
        <v>0</v>
      </c>
      <c r="O204" s="56">
        <f t="shared" si="42"/>
        <v>2</v>
      </c>
      <c r="P204" s="57">
        <f t="shared" si="43"/>
        <v>165</v>
      </c>
      <c r="Q204" s="62">
        <f t="shared" si="44"/>
        <v>5.0000000000000001E-3</v>
      </c>
      <c r="R204" s="59"/>
      <c r="S204" s="60">
        <f t="shared" si="39"/>
        <v>4200000</v>
      </c>
      <c r="T204" s="61">
        <f t="shared" si="40"/>
        <v>360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</row>
    <row r="205" spans="1:30" s="56" customFormat="1" x14ac:dyDescent="0.2">
      <c r="A205" s="8">
        <f t="shared" si="49"/>
        <v>197</v>
      </c>
      <c r="B205" s="9">
        <f t="shared" si="45"/>
        <v>2813575.0978566632</v>
      </c>
      <c r="C205" s="9">
        <f t="shared" si="46"/>
        <v>14067.875489283317</v>
      </c>
      <c r="D205" s="9">
        <f t="shared" si="47"/>
        <v>11113.246567132559</v>
      </c>
      <c r="E205" s="103">
        <f t="shared" si="50"/>
        <v>25181.122056415876</v>
      </c>
      <c r="F205" s="104"/>
      <c r="G205" s="104"/>
      <c r="H205" s="93"/>
      <c r="I205" s="10"/>
      <c r="J205" s="91"/>
      <c r="K205" s="92"/>
      <c r="L205" s="55" t="str">
        <f t="shared" si="51"/>
        <v/>
      </c>
      <c r="M205" s="25"/>
      <c r="N205" s="56">
        <f t="shared" si="41"/>
        <v>0</v>
      </c>
      <c r="O205" s="56">
        <f t="shared" si="42"/>
        <v>2</v>
      </c>
      <c r="P205" s="57">
        <f t="shared" si="43"/>
        <v>164</v>
      </c>
      <c r="Q205" s="62">
        <f t="shared" si="44"/>
        <v>5.0000000000000001E-3</v>
      </c>
      <c r="R205" s="59"/>
      <c r="S205" s="60">
        <f t="shared" si="39"/>
        <v>4200000</v>
      </c>
      <c r="T205" s="61">
        <f t="shared" si="40"/>
        <v>360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</row>
    <row r="206" spans="1:30" s="56" customFormat="1" x14ac:dyDescent="0.2">
      <c r="A206" s="8">
        <f t="shared" si="49"/>
        <v>198</v>
      </c>
      <c r="B206" s="9">
        <f t="shared" si="45"/>
        <v>2802461.8512895308</v>
      </c>
      <c r="C206" s="9">
        <f t="shared" si="46"/>
        <v>14012.309256447654</v>
      </c>
      <c r="D206" s="9">
        <f t="shared" si="47"/>
        <v>11168.812799968222</v>
      </c>
      <c r="E206" s="103">
        <f t="shared" si="50"/>
        <v>25181.122056415876</v>
      </c>
      <c r="F206" s="104"/>
      <c r="G206" s="104"/>
      <c r="H206" s="93"/>
      <c r="I206" s="10"/>
      <c r="J206" s="91"/>
      <c r="K206" s="92"/>
      <c r="L206" s="55" t="str">
        <f t="shared" si="51"/>
        <v/>
      </c>
      <c r="M206" s="25"/>
      <c r="N206" s="56">
        <f t="shared" si="41"/>
        <v>0</v>
      </c>
      <c r="O206" s="56">
        <f t="shared" si="42"/>
        <v>2</v>
      </c>
      <c r="P206" s="57">
        <f t="shared" si="43"/>
        <v>163</v>
      </c>
      <c r="Q206" s="62">
        <f t="shared" si="44"/>
        <v>5.0000000000000001E-3</v>
      </c>
      <c r="R206" s="59"/>
      <c r="S206" s="60">
        <f t="shared" si="39"/>
        <v>4200000</v>
      </c>
      <c r="T206" s="61">
        <f t="shared" si="40"/>
        <v>360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</row>
    <row r="207" spans="1:30" s="56" customFormat="1" x14ac:dyDescent="0.2">
      <c r="A207" s="8">
        <f t="shared" si="49"/>
        <v>199</v>
      </c>
      <c r="B207" s="9">
        <f t="shared" si="45"/>
        <v>2791293.0384895625</v>
      </c>
      <c r="C207" s="9">
        <f t="shared" si="46"/>
        <v>13956.465192447813</v>
      </c>
      <c r="D207" s="9">
        <f t="shared" si="47"/>
        <v>11224.656863968063</v>
      </c>
      <c r="E207" s="103">
        <f t="shared" si="50"/>
        <v>25181.122056415876</v>
      </c>
      <c r="F207" s="104"/>
      <c r="G207" s="104"/>
      <c r="H207" s="93"/>
      <c r="I207" s="10"/>
      <c r="J207" s="91"/>
      <c r="K207" s="92"/>
      <c r="L207" s="55" t="str">
        <f t="shared" si="51"/>
        <v/>
      </c>
      <c r="M207" s="25"/>
      <c r="N207" s="56">
        <f t="shared" si="41"/>
        <v>0</v>
      </c>
      <c r="O207" s="56">
        <f t="shared" si="42"/>
        <v>2</v>
      </c>
      <c r="P207" s="57">
        <f t="shared" si="43"/>
        <v>162</v>
      </c>
      <c r="Q207" s="62">
        <f t="shared" si="44"/>
        <v>5.0000000000000001E-3</v>
      </c>
      <c r="R207" s="59"/>
      <c r="S207" s="60">
        <f t="shared" si="39"/>
        <v>4200000</v>
      </c>
      <c r="T207" s="61">
        <f t="shared" si="40"/>
        <v>360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</row>
    <row r="208" spans="1:30" s="56" customFormat="1" x14ac:dyDescent="0.2">
      <c r="A208" s="8">
        <f t="shared" si="49"/>
        <v>200</v>
      </c>
      <c r="B208" s="9">
        <f t="shared" si="45"/>
        <v>2780068.3816255946</v>
      </c>
      <c r="C208" s="9">
        <f t="shared" si="46"/>
        <v>13900.341908127974</v>
      </c>
      <c r="D208" s="9">
        <f t="shared" si="47"/>
        <v>11280.780148287902</v>
      </c>
      <c r="E208" s="103">
        <f t="shared" si="50"/>
        <v>25181.122056415876</v>
      </c>
      <c r="F208" s="104"/>
      <c r="G208" s="104"/>
      <c r="H208" s="93"/>
      <c r="I208" s="10"/>
      <c r="J208" s="91"/>
      <c r="K208" s="92"/>
      <c r="L208" s="55" t="str">
        <f t="shared" si="51"/>
        <v/>
      </c>
      <c r="M208" s="25"/>
      <c r="N208" s="56">
        <f t="shared" si="41"/>
        <v>0</v>
      </c>
      <c r="O208" s="56">
        <f t="shared" si="42"/>
        <v>2</v>
      </c>
      <c r="P208" s="57">
        <f t="shared" si="43"/>
        <v>161</v>
      </c>
      <c r="Q208" s="62">
        <f t="shared" si="44"/>
        <v>5.0000000000000001E-3</v>
      </c>
      <c r="R208" s="59"/>
      <c r="S208" s="60">
        <f t="shared" si="39"/>
        <v>4200000</v>
      </c>
      <c r="T208" s="61">
        <f t="shared" si="40"/>
        <v>360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</row>
    <row r="209" spans="1:30" s="56" customFormat="1" x14ac:dyDescent="0.2">
      <c r="A209" s="8">
        <f t="shared" si="49"/>
        <v>201</v>
      </c>
      <c r="B209" s="9">
        <f t="shared" si="45"/>
        <v>2768787.6014773068</v>
      </c>
      <c r="C209" s="9">
        <f t="shared" si="46"/>
        <v>13843.938007386534</v>
      </c>
      <c r="D209" s="9">
        <f t="shared" si="47"/>
        <v>11337.184049029342</v>
      </c>
      <c r="E209" s="103">
        <f t="shared" si="50"/>
        <v>25181.122056415876</v>
      </c>
      <c r="F209" s="104"/>
      <c r="G209" s="104"/>
      <c r="H209" s="93"/>
      <c r="I209" s="10"/>
      <c r="J209" s="91"/>
      <c r="K209" s="92"/>
      <c r="L209" s="55" t="str">
        <f t="shared" si="51"/>
        <v/>
      </c>
      <c r="M209" s="25"/>
      <c r="N209" s="56">
        <f t="shared" si="41"/>
        <v>0</v>
      </c>
      <c r="O209" s="56">
        <f t="shared" si="42"/>
        <v>2</v>
      </c>
      <c r="P209" s="57">
        <f t="shared" si="43"/>
        <v>160</v>
      </c>
      <c r="Q209" s="62">
        <f t="shared" si="44"/>
        <v>5.0000000000000001E-3</v>
      </c>
      <c r="R209" s="59"/>
      <c r="S209" s="60">
        <f t="shared" si="39"/>
        <v>4200000</v>
      </c>
      <c r="T209" s="61">
        <f t="shared" si="40"/>
        <v>360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</row>
    <row r="210" spans="1:30" s="56" customFormat="1" x14ac:dyDescent="0.2">
      <c r="A210" s="8">
        <f t="shared" si="49"/>
        <v>202</v>
      </c>
      <c r="B210" s="9">
        <f t="shared" si="45"/>
        <v>2757450.4174282774</v>
      </c>
      <c r="C210" s="9">
        <f t="shared" si="46"/>
        <v>13787.252087141387</v>
      </c>
      <c r="D210" s="9">
        <f t="shared" si="47"/>
        <v>11393.869969274489</v>
      </c>
      <c r="E210" s="103">
        <f t="shared" si="50"/>
        <v>25181.122056415876</v>
      </c>
      <c r="F210" s="104"/>
      <c r="G210" s="104"/>
      <c r="H210" s="93"/>
      <c r="I210" s="10"/>
      <c r="J210" s="91"/>
      <c r="K210" s="92"/>
      <c r="L210" s="55" t="str">
        <f t="shared" si="51"/>
        <v/>
      </c>
      <c r="M210" s="25"/>
      <c r="N210" s="56">
        <f t="shared" si="41"/>
        <v>0</v>
      </c>
      <c r="O210" s="56">
        <f t="shared" si="42"/>
        <v>2</v>
      </c>
      <c r="P210" s="57">
        <f t="shared" si="43"/>
        <v>159</v>
      </c>
      <c r="Q210" s="62">
        <f t="shared" si="44"/>
        <v>5.0000000000000001E-3</v>
      </c>
      <c r="R210" s="59"/>
      <c r="S210" s="60">
        <f t="shared" si="39"/>
        <v>4200000</v>
      </c>
      <c r="T210" s="61">
        <f t="shared" si="40"/>
        <v>360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</row>
    <row r="211" spans="1:30" s="56" customFormat="1" x14ac:dyDescent="0.2">
      <c r="A211" s="8">
        <f t="shared" si="49"/>
        <v>203</v>
      </c>
      <c r="B211" s="9">
        <f t="shared" si="45"/>
        <v>2746056.547459003</v>
      </c>
      <c r="C211" s="9">
        <f t="shared" si="46"/>
        <v>13730.282737295016</v>
      </c>
      <c r="D211" s="9">
        <f t="shared" si="47"/>
        <v>11450.83931912086</v>
      </c>
      <c r="E211" s="103">
        <f t="shared" si="50"/>
        <v>25181.122056415876</v>
      </c>
      <c r="F211" s="104"/>
      <c r="G211" s="104"/>
      <c r="H211" s="93"/>
      <c r="I211" s="10"/>
      <c r="J211" s="91"/>
      <c r="K211" s="92"/>
      <c r="L211" s="55" t="str">
        <f t="shared" si="51"/>
        <v/>
      </c>
      <c r="M211" s="25"/>
      <c r="N211" s="56">
        <f t="shared" si="41"/>
        <v>0</v>
      </c>
      <c r="O211" s="56">
        <f t="shared" si="42"/>
        <v>2</v>
      </c>
      <c r="P211" s="57">
        <f t="shared" si="43"/>
        <v>158</v>
      </c>
      <c r="Q211" s="62">
        <f t="shared" si="44"/>
        <v>5.0000000000000001E-3</v>
      </c>
      <c r="R211" s="59"/>
      <c r="S211" s="60">
        <f t="shared" si="39"/>
        <v>4200000</v>
      </c>
      <c r="T211" s="61">
        <f t="shared" si="40"/>
        <v>360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</row>
    <row r="212" spans="1:30" s="56" customFormat="1" x14ac:dyDescent="0.2">
      <c r="A212" s="8">
        <f t="shared" si="49"/>
        <v>204</v>
      </c>
      <c r="B212" s="9">
        <f t="shared" si="45"/>
        <v>2734605.7081398824</v>
      </c>
      <c r="C212" s="9">
        <f t="shared" si="46"/>
        <v>13673.028540699412</v>
      </c>
      <c r="D212" s="9">
        <f t="shared" si="47"/>
        <v>11508.093515716464</v>
      </c>
      <c r="E212" s="103">
        <f t="shared" si="50"/>
        <v>25181.122056415876</v>
      </c>
      <c r="F212" s="104"/>
      <c r="G212" s="104"/>
      <c r="H212" s="93"/>
      <c r="I212" s="10"/>
      <c r="J212" s="91"/>
      <c r="K212" s="92"/>
      <c r="L212" s="55" t="str">
        <f t="shared" si="51"/>
        <v/>
      </c>
      <c r="M212" s="25"/>
      <c r="N212" s="56">
        <f t="shared" si="41"/>
        <v>0</v>
      </c>
      <c r="O212" s="56">
        <f t="shared" si="42"/>
        <v>2</v>
      </c>
      <c r="P212" s="57">
        <f t="shared" si="43"/>
        <v>157</v>
      </c>
      <c r="Q212" s="62">
        <f t="shared" si="44"/>
        <v>5.0000000000000001E-3</v>
      </c>
      <c r="R212" s="59"/>
      <c r="S212" s="60">
        <f t="shared" si="39"/>
        <v>4200000</v>
      </c>
      <c r="T212" s="61">
        <f t="shared" si="40"/>
        <v>360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</row>
    <row r="213" spans="1:30" s="56" customFormat="1" x14ac:dyDescent="0.2">
      <c r="A213" s="8">
        <f t="shared" si="49"/>
        <v>205</v>
      </c>
      <c r="B213" s="9">
        <f t="shared" si="45"/>
        <v>2723097.6146241659</v>
      </c>
      <c r="C213" s="9">
        <f t="shared" si="46"/>
        <v>13615.48807312083</v>
      </c>
      <c r="D213" s="9">
        <f t="shared" si="47"/>
        <v>11565.633983295045</v>
      </c>
      <c r="E213" s="103">
        <f t="shared" si="50"/>
        <v>25181.122056415876</v>
      </c>
      <c r="F213" s="104"/>
      <c r="G213" s="104"/>
      <c r="H213" s="93"/>
      <c r="I213" s="10"/>
      <c r="J213" s="91"/>
      <c r="K213" s="92"/>
      <c r="L213" s="55" t="str">
        <f t="shared" si="51"/>
        <v/>
      </c>
      <c r="M213" s="25"/>
      <c r="N213" s="56">
        <f t="shared" si="41"/>
        <v>0</v>
      </c>
      <c r="O213" s="56">
        <f t="shared" si="42"/>
        <v>2</v>
      </c>
      <c r="P213" s="57">
        <f t="shared" si="43"/>
        <v>156</v>
      </c>
      <c r="Q213" s="62">
        <f t="shared" si="44"/>
        <v>5.0000000000000001E-3</v>
      </c>
      <c r="R213" s="59"/>
      <c r="S213" s="60">
        <f t="shared" si="39"/>
        <v>4200000</v>
      </c>
      <c r="T213" s="61">
        <f t="shared" si="40"/>
        <v>360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</row>
    <row r="214" spans="1:30" s="56" customFormat="1" x14ac:dyDescent="0.2">
      <c r="A214" s="8">
        <f t="shared" si="49"/>
        <v>206</v>
      </c>
      <c r="B214" s="9">
        <f t="shared" si="45"/>
        <v>2711531.980640871</v>
      </c>
      <c r="C214" s="9">
        <f t="shared" si="46"/>
        <v>13557.659903204356</v>
      </c>
      <c r="D214" s="9">
        <f t="shared" si="47"/>
        <v>11623.46215321152</v>
      </c>
      <c r="E214" s="103">
        <f t="shared" si="50"/>
        <v>25181.122056415876</v>
      </c>
      <c r="F214" s="104"/>
      <c r="G214" s="104"/>
      <c r="H214" s="93"/>
      <c r="I214" s="10"/>
      <c r="J214" s="91"/>
      <c r="K214" s="92"/>
      <c r="L214" s="55" t="str">
        <f t="shared" si="51"/>
        <v/>
      </c>
      <c r="M214" s="25"/>
      <c r="N214" s="56">
        <f t="shared" si="41"/>
        <v>0</v>
      </c>
      <c r="O214" s="56">
        <f t="shared" si="42"/>
        <v>2</v>
      </c>
      <c r="P214" s="57">
        <f t="shared" si="43"/>
        <v>155</v>
      </c>
      <c r="Q214" s="62">
        <f t="shared" si="44"/>
        <v>5.0000000000000001E-3</v>
      </c>
      <c r="R214" s="59"/>
      <c r="S214" s="60">
        <f t="shared" ref="S214:S277" si="52">IF(OR(K213=$Q$5,H213&gt;0),B214,S213)</f>
        <v>4200000</v>
      </c>
      <c r="T214" s="61">
        <f t="shared" ref="T214:T277" si="53">IF(OR(K213=$Q$5,H213&gt;0),P214,T213)</f>
        <v>360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</row>
    <row r="215" spans="1:30" s="56" customFormat="1" x14ac:dyDescent="0.2">
      <c r="A215" s="8">
        <f t="shared" si="49"/>
        <v>207</v>
      </c>
      <c r="B215" s="9">
        <f t="shared" si="45"/>
        <v>2699908.5184876593</v>
      </c>
      <c r="C215" s="9">
        <f t="shared" si="46"/>
        <v>13499.542592438296</v>
      </c>
      <c r="D215" s="9">
        <f t="shared" si="47"/>
        <v>11681.57946397758</v>
      </c>
      <c r="E215" s="103">
        <f t="shared" si="50"/>
        <v>25181.122056415876</v>
      </c>
      <c r="F215" s="104"/>
      <c r="G215" s="104"/>
      <c r="H215" s="93"/>
      <c r="I215" s="10"/>
      <c r="J215" s="91"/>
      <c r="K215" s="92"/>
      <c r="L215" s="55" t="str">
        <f t="shared" si="51"/>
        <v/>
      </c>
      <c r="M215" s="25"/>
      <c r="N215" s="56">
        <f t="shared" si="41"/>
        <v>0</v>
      </c>
      <c r="O215" s="56">
        <f t="shared" si="42"/>
        <v>2</v>
      </c>
      <c r="P215" s="57">
        <f t="shared" si="43"/>
        <v>154</v>
      </c>
      <c r="Q215" s="62">
        <f t="shared" si="44"/>
        <v>5.0000000000000001E-3</v>
      </c>
      <c r="R215" s="59"/>
      <c r="S215" s="60">
        <f t="shared" si="52"/>
        <v>4200000</v>
      </c>
      <c r="T215" s="61">
        <f t="shared" si="53"/>
        <v>360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</row>
    <row r="216" spans="1:30" s="56" customFormat="1" x14ac:dyDescent="0.2">
      <c r="A216" s="8">
        <f t="shared" si="49"/>
        <v>208</v>
      </c>
      <c r="B216" s="9">
        <f t="shared" si="45"/>
        <v>2688226.9390236819</v>
      </c>
      <c r="C216" s="9">
        <f t="shared" si="46"/>
        <v>13441.13469511841</v>
      </c>
      <c r="D216" s="9">
        <f t="shared" si="47"/>
        <v>11739.987361297466</v>
      </c>
      <c r="E216" s="103">
        <f t="shared" si="50"/>
        <v>25181.122056415876</v>
      </c>
      <c r="F216" s="104"/>
      <c r="G216" s="104"/>
      <c r="H216" s="93"/>
      <c r="I216" s="10"/>
      <c r="J216" s="91"/>
      <c r="K216" s="92"/>
      <c r="L216" s="55" t="str">
        <f t="shared" si="51"/>
        <v/>
      </c>
      <c r="M216" s="25"/>
      <c r="N216" s="56">
        <f t="shared" si="41"/>
        <v>0</v>
      </c>
      <c r="O216" s="56">
        <f t="shared" si="42"/>
        <v>2</v>
      </c>
      <c r="P216" s="57">
        <f t="shared" si="43"/>
        <v>153</v>
      </c>
      <c r="Q216" s="62">
        <f t="shared" si="44"/>
        <v>5.0000000000000001E-3</v>
      </c>
      <c r="R216" s="59"/>
      <c r="S216" s="60">
        <f t="shared" si="52"/>
        <v>4200000</v>
      </c>
      <c r="T216" s="61">
        <f t="shared" si="53"/>
        <v>360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</row>
    <row r="217" spans="1:30" s="56" customFormat="1" x14ac:dyDescent="0.2">
      <c r="A217" s="8">
        <f t="shared" si="49"/>
        <v>209</v>
      </c>
      <c r="B217" s="9">
        <f t="shared" si="45"/>
        <v>2676486.9516623844</v>
      </c>
      <c r="C217" s="9">
        <f t="shared" si="46"/>
        <v>13382.434758311923</v>
      </c>
      <c r="D217" s="9">
        <f t="shared" si="47"/>
        <v>11798.687298103952</v>
      </c>
      <c r="E217" s="103">
        <f t="shared" si="50"/>
        <v>25181.122056415876</v>
      </c>
      <c r="F217" s="104"/>
      <c r="G217" s="104"/>
      <c r="H217" s="93"/>
      <c r="I217" s="10"/>
      <c r="J217" s="91"/>
      <c r="K217" s="92"/>
      <c r="L217" s="55" t="str">
        <f t="shared" si="51"/>
        <v/>
      </c>
      <c r="M217" s="25"/>
      <c r="N217" s="56">
        <f t="shared" si="41"/>
        <v>0</v>
      </c>
      <c r="O217" s="56">
        <f t="shared" si="42"/>
        <v>2</v>
      </c>
      <c r="P217" s="57">
        <f t="shared" si="43"/>
        <v>152</v>
      </c>
      <c r="Q217" s="62">
        <f t="shared" si="44"/>
        <v>5.0000000000000001E-3</v>
      </c>
      <c r="R217" s="59"/>
      <c r="S217" s="60">
        <f t="shared" si="52"/>
        <v>4200000</v>
      </c>
      <c r="T217" s="61">
        <f t="shared" si="53"/>
        <v>360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</row>
    <row r="218" spans="1:30" s="56" customFormat="1" x14ac:dyDescent="0.2">
      <c r="A218" s="8">
        <f t="shared" si="49"/>
        <v>210</v>
      </c>
      <c r="B218" s="9">
        <f t="shared" si="45"/>
        <v>2664688.2643642803</v>
      </c>
      <c r="C218" s="9">
        <f t="shared" si="46"/>
        <v>13323.441321821401</v>
      </c>
      <c r="D218" s="9">
        <f t="shared" si="47"/>
        <v>11857.680734594474</v>
      </c>
      <c r="E218" s="103">
        <f t="shared" si="50"/>
        <v>25181.122056415876</v>
      </c>
      <c r="F218" s="104"/>
      <c r="G218" s="104"/>
      <c r="H218" s="93"/>
      <c r="I218" s="10"/>
      <c r="J218" s="91"/>
      <c r="K218" s="92"/>
      <c r="L218" s="55" t="str">
        <f t="shared" si="51"/>
        <v/>
      </c>
      <c r="M218" s="25"/>
      <c r="N218" s="56">
        <f t="shared" si="41"/>
        <v>0</v>
      </c>
      <c r="O218" s="56">
        <f t="shared" si="42"/>
        <v>2</v>
      </c>
      <c r="P218" s="57">
        <f t="shared" si="43"/>
        <v>151</v>
      </c>
      <c r="Q218" s="62">
        <f t="shared" si="44"/>
        <v>5.0000000000000001E-3</v>
      </c>
      <c r="R218" s="59"/>
      <c r="S218" s="60">
        <f t="shared" si="52"/>
        <v>4200000</v>
      </c>
      <c r="T218" s="61">
        <f t="shared" si="53"/>
        <v>360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</row>
    <row r="219" spans="1:30" s="56" customFormat="1" x14ac:dyDescent="0.2">
      <c r="A219" s="8">
        <f t="shared" si="49"/>
        <v>211</v>
      </c>
      <c r="B219" s="9">
        <f t="shared" si="45"/>
        <v>2652830.5836296859</v>
      </c>
      <c r="C219" s="9">
        <f t="shared" si="46"/>
        <v>13264.152918148429</v>
      </c>
      <c r="D219" s="9">
        <f t="shared" si="47"/>
        <v>11916.969138267446</v>
      </c>
      <c r="E219" s="103">
        <f t="shared" si="50"/>
        <v>25181.122056415876</v>
      </c>
      <c r="F219" s="104"/>
      <c r="G219" s="104"/>
      <c r="H219" s="93"/>
      <c r="I219" s="10"/>
      <c r="J219" s="91"/>
      <c r="K219" s="92"/>
      <c r="L219" s="55" t="str">
        <f t="shared" si="51"/>
        <v/>
      </c>
      <c r="M219" s="25"/>
      <c r="N219" s="56">
        <f t="shared" si="41"/>
        <v>0</v>
      </c>
      <c r="O219" s="56">
        <f t="shared" si="42"/>
        <v>2</v>
      </c>
      <c r="P219" s="57">
        <f t="shared" si="43"/>
        <v>150</v>
      </c>
      <c r="Q219" s="62">
        <f t="shared" si="44"/>
        <v>5.0000000000000001E-3</v>
      </c>
      <c r="R219" s="59"/>
      <c r="S219" s="60">
        <f t="shared" si="52"/>
        <v>4200000</v>
      </c>
      <c r="T219" s="61">
        <f t="shared" si="53"/>
        <v>360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</row>
    <row r="220" spans="1:30" s="56" customFormat="1" x14ac:dyDescent="0.2">
      <c r="A220" s="8">
        <f t="shared" si="49"/>
        <v>212</v>
      </c>
      <c r="B220" s="9">
        <f t="shared" si="45"/>
        <v>2640913.6144914185</v>
      </c>
      <c r="C220" s="9">
        <f t="shared" si="46"/>
        <v>13204.568072457092</v>
      </c>
      <c r="D220" s="9">
        <f t="shared" si="47"/>
        <v>11976.553983958784</v>
      </c>
      <c r="E220" s="103">
        <f t="shared" si="50"/>
        <v>25181.122056415876</v>
      </c>
      <c r="F220" s="104"/>
      <c r="G220" s="104"/>
      <c r="H220" s="93"/>
      <c r="I220" s="10"/>
      <c r="J220" s="91"/>
      <c r="K220" s="92"/>
      <c r="L220" s="55" t="str">
        <f t="shared" si="51"/>
        <v/>
      </c>
      <c r="M220" s="25"/>
      <c r="N220" s="56">
        <f t="shared" si="41"/>
        <v>0</v>
      </c>
      <c r="O220" s="56">
        <f t="shared" si="42"/>
        <v>2</v>
      </c>
      <c r="P220" s="57">
        <f t="shared" si="43"/>
        <v>149</v>
      </c>
      <c r="Q220" s="62">
        <f t="shared" si="44"/>
        <v>5.0000000000000001E-3</v>
      </c>
      <c r="R220" s="59"/>
      <c r="S220" s="60">
        <f t="shared" si="52"/>
        <v>4200000</v>
      </c>
      <c r="T220" s="61">
        <f t="shared" si="53"/>
        <v>360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</row>
    <row r="221" spans="1:30" s="56" customFormat="1" x14ac:dyDescent="0.2">
      <c r="A221" s="8">
        <f t="shared" si="49"/>
        <v>213</v>
      </c>
      <c r="B221" s="9">
        <f t="shared" si="45"/>
        <v>2628937.0605074596</v>
      </c>
      <c r="C221" s="9">
        <f t="shared" si="46"/>
        <v>13144.685302537298</v>
      </c>
      <c r="D221" s="9">
        <f t="shared" si="47"/>
        <v>12036.436753878577</v>
      </c>
      <c r="E221" s="103">
        <f t="shared" si="50"/>
        <v>25181.122056415876</v>
      </c>
      <c r="F221" s="104"/>
      <c r="G221" s="104"/>
      <c r="H221" s="93"/>
      <c r="I221" s="10"/>
      <c r="J221" s="91"/>
      <c r="K221" s="92"/>
      <c r="L221" s="55" t="str">
        <f t="shared" si="51"/>
        <v/>
      </c>
      <c r="M221" s="25"/>
      <c r="N221" s="56">
        <f t="shared" si="41"/>
        <v>0</v>
      </c>
      <c r="O221" s="56">
        <f t="shared" si="42"/>
        <v>2</v>
      </c>
      <c r="P221" s="57">
        <f t="shared" si="43"/>
        <v>148</v>
      </c>
      <c r="Q221" s="62">
        <f t="shared" si="44"/>
        <v>5.0000000000000001E-3</v>
      </c>
      <c r="R221" s="59"/>
      <c r="S221" s="60">
        <f t="shared" si="52"/>
        <v>4200000</v>
      </c>
      <c r="T221" s="61">
        <f t="shared" si="53"/>
        <v>360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</row>
    <row r="222" spans="1:30" s="56" customFormat="1" x14ac:dyDescent="0.2">
      <c r="A222" s="8">
        <f t="shared" si="49"/>
        <v>214</v>
      </c>
      <c r="B222" s="9">
        <f t="shared" si="45"/>
        <v>2616900.6237535812</v>
      </c>
      <c r="C222" s="9">
        <f t="shared" si="46"/>
        <v>13084.503118767907</v>
      </c>
      <c r="D222" s="9">
        <f t="shared" si="47"/>
        <v>12096.618937647969</v>
      </c>
      <c r="E222" s="103">
        <f t="shared" si="50"/>
        <v>25181.122056415876</v>
      </c>
      <c r="F222" s="104"/>
      <c r="G222" s="104"/>
      <c r="H222" s="93"/>
      <c r="I222" s="10"/>
      <c r="J222" s="91"/>
      <c r="K222" s="92"/>
      <c r="L222" s="55" t="str">
        <f t="shared" si="51"/>
        <v/>
      </c>
      <c r="M222" s="25"/>
      <c r="N222" s="56">
        <f t="shared" si="41"/>
        <v>0</v>
      </c>
      <c r="O222" s="56">
        <f t="shared" si="42"/>
        <v>2</v>
      </c>
      <c r="P222" s="57">
        <f t="shared" si="43"/>
        <v>147</v>
      </c>
      <c r="Q222" s="62">
        <f t="shared" si="44"/>
        <v>5.0000000000000001E-3</v>
      </c>
      <c r="R222" s="59"/>
      <c r="S222" s="60">
        <f t="shared" si="52"/>
        <v>4200000</v>
      </c>
      <c r="T222" s="61">
        <f t="shared" si="53"/>
        <v>360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</row>
    <row r="223" spans="1:30" s="56" customFormat="1" x14ac:dyDescent="0.2">
      <c r="A223" s="8">
        <f t="shared" si="49"/>
        <v>215</v>
      </c>
      <c r="B223" s="9">
        <f t="shared" si="45"/>
        <v>2604804.0048159333</v>
      </c>
      <c r="C223" s="9">
        <f t="shared" si="46"/>
        <v>13024.020024079668</v>
      </c>
      <c r="D223" s="9">
        <f t="shared" si="47"/>
        <v>12157.102032336208</v>
      </c>
      <c r="E223" s="103">
        <f t="shared" si="50"/>
        <v>25181.122056415876</v>
      </c>
      <c r="F223" s="104"/>
      <c r="G223" s="104"/>
      <c r="H223" s="93"/>
      <c r="I223" s="10"/>
      <c r="J223" s="91"/>
      <c r="K223" s="92"/>
      <c r="L223" s="55" t="str">
        <f t="shared" si="51"/>
        <v/>
      </c>
      <c r="M223" s="25"/>
      <c r="N223" s="56">
        <f t="shared" si="41"/>
        <v>0</v>
      </c>
      <c r="O223" s="56">
        <f t="shared" si="42"/>
        <v>2</v>
      </c>
      <c r="P223" s="57">
        <f t="shared" si="43"/>
        <v>146</v>
      </c>
      <c r="Q223" s="62">
        <f t="shared" si="44"/>
        <v>5.0000000000000001E-3</v>
      </c>
      <c r="R223" s="59"/>
      <c r="S223" s="60">
        <f t="shared" si="52"/>
        <v>4200000</v>
      </c>
      <c r="T223" s="61">
        <f t="shared" si="53"/>
        <v>360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</row>
    <row r="224" spans="1:30" s="56" customFormat="1" x14ac:dyDescent="0.2">
      <c r="A224" s="8">
        <f t="shared" si="49"/>
        <v>216</v>
      </c>
      <c r="B224" s="9">
        <f t="shared" si="45"/>
        <v>2592646.9027835969</v>
      </c>
      <c r="C224" s="9">
        <f t="shared" si="46"/>
        <v>12963.234513917985</v>
      </c>
      <c r="D224" s="9">
        <f t="shared" si="47"/>
        <v>12217.887542497891</v>
      </c>
      <c r="E224" s="103">
        <f t="shared" si="50"/>
        <v>25181.122056415876</v>
      </c>
      <c r="F224" s="104"/>
      <c r="G224" s="104"/>
      <c r="H224" s="93"/>
      <c r="I224" s="10"/>
      <c r="J224" s="91"/>
      <c r="K224" s="92"/>
      <c r="L224" s="55" t="str">
        <f t="shared" si="51"/>
        <v/>
      </c>
      <c r="M224" s="25"/>
      <c r="N224" s="56">
        <f t="shared" si="41"/>
        <v>0</v>
      </c>
      <c r="O224" s="56">
        <f t="shared" si="42"/>
        <v>2</v>
      </c>
      <c r="P224" s="57">
        <f t="shared" si="43"/>
        <v>145</v>
      </c>
      <c r="Q224" s="62">
        <f t="shared" si="44"/>
        <v>5.0000000000000001E-3</v>
      </c>
      <c r="R224" s="59"/>
      <c r="S224" s="60">
        <f t="shared" si="52"/>
        <v>4200000</v>
      </c>
      <c r="T224" s="61">
        <f t="shared" si="53"/>
        <v>360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</row>
    <row r="225" spans="1:30" s="56" customFormat="1" x14ac:dyDescent="0.2">
      <c r="A225" s="8">
        <f t="shared" si="49"/>
        <v>217</v>
      </c>
      <c r="B225" s="9">
        <f t="shared" si="45"/>
        <v>2580429.0152410991</v>
      </c>
      <c r="C225" s="9">
        <f t="shared" si="46"/>
        <v>12902.145076205496</v>
      </c>
      <c r="D225" s="9">
        <f t="shared" si="47"/>
        <v>12278.97698021038</v>
      </c>
      <c r="E225" s="103">
        <f t="shared" si="50"/>
        <v>25181.122056415876</v>
      </c>
      <c r="F225" s="104"/>
      <c r="G225" s="104"/>
      <c r="H225" s="93"/>
      <c r="I225" s="10"/>
      <c r="J225" s="91"/>
      <c r="K225" s="92"/>
      <c r="L225" s="55" t="str">
        <f t="shared" si="51"/>
        <v/>
      </c>
      <c r="M225" s="25"/>
      <c r="N225" s="56">
        <f t="shared" si="41"/>
        <v>0</v>
      </c>
      <c r="O225" s="56">
        <f t="shared" si="42"/>
        <v>2</v>
      </c>
      <c r="P225" s="57">
        <f t="shared" si="43"/>
        <v>144</v>
      </c>
      <c r="Q225" s="62">
        <f t="shared" si="44"/>
        <v>5.0000000000000001E-3</v>
      </c>
      <c r="R225" s="59"/>
      <c r="S225" s="60">
        <f t="shared" si="52"/>
        <v>4200000</v>
      </c>
      <c r="T225" s="61">
        <f t="shared" si="53"/>
        <v>360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</row>
    <row r="226" spans="1:30" s="56" customFormat="1" x14ac:dyDescent="0.2">
      <c r="A226" s="8">
        <f t="shared" si="49"/>
        <v>218</v>
      </c>
      <c r="B226" s="9">
        <f t="shared" si="45"/>
        <v>2568150.0382608888</v>
      </c>
      <c r="C226" s="9">
        <f t="shared" si="46"/>
        <v>12840.750191304443</v>
      </c>
      <c r="D226" s="9">
        <f t="shared" si="47"/>
        <v>12340.371865111432</v>
      </c>
      <c r="E226" s="103">
        <f t="shared" si="50"/>
        <v>25181.122056415876</v>
      </c>
      <c r="F226" s="104"/>
      <c r="G226" s="104"/>
      <c r="H226" s="93"/>
      <c r="I226" s="10"/>
      <c r="J226" s="91"/>
      <c r="K226" s="92"/>
      <c r="L226" s="55" t="str">
        <f t="shared" si="51"/>
        <v/>
      </c>
      <c r="M226" s="25"/>
      <c r="N226" s="56">
        <f t="shared" si="41"/>
        <v>0</v>
      </c>
      <c r="O226" s="56">
        <f t="shared" si="42"/>
        <v>2</v>
      </c>
      <c r="P226" s="57">
        <f t="shared" si="43"/>
        <v>143</v>
      </c>
      <c r="Q226" s="62">
        <f t="shared" si="44"/>
        <v>5.0000000000000001E-3</v>
      </c>
      <c r="R226" s="59"/>
      <c r="S226" s="60">
        <f t="shared" si="52"/>
        <v>4200000</v>
      </c>
      <c r="T226" s="61">
        <f t="shared" si="53"/>
        <v>360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</row>
    <row r="227" spans="1:30" s="56" customFormat="1" x14ac:dyDescent="0.2">
      <c r="A227" s="8">
        <f t="shared" si="49"/>
        <v>219</v>
      </c>
      <c r="B227" s="9">
        <f t="shared" si="45"/>
        <v>2555809.6663957774</v>
      </c>
      <c r="C227" s="9">
        <f t="shared" si="46"/>
        <v>12779.048331978887</v>
      </c>
      <c r="D227" s="9">
        <f t="shared" si="47"/>
        <v>12402.073724436988</v>
      </c>
      <c r="E227" s="103">
        <f t="shared" si="50"/>
        <v>25181.122056415876</v>
      </c>
      <c r="F227" s="104"/>
      <c r="G227" s="104"/>
      <c r="H227" s="93"/>
      <c r="I227" s="10"/>
      <c r="J227" s="91"/>
      <c r="K227" s="92"/>
      <c r="L227" s="55" t="str">
        <f t="shared" si="51"/>
        <v/>
      </c>
      <c r="M227" s="25"/>
      <c r="N227" s="56">
        <f t="shared" si="41"/>
        <v>0</v>
      </c>
      <c r="O227" s="56">
        <f t="shared" si="42"/>
        <v>2</v>
      </c>
      <c r="P227" s="57">
        <f t="shared" si="43"/>
        <v>142</v>
      </c>
      <c r="Q227" s="62">
        <f t="shared" si="44"/>
        <v>5.0000000000000001E-3</v>
      </c>
      <c r="R227" s="59"/>
      <c r="S227" s="60">
        <f t="shared" si="52"/>
        <v>4200000</v>
      </c>
      <c r="T227" s="61">
        <f t="shared" si="53"/>
        <v>360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</row>
    <row r="228" spans="1:30" s="56" customFormat="1" x14ac:dyDescent="0.2">
      <c r="A228" s="8">
        <f t="shared" si="49"/>
        <v>220</v>
      </c>
      <c r="B228" s="9">
        <f t="shared" si="45"/>
        <v>2543407.5926713403</v>
      </c>
      <c r="C228" s="9">
        <f t="shared" si="46"/>
        <v>12717.037963356703</v>
      </c>
      <c r="D228" s="9">
        <f t="shared" si="47"/>
        <v>12464.084093059173</v>
      </c>
      <c r="E228" s="103">
        <f t="shared" si="50"/>
        <v>25181.122056415876</v>
      </c>
      <c r="F228" s="104"/>
      <c r="G228" s="104"/>
      <c r="H228" s="93"/>
      <c r="I228" s="10"/>
      <c r="J228" s="91"/>
      <c r="K228" s="92"/>
      <c r="L228" s="55" t="str">
        <f t="shared" si="51"/>
        <v/>
      </c>
      <c r="M228" s="25"/>
      <c r="N228" s="56">
        <f t="shared" si="41"/>
        <v>0</v>
      </c>
      <c r="O228" s="56">
        <f t="shared" si="42"/>
        <v>2</v>
      </c>
      <c r="P228" s="57">
        <f t="shared" si="43"/>
        <v>141</v>
      </c>
      <c r="Q228" s="62">
        <f t="shared" si="44"/>
        <v>5.0000000000000001E-3</v>
      </c>
      <c r="R228" s="59"/>
      <c r="S228" s="60">
        <f t="shared" si="52"/>
        <v>4200000</v>
      </c>
      <c r="T228" s="61">
        <f t="shared" si="53"/>
        <v>360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</row>
    <row r="229" spans="1:30" s="56" customFormat="1" x14ac:dyDescent="0.2">
      <c r="A229" s="8">
        <f t="shared" si="49"/>
        <v>221</v>
      </c>
      <c r="B229" s="9">
        <f t="shared" si="45"/>
        <v>2530943.5085782814</v>
      </c>
      <c r="C229" s="9">
        <f t="shared" si="46"/>
        <v>12654.717542891407</v>
      </c>
      <c r="D229" s="9">
        <f t="shared" si="47"/>
        <v>12526.404513524469</v>
      </c>
      <c r="E229" s="103">
        <f t="shared" si="50"/>
        <v>25181.122056415876</v>
      </c>
      <c r="F229" s="104"/>
      <c r="G229" s="104"/>
      <c r="H229" s="93"/>
      <c r="I229" s="10"/>
      <c r="J229" s="91"/>
      <c r="K229" s="92"/>
      <c r="L229" s="55" t="str">
        <f t="shared" si="51"/>
        <v/>
      </c>
      <c r="M229" s="25"/>
      <c r="N229" s="56">
        <f t="shared" si="41"/>
        <v>0</v>
      </c>
      <c r="O229" s="56">
        <f t="shared" si="42"/>
        <v>2</v>
      </c>
      <c r="P229" s="57">
        <f t="shared" si="43"/>
        <v>140</v>
      </c>
      <c r="Q229" s="62">
        <f t="shared" si="44"/>
        <v>5.0000000000000001E-3</v>
      </c>
      <c r="R229" s="59"/>
      <c r="S229" s="60">
        <f t="shared" si="52"/>
        <v>4200000</v>
      </c>
      <c r="T229" s="61">
        <f t="shared" si="53"/>
        <v>360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</row>
    <row r="230" spans="1:30" s="56" customFormat="1" x14ac:dyDescent="0.2">
      <c r="A230" s="8">
        <f t="shared" si="49"/>
        <v>222</v>
      </c>
      <c r="B230" s="9">
        <f t="shared" si="45"/>
        <v>2518417.104064757</v>
      </c>
      <c r="C230" s="9">
        <f t="shared" si="46"/>
        <v>12592.085520323786</v>
      </c>
      <c r="D230" s="9">
        <f t="shared" si="47"/>
        <v>12589.03653609209</v>
      </c>
      <c r="E230" s="103">
        <f t="shared" si="50"/>
        <v>25181.122056415876</v>
      </c>
      <c r="F230" s="104"/>
      <c r="G230" s="104"/>
      <c r="H230" s="93"/>
      <c r="I230" s="10"/>
      <c r="J230" s="91"/>
      <c r="K230" s="92"/>
      <c r="L230" s="55" t="str">
        <f t="shared" si="51"/>
        <v/>
      </c>
      <c r="M230" s="25"/>
      <c r="N230" s="56">
        <f t="shared" si="41"/>
        <v>0</v>
      </c>
      <c r="O230" s="56">
        <f t="shared" si="42"/>
        <v>2</v>
      </c>
      <c r="P230" s="57">
        <f t="shared" si="43"/>
        <v>139</v>
      </c>
      <c r="Q230" s="62">
        <f t="shared" si="44"/>
        <v>5.0000000000000001E-3</v>
      </c>
      <c r="R230" s="59"/>
      <c r="S230" s="60">
        <f t="shared" si="52"/>
        <v>4200000</v>
      </c>
      <c r="T230" s="61">
        <f t="shared" si="53"/>
        <v>360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</row>
    <row r="231" spans="1:30" s="56" customFormat="1" x14ac:dyDescent="0.2">
      <c r="A231" s="8">
        <f t="shared" si="49"/>
        <v>223</v>
      </c>
      <c r="B231" s="9">
        <f t="shared" si="45"/>
        <v>2505828.0675286651</v>
      </c>
      <c r="C231" s="9">
        <f t="shared" si="46"/>
        <v>12529.140337643326</v>
      </c>
      <c r="D231" s="9">
        <f t="shared" si="47"/>
        <v>12651.981718772549</v>
      </c>
      <c r="E231" s="103">
        <f t="shared" si="50"/>
        <v>25181.122056415876</v>
      </c>
      <c r="F231" s="104"/>
      <c r="G231" s="104"/>
      <c r="H231" s="93"/>
      <c r="I231" s="10"/>
      <c r="J231" s="91"/>
      <c r="K231" s="92"/>
      <c r="L231" s="55" t="str">
        <f t="shared" si="51"/>
        <v/>
      </c>
      <c r="M231" s="25"/>
      <c r="N231" s="56">
        <f t="shared" si="41"/>
        <v>0</v>
      </c>
      <c r="O231" s="56">
        <f t="shared" si="42"/>
        <v>2</v>
      </c>
      <c r="P231" s="57">
        <f t="shared" si="43"/>
        <v>138</v>
      </c>
      <c r="Q231" s="62">
        <f t="shared" si="44"/>
        <v>5.0000000000000001E-3</v>
      </c>
      <c r="R231" s="59"/>
      <c r="S231" s="60">
        <f t="shared" si="52"/>
        <v>4200000</v>
      </c>
      <c r="T231" s="61">
        <f t="shared" si="53"/>
        <v>360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</row>
    <row r="232" spans="1:30" s="56" customFormat="1" x14ac:dyDescent="0.2">
      <c r="A232" s="8">
        <f t="shared" si="49"/>
        <v>224</v>
      </c>
      <c r="B232" s="9">
        <f t="shared" si="45"/>
        <v>2493176.0858098925</v>
      </c>
      <c r="C232" s="9">
        <f t="shared" si="46"/>
        <v>12465.880429049463</v>
      </c>
      <c r="D232" s="9">
        <f t="shared" si="47"/>
        <v>12715.241627366413</v>
      </c>
      <c r="E232" s="103">
        <f t="shared" si="50"/>
        <v>25181.122056415876</v>
      </c>
      <c r="F232" s="104"/>
      <c r="G232" s="104"/>
      <c r="H232" s="93"/>
      <c r="I232" s="10"/>
      <c r="J232" s="91"/>
      <c r="K232" s="92"/>
      <c r="L232" s="55" t="str">
        <f t="shared" si="51"/>
        <v/>
      </c>
      <c r="M232" s="25"/>
      <c r="N232" s="56">
        <f t="shared" si="41"/>
        <v>0</v>
      </c>
      <c r="O232" s="56">
        <f t="shared" si="42"/>
        <v>2</v>
      </c>
      <c r="P232" s="57">
        <f t="shared" si="43"/>
        <v>137</v>
      </c>
      <c r="Q232" s="62">
        <f t="shared" si="44"/>
        <v>5.0000000000000001E-3</v>
      </c>
      <c r="R232" s="59"/>
      <c r="S232" s="60">
        <f t="shared" si="52"/>
        <v>4200000</v>
      </c>
      <c r="T232" s="61">
        <f t="shared" si="53"/>
        <v>360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</row>
    <row r="233" spans="1:30" s="56" customFormat="1" x14ac:dyDescent="0.2">
      <c r="A233" s="8">
        <f t="shared" si="49"/>
        <v>225</v>
      </c>
      <c r="B233" s="9">
        <f t="shared" si="45"/>
        <v>2480460.8441825262</v>
      </c>
      <c r="C233" s="9">
        <f t="shared" si="46"/>
        <v>12402.304220912631</v>
      </c>
      <c r="D233" s="9">
        <f t="shared" si="47"/>
        <v>12778.817835503245</v>
      </c>
      <c r="E233" s="103">
        <f t="shared" si="50"/>
        <v>25181.122056415876</v>
      </c>
      <c r="F233" s="104"/>
      <c r="G233" s="104"/>
      <c r="H233" s="93"/>
      <c r="I233" s="10"/>
      <c r="J233" s="91"/>
      <c r="K233" s="92"/>
      <c r="L233" s="55" t="str">
        <f t="shared" si="51"/>
        <v/>
      </c>
      <c r="M233" s="25"/>
      <c r="N233" s="56">
        <f t="shared" si="41"/>
        <v>0</v>
      </c>
      <c r="O233" s="56">
        <f t="shared" si="42"/>
        <v>2</v>
      </c>
      <c r="P233" s="57">
        <f t="shared" si="43"/>
        <v>136</v>
      </c>
      <c r="Q233" s="62">
        <f t="shared" si="44"/>
        <v>5.0000000000000001E-3</v>
      </c>
      <c r="R233" s="59"/>
      <c r="S233" s="60">
        <f t="shared" si="52"/>
        <v>4200000</v>
      </c>
      <c r="T233" s="61">
        <f t="shared" si="53"/>
        <v>360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</row>
    <row r="234" spans="1:30" s="56" customFormat="1" x14ac:dyDescent="0.2">
      <c r="A234" s="8">
        <f t="shared" si="49"/>
        <v>226</v>
      </c>
      <c r="B234" s="9">
        <f t="shared" si="45"/>
        <v>2467682.026347023</v>
      </c>
      <c r="C234" s="9">
        <f t="shared" si="46"/>
        <v>12338.410131735116</v>
      </c>
      <c r="D234" s="9">
        <f t="shared" si="47"/>
        <v>12842.71192468076</v>
      </c>
      <c r="E234" s="103">
        <f t="shared" si="50"/>
        <v>25181.122056415876</v>
      </c>
      <c r="F234" s="104"/>
      <c r="G234" s="104"/>
      <c r="H234" s="93"/>
      <c r="I234" s="10"/>
      <c r="J234" s="91"/>
      <c r="K234" s="92"/>
      <c r="L234" s="55" t="str">
        <f t="shared" si="51"/>
        <v/>
      </c>
      <c r="M234" s="25"/>
      <c r="N234" s="56">
        <f t="shared" si="41"/>
        <v>0</v>
      </c>
      <c r="O234" s="56">
        <f t="shared" si="42"/>
        <v>2</v>
      </c>
      <c r="P234" s="57">
        <f t="shared" si="43"/>
        <v>135</v>
      </c>
      <c r="Q234" s="62">
        <f t="shared" si="44"/>
        <v>5.0000000000000001E-3</v>
      </c>
      <c r="R234" s="59"/>
      <c r="S234" s="60">
        <f t="shared" si="52"/>
        <v>4200000</v>
      </c>
      <c r="T234" s="61">
        <f t="shared" si="53"/>
        <v>360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</row>
    <row r="235" spans="1:30" s="56" customFormat="1" x14ac:dyDescent="0.2">
      <c r="A235" s="8">
        <f t="shared" si="49"/>
        <v>227</v>
      </c>
      <c r="B235" s="9">
        <f t="shared" si="45"/>
        <v>2454839.314422342</v>
      </c>
      <c r="C235" s="9">
        <f t="shared" si="46"/>
        <v>12274.19657211171</v>
      </c>
      <c r="D235" s="9">
        <f t="shared" si="47"/>
        <v>12906.925484304165</v>
      </c>
      <c r="E235" s="103">
        <f t="shared" si="50"/>
        <v>25181.122056415876</v>
      </c>
      <c r="F235" s="104"/>
      <c r="G235" s="104"/>
      <c r="H235" s="93"/>
      <c r="I235" s="10"/>
      <c r="J235" s="91"/>
      <c r="K235" s="92"/>
      <c r="L235" s="55" t="str">
        <f t="shared" si="51"/>
        <v/>
      </c>
      <c r="M235" s="25"/>
      <c r="N235" s="56">
        <f t="shared" si="41"/>
        <v>0</v>
      </c>
      <c r="O235" s="56">
        <f t="shared" si="42"/>
        <v>2</v>
      </c>
      <c r="P235" s="57">
        <f t="shared" si="43"/>
        <v>134</v>
      </c>
      <c r="Q235" s="62">
        <f t="shared" si="44"/>
        <v>5.0000000000000001E-3</v>
      </c>
      <c r="R235" s="59"/>
      <c r="S235" s="60">
        <f t="shared" si="52"/>
        <v>4200000</v>
      </c>
      <c r="T235" s="61">
        <f t="shared" si="53"/>
        <v>360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</row>
    <row r="236" spans="1:30" s="56" customFormat="1" x14ac:dyDescent="0.2">
      <c r="A236" s="8">
        <f t="shared" si="49"/>
        <v>228</v>
      </c>
      <c r="B236" s="9">
        <f t="shared" si="45"/>
        <v>2441932.3889380377</v>
      </c>
      <c r="C236" s="9">
        <f t="shared" si="46"/>
        <v>12209.661944690188</v>
      </c>
      <c r="D236" s="9">
        <f t="shared" si="47"/>
        <v>12971.460111725688</v>
      </c>
      <c r="E236" s="103">
        <f t="shared" si="50"/>
        <v>25181.122056415876</v>
      </c>
      <c r="F236" s="104"/>
      <c r="G236" s="104"/>
      <c r="H236" s="93"/>
      <c r="I236" s="10"/>
      <c r="J236" s="91"/>
      <c r="K236" s="92"/>
      <c r="L236" s="55" t="str">
        <f t="shared" si="51"/>
        <v/>
      </c>
      <c r="M236" s="25"/>
      <c r="N236" s="56">
        <f t="shared" si="41"/>
        <v>0</v>
      </c>
      <c r="O236" s="56">
        <f t="shared" si="42"/>
        <v>2</v>
      </c>
      <c r="P236" s="57">
        <f t="shared" si="43"/>
        <v>133</v>
      </c>
      <c r="Q236" s="62">
        <f t="shared" si="44"/>
        <v>5.0000000000000001E-3</v>
      </c>
      <c r="R236" s="59"/>
      <c r="S236" s="60">
        <f t="shared" si="52"/>
        <v>4200000</v>
      </c>
      <c r="T236" s="61">
        <f t="shared" si="53"/>
        <v>360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</row>
    <row r="237" spans="1:30" s="56" customFormat="1" x14ac:dyDescent="0.2">
      <c r="A237" s="8">
        <f t="shared" si="49"/>
        <v>229</v>
      </c>
      <c r="B237" s="9">
        <f t="shared" si="45"/>
        <v>2428960.9288263121</v>
      </c>
      <c r="C237" s="9">
        <f t="shared" si="46"/>
        <v>12144.80464413156</v>
      </c>
      <c r="D237" s="9">
        <f t="shared" si="47"/>
        <v>13036.317412284316</v>
      </c>
      <c r="E237" s="103">
        <f t="shared" si="50"/>
        <v>25181.122056415876</v>
      </c>
      <c r="F237" s="104"/>
      <c r="G237" s="104"/>
      <c r="H237" s="93"/>
      <c r="I237" s="10"/>
      <c r="J237" s="91"/>
      <c r="K237" s="92"/>
      <c r="L237" s="55" t="str">
        <f t="shared" si="51"/>
        <v/>
      </c>
      <c r="M237" s="25"/>
      <c r="N237" s="56">
        <f t="shared" si="41"/>
        <v>0</v>
      </c>
      <c r="O237" s="56">
        <f t="shared" si="42"/>
        <v>2</v>
      </c>
      <c r="P237" s="57">
        <f t="shared" si="43"/>
        <v>132</v>
      </c>
      <c r="Q237" s="62">
        <f t="shared" si="44"/>
        <v>5.0000000000000001E-3</v>
      </c>
      <c r="R237" s="59"/>
      <c r="S237" s="60">
        <f t="shared" si="52"/>
        <v>4200000</v>
      </c>
      <c r="T237" s="61">
        <f t="shared" si="53"/>
        <v>360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</row>
    <row r="238" spans="1:30" s="56" customFormat="1" x14ac:dyDescent="0.2">
      <c r="A238" s="8">
        <f t="shared" si="49"/>
        <v>230</v>
      </c>
      <c r="B238" s="9">
        <f t="shared" si="45"/>
        <v>2415924.6114140279</v>
      </c>
      <c r="C238" s="9">
        <f t="shared" si="46"/>
        <v>12079.623057070139</v>
      </c>
      <c r="D238" s="9">
        <f t="shared" si="47"/>
        <v>13101.498999345737</v>
      </c>
      <c r="E238" s="103">
        <f t="shared" si="50"/>
        <v>25181.122056415876</v>
      </c>
      <c r="F238" s="104"/>
      <c r="G238" s="104"/>
      <c r="H238" s="93"/>
      <c r="I238" s="10"/>
      <c r="J238" s="91"/>
      <c r="K238" s="92"/>
      <c r="L238" s="55" t="str">
        <f t="shared" si="51"/>
        <v/>
      </c>
      <c r="M238" s="25"/>
      <c r="N238" s="56">
        <f t="shared" si="41"/>
        <v>0</v>
      </c>
      <c r="O238" s="56">
        <f t="shared" si="42"/>
        <v>2</v>
      </c>
      <c r="P238" s="57">
        <f t="shared" si="43"/>
        <v>131</v>
      </c>
      <c r="Q238" s="62">
        <f t="shared" si="44"/>
        <v>5.0000000000000001E-3</v>
      </c>
      <c r="R238" s="59"/>
      <c r="S238" s="60">
        <f t="shared" si="52"/>
        <v>4200000</v>
      </c>
      <c r="T238" s="61">
        <f t="shared" si="53"/>
        <v>360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</row>
    <row r="239" spans="1:30" s="56" customFormat="1" x14ac:dyDescent="0.2">
      <c r="A239" s="8">
        <f t="shared" si="49"/>
        <v>231</v>
      </c>
      <c r="B239" s="9">
        <f t="shared" si="45"/>
        <v>2402823.1124146823</v>
      </c>
      <c r="C239" s="9">
        <f t="shared" si="46"/>
        <v>12014.115562073412</v>
      </c>
      <c r="D239" s="9">
        <f t="shared" si="47"/>
        <v>13167.006494342464</v>
      </c>
      <c r="E239" s="103">
        <f t="shared" si="50"/>
        <v>25181.122056415876</v>
      </c>
      <c r="F239" s="104"/>
      <c r="G239" s="104"/>
      <c r="H239" s="93"/>
      <c r="I239" s="10"/>
      <c r="J239" s="91"/>
      <c r="K239" s="92"/>
      <c r="L239" s="55" t="str">
        <f t="shared" si="51"/>
        <v/>
      </c>
      <c r="M239" s="25"/>
      <c r="N239" s="56">
        <f t="shared" si="41"/>
        <v>0</v>
      </c>
      <c r="O239" s="56">
        <f t="shared" si="42"/>
        <v>2</v>
      </c>
      <c r="P239" s="57">
        <f t="shared" si="43"/>
        <v>130</v>
      </c>
      <c r="Q239" s="62">
        <f t="shared" si="44"/>
        <v>5.0000000000000001E-3</v>
      </c>
      <c r="R239" s="59"/>
      <c r="S239" s="60">
        <f t="shared" si="52"/>
        <v>4200000</v>
      </c>
      <c r="T239" s="61">
        <f t="shared" si="53"/>
        <v>360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</row>
    <row r="240" spans="1:30" s="56" customFormat="1" x14ac:dyDescent="0.2">
      <c r="A240" s="8">
        <f t="shared" si="49"/>
        <v>232</v>
      </c>
      <c r="B240" s="9">
        <f t="shared" si="45"/>
        <v>2389656.1059203399</v>
      </c>
      <c r="C240" s="9">
        <f t="shared" si="46"/>
        <v>11948.2805296017</v>
      </c>
      <c r="D240" s="9">
        <f t="shared" si="47"/>
        <v>13232.841526814176</v>
      </c>
      <c r="E240" s="103">
        <f t="shared" si="50"/>
        <v>25181.122056415876</v>
      </c>
      <c r="F240" s="104"/>
      <c r="G240" s="104"/>
      <c r="H240" s="93"/>
      <c r="I240" s="10"/>
      <c r="J240" s="91"/>
      <c r="K240" s="92"/>
      <c r="L240" s="55" t="str">
        <f t="shared" si="51"/>
        <v/>
      </c>
      <c r="M240" s="25"/>
      <c r="N240" s="56">
        <f t="shared" si="41"/>
        <v>0</v>
      </c>
      <c r="O240" s="56">
        <f t="shared" si="42"/>
        <v>2</v>
      </c>
      <c r="P240" s="57">
        <f t="shared" si="43"/>
        <v>129</v>
      </c>
      <c r="Q240" s="62">
        <f t="shared" si="44"/>
        <v>5.0000000000000001E-3</v>
      </c>
      <c r="R240" s="59"/>
      <c r="S240" s="60">
        <f t="shared" si="52"/>
        <v>4200000</v>
      </c>
      <c r="T240" s="61">
        <f t="shared" si="53"/>
        <v>360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</row>
    <row r="241" spans="1:30" s="56" customFormat="1" x14ac:dyDescent="0.2">
      <c r="A241" s="8">
        <f t="shared" si="49"/>
        <v>233</v>
      </c>
      <c r="B241" s="9">
        <f t="shared" si="45"/>
        <v>2376423.2643935257</v>
      </c>
      <c r="C241" s="9">
        <f t="shared" si="46"/>
        <v>11882.116321967629</v>
      </c>
      <c r="D241" s="9">
        <f t="shared" si="47"/>
        <v>13299.005734448247</v>
      </c>
      <c r="E241" s="103">
        <f t="shared" si="50"/>
        <v>25181.122056415876</v>
      </c>
      <c r="F241" s="104"/>
      <c r="G241" s="104"/>
      <c r="H241" s="93"/>
      <c r="I241" s="10"/>
      <c r="J241" s="91"/>
      <c r="K241" s="92"/>
      <c r="L241" s="55" t="str">
        <f t="shared" si="51"/>
        <v/>
      </c>
      <c r="M241" s="25"/>
      <c r="N241" s="56">
        <f t="shared" si="41"/>
        <v>0</v>
      </c>
      <c r="O241" s="56">
        <f t="shared" si="42"/>
        <v>2</v>
      </c>
      <c r="P241" s="57">
        <f t="shared" si="43"/>
        <v>128</v>
      </c>
      <c r="Q241" s="62">
        <f t="shared" si="44"/>
        <v>5.0000000000000001E-3</v>
      </c>
      <c r="R241" s="59"/>
      <c r="S241" s="60">
        <f t="shared" si="52"/>
        <v>4200000</v>
      </c>
      <c r="T241" s="61">
        <f t="shared" si="53"/>
        <v>360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</row>
    <row r="242" spans="1:30" s="56" customFormat="1" x14ac:dyDescent="0.2">
      <c r="A242" s="8">
        <f t="shared" si="49"/>
        <v>234</v>
      </c>
      <c r="B242" s="9">
        <f t="shared" si="45"/>
        <v>2363124.2586590773</v>
      </c>
      <c r="C242" s="9">
        <f t="shared" si="46"/>
        <v>11815.621293295388</v>
      </c>
      <c r="D242" s="9">
        <f t="shared" si="47"/>
        <v>13365.500763120488</v>
      </c>
      <c r="E242" s="103">
        <f t="shared" si="50"/>
        <v>25181.122056415876</v>
      </c>
      <c r="F242" s="104"/>
      <c r="G242" s="104"/>
      <c r="H242" s="93"/>
      <c r="I242" s="10"/>
      <c r="J242" s="91"/>
      <c r="K242" s="92"/>
      <c r="L242" s="55" t="str">
        <f t="shared" si="51"/>
        <v/>
      </c>
      <c r="M242" s="25"/>
      <c r="N242" s="56">
        <f t="shared" si="41"/>
        <v>0</v>
      </c>
      <c r="O242" s="56">
        <f t="shared" si="42"/>
        <v>2</v>
      </c>
      <c r="P242" s="57">
        <f t="shared" si="43"/>
        <v>127</v>
      </c>
      <c r="Q242" s="62">
        <f t="shared" si="44"/>
        <v>5.0000000000000001E-3</v>
      </c>
      <c r="R242" s="59"/>
      <c r="S242" s="60">
        <f t="shared" si="52"/>
        <v>4200000</v>
      </c>
      <c r="T242" s="61">
        <f t="shared" si="53"/>
        <v>360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</row>
    <row r="243" spans="1:30" s="56" customFormat="1" x14ac:dyDescent="0.2">
      <c r="A243" s="8">
        <f t="shared" si="49"/>
        <v>235</v>
      </c>
      <c r="B243" s="9">
        <f t="shared" si="45"/>
        <v>2349758.7578959567</v>
      </c>
      <c r="C243" s="9">
        <f t="shared" si="46"/>
        <v>11748.793789479783</v>
      </c>
      <c r="D243" s="9">
        <f t="shared" si="47"/>
        <v>13432.328266936092</v>
      </c>
      <c r="E243" s="103">
        <f t="shared" si="50"/>
        <v>25181.122056415876</v>
      </c>
      <c r="F243" s="104"/>
      <c r="G243" s="104"/>
      <c r="H243" s="93"/>
      <c r="I243" s="10"/>
      <c r="J243" s="91"/>
      <c r="K243" s="92"/>
      <c r="L243" s="55" t="str">
        <f t="shared" si="51"/>
        <v/>
      </c>
      <c r="M243" s="25"/>
      <c r="N243" s="56">
        <f t="shared" si="41"/>
        <v>0</v>
      </c>
      <c r="O243" s="56">
        <f t="shared" si="42"/>
        <v>2</v>
      </c>
      <c r="P243" s="57">
        <f t="shared" si="43"/>
        <v>126</v>
      </c>
      <c r="Q243" s="62">
        <f t="shared" si="44"/>
        <v>5.0000000000000001E-3</v>
      </c>
      <c r="R243" s="59"/>
      <c r="S243" s="60">
        <f t="shared" si="52"/>
        <v>4200000</v>
      </c>
      <c r="T243" s="61">
        <f t="shared" si="53"/>
        <v>360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</row>
    <row r="244" spans="1:30" s="56" customFormat="1" x14ac:dyDescent="0.2">
      <c r="A244" s="8">
        <f t="shared" si="49"/>
        <v>236</v>
      </c>
      <c r="B244" s="9">
        <f t="shared" si="45"/>
        <v>2336326.4296290209</v>
      </c>
      <c r="C244" s="9">
        <f t="shared" si="46"/>
        <v>11681.632148145105</v>
      </c>
      <c r="D244" s="9">
        <f t="shared" si="47"/>
        <v>13499.489908270771</v>
      </c>
      <c r="E244" s="103">
        <f t="shared" si="50"/>
        <v>25181.122056415876</v>
      </c>
      <c r="F244" s="104"/>
      <c r="G244" s="104"/>
      <c r="H244" s="93"/>
      <c r="I244" s="10"/>
      <c r="J244" s="91"/>
      <c r="K244" s="92"/>
      <c r="L244" s="55" t="str">
        <f t="shared" si="51"/>
        <v/>
      </c>
      <c r="M244" s="25"/>
      <c r="N244" s="56">
        <f t="shared" si="41"/>
        <v>0</v>
      </c>
      <c r="O244" s="56">
        <f t="shared" si="42"/>
        <v>2</v>
      </c>
      <c r="P244" s="57">
        <f t="shared" si="43"/>
        <v>125</v>
      </c>
      <c r="Q244" s="62">
        <f t="shared" si="44"/>
        <v>5.0000000000000001E-3</v>
      </c>
      <c r="R244" s="59"/>
      <c r="S244" s="60">
        <f t="shared" si="52"/>
        <v>4200000</v>
      </c>
      <c r="T244" s="61">
        <f t="shared" si="53"/>
        <v>360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</row>
    <row r="245" spans="1:30" s="56" customFormat="1" x14ac:dyDescent="0.2">
      <c r="A245" s="8">
        <f t="shared" si="49"/>
        <v>237</v>
      </c>
      <c r="B245" s="9">
        <f t="shared" si="45"/>
        <v>2322826.9397207499</v>
      </c>
      <c r="C245" s="9">
        <f t="shared" si="46"/>
        <v>11614.13469860375</v>
      </c>
      <c r="D245" s="9">
        <f t="shared" si="47"/>
        <v>13566.987357812126</v>
      </c>
      <c r="E245" s="103">
        <f t="shared" si="50"/>
        <v>25181.122056415876</v>
      </c>
      <c r="F245" s="104"/>
      <c r="G245" s="104"/>
      <c r="H245" s="93"/>
      <c r="I245" s="10"/>
      <c r="J245" s="91"/>
      <c r="K245" s="92"/>
      <c r="L245" s="55" t="str">
        <f t="shared" si="51"/>
        <v/>
      </c>
      <c r="M245" s="25"/>
      <c r="N245" s="56">
        <f t="shared" si="41"/>
        <v>0</v>
      </c>
      <c r="O245" s="56">
        <f t="shared" si="42"/>
        <v>2</v>
      </c>
      <c r="P245" s="57">
        <f t="shared" si="43"/>
        <v>124</v>
      </c>
      <c r="Q245" s="62">
        <f t="shared" si="44"/>
        <v>5.0000000000000001E-3</v>
      </c>
      <c r="R245" s="59"/>
      <c r="S245" s="60">
        <f t="shared" si="52"/>
        <v>4200000</v>
      </c>
      <c r="T245" s="61">
        <f t="shared" si="53"/>
        <v>360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</row>
    <row r="246" spans="1:30" s="56" customFormat="1" x14ac:dyDescent="0.2">
      <c r="A246" s="8">
        <f t="shared" si="49"/>
        <v>238</v>
      </c>
      <c r="B246" s="9">
        <f t="shared" si="45"/>
        <v>2309259.9523629379</v>
      </c>
      <c r="C246" s="9">
        <f t="shared" si="46"/>
        <v>11546.299761814689</v>
      </c>
      <c r="D246" s="9">
        <f t="shared" si="47"/>
        <v>13634.822294601187</v>
      </c>
      <c r="E246" s="103">
        <f t="shared" si="50"/>
        <v>25181.122056415876</v>
      </c>
      <c r="F246" s="104"/>
      <c r="G246" s="104"/>
      <c r="H246" s="93"/>
      <c r="I246" s="10"/>
      <c r="J246" s="91"/>
      <c r="K246" s="92"/>
      <c r="L246" s="55" t="str">
        <f t="shared" si="51"/>
        <v/>
      </c>
      <c r="M246" s="25"/>
      <c r="N246" s="56">
        <f t="shared" si="41"/>
        <v>0</v>
      </c>
      <c r="O246" s="56">
        <f t="shared" si="42"/>
        <v>2</v>
      </c>
      <c r="P246" s="57">
        <f t="shared" si="43"/>
        <v>123</v>
      </c>
      <c r="Q246" s="62">
        <f t="shared" si="44"/>
        <v>5.0000000000000001E-3</v>
      </c>
      <c r="R246" s="59"/>
      <c r="S246" s="60">
        <f t="shared" si="52"/>
        <v>4200000</v>
      </c>
      <c r="T246" s="61">
        <f t="shared" si="53"/>
        <v>360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</row>
    <row r="247" spans="1:30" s="56" customFormat="1" x14ac:dyDescent="0.2">
      <c r="A247" s="8">
        <f t="shared" si="49"/>
        <v>239</v>
      </c>
      <c r="B247" s="9">
        <f t="shared" si="45"/>
        <v>2295625.1300683366</v>
      </c>
      <c r="C247" s="9">
        <f t="shared" si="46"/>
        <v>11478.125650341683</v>
      </c>
      <c r="D247" s="9">
        <f t="shared" si="47"/>
        <v>13702.996406074193</v>
      </c>
      <c r="E247" s="103">
        <f t="shared" si="50"/>
        <v>25181.122056415876</v>
      </c>
      <c r="F247" s="104"/>
      <c r="G247" s="104"/>
      <c r="H247" s="93"/>
      <c r="I247" s="10"/>
      <c r="J247" s="91"/>
      <c r="K247" s="92"/>
      <c r="L247" s="55" t="str">
        <f>IF(K247=$Q$5,CONCATENATE($Q$3,INT(P247-#REF!)," ",$R$3),IF(K247=$Q$4,CONCATENATE($Q$3,INT(E247-#REF!)," ",$R$4),""))</f>
        <v/>
      </c>
      <c r="M247" s="25"/>
      <c r="N247" s="56">
        <f t="shared" si="41"/>
        <v>0</v>
      </c>
      <c r="O247" s="56">
        <f t="shared" si="42"/>
        <v>2</v>
      </c>
      <c r="P247" s="57">
        <f t="shared" si="43"/>
        <v>122</v>
      </c>
      <c r="Q247" s="62">
        <f t="shared" si="44"/>
        <v>5.0000000000000001E-3</v>
      </c>
      <c r="R247" s="59"/>
      <c r="S247" s="60">
        <f t="shared" si="52"/>
        <v>4200000</v>
      </c>
      <c r="T247" s="61">
        <f t="shared" si="53"/>
        <v>360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</row>
    <row r="248" spans="1:30" s="56" customFormat="1" x14ac:dyDescent="0.2">
      <c r="A248" s="8">
        <f t="shared" si="49"/>
        <v>240</v>
      </c>
      <c r="B248" s="9">
        <f t="shared" si="45"/>
        <v>2281922.1336622625</v>
      </c>
      <c r="C248" s="9">
        <f t="shared" si="46"/>
        <v>11409.610668311312</v>
      </c>
      <c r="D248" s="9">
        <f t="shared" si="47"/>
        <v>13771.511388104564</v>
      </c>
      <c r="E248" s="103">
        <f t="shared" si="50"/>
        <v>25181.122056415876</v>
      </c>
      <c r="F248" s="104"/>
      <c r="G248" s="104"/>
      <c r="H248" s="93"/>
      <c r="I248" s="10"/>
      <c r="J248" s="91"/>
      <c r="K248" s="92"/>
      <c r="L248" s="55"/>
      <c r="M248" s="25"/>
      <c r="N248" s="56">
        <f t="shared" si="41"/>
        <v>0</v>
      </c>
      <c r="O248" s="56">
        <f t="shared" si="42"/>
        <v>2</v>
      </c>
      <c r="P248" s="57">
        <f t="shared" si="43"/>
        <v>121</v>
      </c>
      <c r="Q248" s="62">
        <f t="shared" si="44"/>
        <v>5.0000000000000001E-3</v>
      </c>
      <c r="R248" s="59"/>
      <c r="S248" s="60">
        <f t="shared" si="52"/>
        <v>4200000</v>
      </c>
      <c r="T248" s="61">
        <f t="shared" si="53"/>
        <v>360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</row>
    <row r="249" spans="1:30" s="56" customFormat="1" x14ac:dyDescent="0.2">
      <c r="A249" s="8">
        <f t="shared" si="49"/>
        <v>241</v>
      </c>
      <c r="B249" s="9">
        <f t="shared" si="45"/>
        <v>2268150.6222741581</v>
      </c>
      <c r="C249" s="9">
        <f t="shared" si="46"/>
        <v>11340.75311137079</v>
      </c>
      <c r="D249" s="9">
        <f t="shared" si="47"/>
        <v>13840.368945045086</v>
      </c>
      <c r="E249" s="103">
        <f t="shared" si="50"/>
        <v>25181.122056415876</v>
      </c>
      <c r="F249" s="104"/>
      <c r="G249" s="104"/>
      <c r="H249" s="93"/>
      <c r="I249" s="10"/>
      <c r="J249" s="91"/>
      <c r="K249" s="92"/>
      <c r="L249" s="55"/>
      <c r="M249" s="25"/>
      <c r="N249" s="56">
        <f t="shared" si="41"/>
        <v>0</v>
      </c>
      <c r="O249" s="56">
        <f t="shared" si="42"/>
        <v>2</v>
      </c>
      <c r="P249" s="57">
        <f t="shared" si="43"/>
        <v>120</v>
      </c>
      <c r="Q249" s="62">
        <f t="shared" si="44"/>
        <v>5.0000000000000001E-3</v>
      </c>
      <c r="R249" s="59"/>
      <c r="S249" s="60">
        <f t="shared" si="52"/>
        <v>4200000</v>
      </c>
      <c r="T249" s="61">
        <f t="shared" si="53"/>
        <v>360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</row>
    <row r="250" spans="1:30" s="56" customFormat="1" x14ac:dyDescent="0.2">
      <c r="A250" s="8">
        <f t="shared" si="49"/>
        <v>242</v>
      </c>
      <c r="B250" s="9">
        <f t="shared" si="45"/>
        <v>2254310.2533291131</v>
      </c>
      <c r="C250" s="9">
        <f t="shared" si="46"/>
        <v>11271.551266645565</v>
      </c>
      <c r="D250" s="9">
        <f t="shared" si="47"/>
        <v>13909.570789770311</v>
      </c>
      <c r="E250" s="103">
        <f t="shared" si="50"/>
        <v>25181.122056415876</v>
      </c>
      <c r="F250" s="104"/>
      <c r="G250" s="104"/>
      <c r="H250" s="93"/>
      <c r="I250" s="10"/>
      <c r="J250" s="91"/>
      <c r="K250" s="92"/>
      <c r="L250" s="55"/>
      <c r="M250" s="25"/>
      <c r="N250" s="56">
        <f t="shared" si="41"/>
        <v>0</v>
      </c>
      <c r="O250" s="56">
        <f t="shared" si="42"/>
        <v>2</v>
      </c>
      <c r="P250" s="57">
        <f t="shared" si="43"/>
        <v>119</v>
      </c>
      <c r="Q250" s="62">
        <f t="shared" si="44"/>
        <v>5.0000000000000001E-3</v>
      </c>
      <c r="R250" s="59"/>
      <c r="S250" s="60">
        <f t="shared" si="52"/>
        <v>4200000</v>
      </c>
      <c r="T250" s="61">
        <f t="shared" si="53"/>
        <v>360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</row>
    <row r="251" spans="1:30" s="56" customFormat="1" x14ac:dyDescent="0.2">
      <c r="A251" s="8">
        <f t="shared" si="49"/>
        <v>243</v>
      </c>
      <c r="B251" s="9">
        <f t="shared" si="45"/>
        <v>2240400.6825393429</v>
      </c>
      <c r="C251" s="9">
        <f t="shared" si="46"/>
        <v>11202.003412696715</v>
      </c>
      <c r="D251" s="9">
        <f t="shared" si="47"/>
        <v>13979.118643719161</v>
      </c>
      <c r="E251" s="103">
        <f t="shared" si="50"/>
        <v>25181.122056415876</v>
      </c>
      <c r="F251" s="104"/>
      <c r="G251" s="104"/>
      <c r="H251" s="93"/>
      <c r="I251" s="10"/>
      <c r="J251" s="91"/>
      <c r="K251" s="92"/>
      <c r="L251" s="55"/>
      <c r="M251" s="25"/>
      <c r="N251" s="56">
        <f t="shared" si="41"/>
        <v>0</v>
      </c>
      <c r="O251" s="56">
        <f t="shared" si="42"/>
        <v>2</v>
      </c>
      <c r="P251" s="57">
        <f t="shared" si="43"/>
        <v>118</v>
      </c>
      <c r="Q251" s="62">
        <f t="shared" si="44"/>
        <v>5.0000000000000001E-3</v>
      </c>
      <c r="R251" s="59"/>
      <c r="S251" s="60">
        <f t="shared" si="52"/>
        <v>4200000</v>
      </c>
      <c r="T251" s="61">
        <f t="shared" si="53"/>
        <v>360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</row>
    <row r="252" spans="1:30" s="56" customFormat="1" x14ac:dyDescent="0.2">
      <c r="A252" s="8">
        <f t="shared" si="49"/>
        <v>244</v>
      </c>
      <c r="B252" s="9">
        <f t="shared" si="45"/>
        <v>2226421.5638956237</v>
      </c>
      <c r="C252" s="9">
        <f t="shared" si="46"/>
        <v>11132.107819478118</v>
      </c>
      <c r="D252" s="9">
        <f t="shared" si="47"/>
        <v>14049.014236937757</v>
      </c>
      <c r="E252" s="103">
        <f t="shared" si="50"/>
        <v>25181.122056415876</v>
      </c>
      <c r="F252" s="104"/>
      <c r="G252" s="104"/>
      <c r="H252" s="93"/>
      <c r="I252" s="10"/>
      <c r="J252" s="91"/>
      <c r="K252" s="92"/>
      <c r="L252" s="55"/>
      <c r="M252" s="25"/>
      <c r="N252" s="56">
        <f t="shared" si="41"/>
        <v>0</v>
      </c>
      <c r="O252" s="56">
        <f t="shared" si="42"/>
        <v>2</v>
      </c>
      <c r="P252" s="57">
        <f t="shared" si="43"/>
        <v>117</v>
      </c>
      <c r="Q252" s="62">
        <f t="shared" si="44"/>
        <v>5.0000000000000001E-3</v>
      </c>
      <c r="R252" s="59"/>
      <c r="S252" s="60">
        <f t="shared" si="52"/>
        <v>4200000</v>
      </c>
      <c r="T252" s="61">
        <f t="shared" si="53"/>
        <v>360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</row>
    <row r="253" spans="1:30" s="56" customFormat="1" x14ac:dyDescent="0.2">
      <c r="A253" s="8">
        <f t="shared" si="49"/>
        <v>245</v>
      </c>
      <c r="B253" s="9">
        <f t="shared" si="45"/>
        <v>2212372.5496586859</v>
      </c>
      <c r="C253" s="9">
        <f t="shared" si="46"/>
        <v>11061.86274829343</v>
      </c>
      <c r="D253" s="9">
        <f t="shared" si="47"/>
        <v>14119.259308122446</v>
      </c>
      <c r="E253" s="103">
        <f t="shared" si="50"/>
        <v>25181.122056415876</v>
      </c>
      <c r="F253" s="104"/>
      <c r="G253" s="104"/>
      <c r="H253" s="93"/>
      <c r="I253" s="10"/>
      <c r="J253" s="91"/>
      <c r="K253" s="92"/>
      <c r="L253" s="55"/>
      <c r="M253" s="25"/>
      <c r="N253" s="56">
        <f t="shared" si="41"/>
        <v>0</v>
      </c>
      <c r="O253" s="56">
        <f t="shared" si="42"/>
        <v>2</v>
      </c>
      <c r="P253" s="57">
        <f t="shared" si="43"/>
        <v>116</v>
      </c>
      <c r="Q253" s="62">
        <f t="shared" si="44"/>
        <v>5.0000000000000001E-3</v>
      </c>
      <c r="R253" s="59"/>
      <c r="S253" s="60">
        <f t="shared" si="52"/>
        <v>4200000</v>
      </c>
      <c r="T253" s="61">
        <f t="shared" si="53"/>
        <v>360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</row>
    <row r="254" spans="1:30" s="56" customFormat="1" x14ac:dyDescent="0.2">
      <c r="A254" s="8">
        <f t="shared" si="49"/>
        <v>246</v>
      </c>
      <c r="B254" s="9">
        <f t="shared" si="45"/>
        <v>2198253.2903505634</v>
      </c>
      <c r="C254" s="9">
        <f t="shared" si="46"/>
        <v>10991.266451752817</v>
      </c>
      <c r="D254" s="9">
        <f t="shared" si="47"/>
        <v>14189.855604663058</v>
      </c>
      <c r="E254" s="103">
        <f t="shared" si="50"/>
        <v>25181.122056415876</v>
      </c>
      <c r="F254" s="104"/>
      <c r="G254" s="104"/>
      <c r="H254" s="93"/>
      <c r="I254" s="10"/>
      <c r="J254" s="91"/>
      <c r="K254" s="92"/>
      <c r="L254" s="55"/>
      <c r="M254" s="25"/>
      <c r="N254" s="56">
        <f t="shared" si="41"/>
        <v>0</v>
      </c>
      <c r="O254" s="56">
        <f t="shared" si="42"/>
        <v>2</v>
      </c>
      <c r="P254" s="57">
        <f t="shared" si="43"/>
        <v>115</v>
      </c>
      <c r="Q254" s="62">
        <f t="shared" si="44"/>
        <v>5.0000000000000001E-3</v>
      </c>
      <c r="R254" s="59"/>
      <c r="S254" s="60">
        <f t="shared" si="52"/>
        <v>4200000</v>
      </c>
      <c r="T254" s="61">
        <f t="shared" si="53"/>
        <v>360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</row>
    <row r="255" spans="1:30" s="56" customFormat="1" x14ac:dyDescent="0.2">
      <c r="A255" s="8">
        <f t="shared" si="49"/>
        <v>247</v>
      </c>
      <c r="B255" s="9">
        <f t="shared" si="45"/>
        <v>2184063.4347459003</v>
      </c>
      <c r="C255" s="9">
        <f t="shared" si="46"/>
        <v>10920.317173729502</v>
      </c>
      <c r="D255" s="9">
        <f t="shared" si="47"/>
        <v>14260.804882686374</v>
      </c>
      <c r="E255" s="103">
        <f t="shared" si="50"/>
        <v>25181.122056415876</v>
      </c>
      <c r="F255" s="104"/>
      <c r="G255" s="104"/>
      <c r="H255" s="93"/>
      <c r="I255" s="10"/>
      <c r="J255" s="91"/>
      <c r="K255" s="92"/>
      <c r="L255" s="55"/>
      <c r="M255" s="25"/>
      <c r="N255" s="56">
        <f t="shared" ref="N255:N318" si="54">IF(K255="",0,IF(K255=$Q$4,1,2))</f>
        <v>0</v>
      </c>
      <c r="O255" s="56">
        <f t="shared" ref="O255:O318" si="55">IF(AND(((N254+O254)&gt;1),N254&lt;&gt;1),2,1)</f>
        <v>2</v>
      </c>
      <c r="P255" s="57">
        <f t="shared" ref="P255:P318" si="56">IF(K254=$Q$5,LOG(E254/(E254-Q255*B255),1+Q255),P254-1)</f>
        <v>114</v>
      </c>
      <c r="Q255" s="62">
        <f t="shared" ref="Q255:Q318" si="57">IF(H254=0,Q254,H254/12)</f>
        <v>5.0000000000000001E-3</v>
      </c>
      <c r="R255" s="59"/>
      <c r="S255" s="60">
        <f t="shared" si="52"/>
        <v>4200000</v>
      </c>
      <c r="T255" s="61">
        <f t="shared" si="53"/>
        <v>360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</row>
    <row r="256" spans="1:30" s="56" customFormat="1" x14ac:dyDescent="0.2">
      <c r="A256" s="8">
        <f t="shared" si="49"/>
        <v>248</v>
      </c>
      <c r="B256" s="9">
        <f t="shared" si="45"/>
        <v>2169802.6298632137</v>
      </c>
      <c r="C256" s="9">
        <f t="shared" si="46"/>
        <v>10849.01314931607</v>
      </c>
      <c r="D256" s="9">
        <f t="shared" si="47"/>
        <v>14332.108907099806</v>
      </c>
      <c r="E256" s="103">
        <f t="shared" si="50"/>
        <v>25181.122056415876</v>
      </c>
      <c r="F256" s="104"/>
      <c r="G256" s="104"/>
      <c r="H256" s="93"/>
      <c r="I256" s="10"/>
      <c r="J256" s="91"/>
      <c r="K256" s="92"/>
      <c r="L256" s="55"/>
      <c r="M256" s="25"/>
      <c r="N256" s="56">
        <f t="shared" si="54"/>
        <v>0</v>
      </c>
      <c r="O256" s="56">
        <f t="shared" si="55"/>
        <v>2</v>
      </c>
      <c r="P256" s="57">
        <f t="shared" si="56"/>
        <v>113</v>
      </c>
      <c r="Q256" s="62">
        <f t="shared" si="57"/>
        <v>5.0000000000000001E-3</v>
      </c>
      <c r="R256" s="59"/>
      <c r="S256" s="60">
        <f t="shared" si="52"/>
        <v>4200000</v>
      </c>
      <c r="T256" s="61">
        <f t="shared" si="53"/>
        <v>360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</row>
    <row r="257" spans="1:30" s="56" customFormat="1" x14ac:dyDescent="0.2">
      <c r="A257" s="8">
        <f t="shared" si="49"/>
        <v>249</v>
      </c>
      <c r="B257" s="9">
        <f t="shared" ref="B257:B320" si="58">IF(OR(B256&lt;0,B256&lt;E256),0,(IF(I256=0,B256-D256,B256-I256-D256)))</f>
        <v>2155470.5209561139</v>
      </c>
      <c r="C257" s="9">
        <f t="shared" ref="C257:C320" si="59">B257*Q257</f>
        <v>10777.35260478057</v>
      </c>
      <c r="D257" s="9">
        <f t="shared" ref="D257:D320" si="60">IF(B257&lt;=D256,B257,E257-C257)</f>
        <v>14403.769451635306</v>
      </c>
      <c r="E257" s="103">
        <f t="shared" si="50"/>
        <v>25181.122056415876</v>
      </c>
      <c r="F257" s="104"/>
      <c r="G257" s="104"/>
      <c r="H257" s="93"/>
      <c r="I257" s="10"/>
      <c r="J257" s="91"/>
      <c r="K257" s="92"/>
      <c r="L257" s="55"/>
      <c r="M257" s="25"/>
      <c r="N257" s="56">
        <f t="shared" si="54"/>
        <v>0</v>
      </c>
      <c r="O257" s="56">
        <f t="shared" si="55"/>
        <v>2</v>
      </c>
      <c r="P257" s="57">
        <f t="shared" si="56"/>
        <v>112</v>
      </c>
      <c r="Q257" s="62">
        <f t="shared" si="57"/>
        <v>5.0000000000000001E-3</v>
      </c>
      <c r="R257" s="59"/>
      <c r="S257" s="60">
        <f t="shared" si="52"/>
        <v>4200000</v>
      </c>
      <c r="T257" s="61">
        <f t="shared" si="53"/>
        <v>360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</row>
    <row r="258" spans="1:30" s="56" customFormat="1" x14ac:dyDescent="0.2">
      <c r="A258" s="8">
        <f t="shared" si="49"/>
        <v>250</v>
      </c>
      <c r="B258" s="9">
        <f t="shared" si="58"/>
        <v>2141066.7515044785</v>
      </c>
      <c r="C258" s="9">
        <f t="shared" si="59"/>
        <v>10705.333757522392</v>
      </c>
      <c r="D258" s="9">
        <f t="shared" si="60"/>
        <v>14475.788298893483</v>
      </c>
      <c r="E258" s="103">
        <f t="shared" si="50"/>
        <v>25181.122056415876</v>
      </c>
      <c r="F258" s="104"/>
      <c r="G258" s="104"/>
      <c r="H258" s="93"/>
      <c r="I258" s="10"/>
      <c r="J258" s="91"/>
      <c r="K258" s="92"/>
      <c r="L258" s="55"/>
      <c r="M258" s="25"/>
      <c r="N258" s="56">
        <f t="shared" si="54"/>
        <v>0</v>
      </c>
      <c r="O258" s="56">
        <f t="shared" si="55"/>
        <v>2</v>
      </c>
      <c r="P258" s="57">
        <f t="shared" si="56"/>
        <v>111</v>
      </c>
      <c r="Q258" s="62">
        <f t="shared" si="57"/>
        <v>5.0000000000000001E-3</v>
      </c>
      <c r="R258" s="59"/>
      <c r="S258" s="60">
        <f t="shared" si="52"/>
        <v>4200000</v>
      </c>
      <c r="T258" s="61">
        <f t="shared" si="53"/>
        <v>360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</row>
    <row r="259" spans="1:30" s="56" customFormat="1" x14ac:dyDescent="0.2">
      <c r="A259" s="8">
        <f t="shared" ref="A259:A355" si="61">A258+1</f>
        <v>251</v>
      </c>
      <c r="B259" s="9">
        <f t="shared" si="58"/>
        <v>2126590.9632055853</v>
      </c>
      <c r="C259" s="9">
        <f t="shared" si="59"/>
        <v>10632.954816027926</v>
      </c>
      <c r="D259" s="9">
        <f t="shared" si="60"/>
        <v>14548.167240387949</v>
      </c>
      <c r="E259" s="103">
        <f t="shared" si="50"/>
        <v>25181.122056415876</v>
      </c>
      <c r="F259" s="104"/>
      <c r="G259" s="104"/>
      <c r="H259" s="93"/>
      <c r="I259" s="10"/>
      <c r="J259" s="91"/>
      <c r="K259" s="92"/>
      <c r="L259" s="55"/>
      <c r="M259" s="25"/>
      <c r="N259" s="56">
        <f t="shared" si="54"/>
        <v>0</v>
      </c>
      <c r="O259" s="56">
        <f t="shared" si="55"/>
        <v>2</v>
      </c>
      <c r="P259" s="57">
        <f t="shared" si="56"/>
        <v>110</v>
      </c>
      <c r="Q259" s="62">
        <f t="shared" si="57"/>
        <v>5.0000000000000001E-3</v>
      </c>
      <c r="R259" s="59"/>
      <c r="S259" s="60">
        <f t="shared" si="52"/>
        <v>4200000</v>
      </c>
      <c r="T259" s="61">
        <f t="shared" si="53"/>
        <v>360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</row>
    <row r="260" spans="1:30" s="56" customFormat="1" x14ac:dyDescent="0.2">
      <c r="A260" s="8">
        <f t="shared" si="61"/>
        <v>252</v>
      </c>
      <c r="B260" s="9">
        <f t="shared" si="58"/>
        <v>2112042.7959651975</v>
      </c>
      <c r="C260" s="9">
        <f t="shared" si="59"/>
        <v>10560.213979825987</v>
      </c>
      <c r="D260" s="9">
        <f t="shared" si="60"/>
        <v>14620.908076589889</v>
      </c>
      <c r="E260" s="103">
        <f t="shared" ref="E260:E264" si="62">IF(B260&lt;=D259,B260+C260,IF(O260=1,B260*(Q260/(1-(1+Q260)^-(P260-0))),S260*(Q260/(1-(1+Q260)^-(T260-0)))))</f>
        <v>25181.122056415876</v>
      </c>
      <c r="F260" s="104"/>
      <c r="G260" s="104"/>
      <c r="H260" s="93"/>
      <c r="I260" s="10"/>
      <c r="J260" s="91"/>
      <c r="K260" s="92"/>
      <c r="L260" s="55"/>
      <c r="M260" s="25"/>
      <c r="N260" s="56">
        <f t="shared" si="54"/>
        <v>0</v>
      </c>
      <c r="O260" s="56">
        <f t="shared" si="55"/>
        <v>2</v>
      </c>
      <c r="P260" s="57">
        <f t="shared" si="56"/>
        <v>109</v>
      </c>
      <c r="Q260" s="62">
        <f t="shared" si="57"/>
        <v>5.0000000000000001E-3</v>
      </c>
      <c r="R260" s="59"/>
      <c r="S260" s="60">
        <f t="shared" si="52"/>
        <v>4200000</v>
      </c>
      <c r="T260" s="61">
        <f t="shared" si="53"/>
        <v>360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</row>
    <row r="261" spans="1:30" s="56" customFormat="1" x14ac:dyDescent="0.2">
      <c r="A261" s="8">
        <f t="shared" si="61"/>
        <v>253</v>
      </c>
      <c r="B261" s="9">
        <f t="shared" si="58"/>
        <v>2097421.8878886076</v>
      </c>
      <c r="C261" s="9">
        <f t="shared" si="59"/>
        <v>10487.109439443038</v>
      </c>
      <c r="D261" s="9">
        <f t="shared" si="60"/>
        <v>14694.012616972837</v>
      </c>
      <c r="E261" s="103">
        <f t="shared" si="62"/>
        <v>25181.122056415876</v>
      </c>
      <c r="F261" s="104"/>
      <c r="G261" s="104"/>
      <c r="H261" s="93"/>
      <c r="I261" s="10"/>
      <c r="J261" s="91"/>
      <c r="K261" s="92"/>
      <c r="L261" s="55"/>
      <c r="M261" s="25"/>
      <c r="N261" s="56">
        <f t="shared" si="54"/>
        <v>0</v>
      </c>
      <c r="O261" s="56">
        <f t="shared" si="55"/>
        <v>2</v>
      </c>
      <c r="P261" s="57">
        <f t="shared" si="56"/>
        <v>108</v>
      </c>
      <c r="Q261" s="62">
        <f t="shared" si="57"/>
        <v>5.0000000000000001E-3</v>
      </c>
      <c r="R261" s="59"/>
      <c r="S261" s="60">
        <f t="shared" si="52"/>
        <v>4200000</v>
      </c>
      <c r="T261" s="61">
        <f t="shared" si="53"/>
        <v>360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</row>
    <row r="262" spans="1:30" s="56" customFormat="1" x14ac:dyDescent="0.2">
      <c r="A262" s="8">
        <f t="shared" si="61"/>
        <v>254</v>
      </c>
      <c r="B262" s="9">
        <f t="shared" si="58"/>
        <v>2082727.8752716347</v>
      </c>
      <c r="C262" s="9">
        <f t="shared" si="59"/>
        <v>10413.639376358173</v>
      </c>
      <c r="D262" s="9">
        <f t="shared" si="60"/>
        <v>14767.482680057703</v>
      </c>
      <c r="E262" s="103">
        <f t="shared" si="62"/>
        <v>25181.122056415876</v>
      </c>
      <c r="F262" s="104"/>
      <c r="G262" s="104"/>
      <c r="H262" s="93"/>
      <c r="I262" s="10"/>
      <c r="J262" s="91"/>
      <c r="K262" s="92"/>
      <c r="L262" s="55"/>
      <c r="M262" s="25"/>
      <c r="N262" s="56">
        <f t="shared" si="54"/>
        <v>0</v>
      </c>
      <c r="O262" s="56">
        <f t="shared" si="55"/>
        <v>2</v>
      </c>
      <c r="P262" s="57">
        <f t="shared" si="56"/>
        <v>107</v>
      </c>
      <c r="Q262" s="62">
        <f t="shared" si="57"/>
        <v>5.0000000000000001E-3</v>
      </c>
      <c r="R262" s="59"/>
      <c r="S262" s="60">
        <f t="shared" si="52"/>
        <v>4200000</v>
      </c>
      <c r="T262" s="61">
        <f t="shared" si="53"/>
        <v>360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</row>
    <row r="263" spans="1:30" s="56" customFormat="1" x14ac:dyDescent="0.2">
      <c r="A263" s="8">
        <f t="shared" si="61"/>
        <v>255</v>
      </c>
      <c r="B263" s="9">
        <f t="shared" si="58"/>
        <v>2067960.392591577</v>
      </c>
      <c r="C263" s="9">
        <f t="shared" si="59"/>
        <v>10339.801962957885</v>
      </c>
      <c r="D263" s="9">
        <f t="shared" si="60"/>
        <v>14841.320093457991</v>
      </c>
      <c r="E263" s="103">
        <f t="shared" si="62"/>
        <v>25181.122056415876</v>
      </c>
      <c r="F263" s="104"/>
      <c r="G263" s="104"/>
      <c r="H263" s="93"/>
      <c r="I263" s="10"/>
      <c r="J263" s="91"/>
      <c r="K263" s="92"/>
      <c r="L263" s="55"/>
      <c r="M263" s="25"/>
      <c r="N263" s="56">
        <f t="shared" si="54"/>
        <v>0</v>
      </c>
      <c r="O263" s="56">
        <f t="shared" si="55"/>
        <v>2</v>
      </c>
      <c r="P263" s="57">
        <f t="shared" si="56"/>
        <v>106</v>
      </c>
      <c r="Q263" s="62">
        <f t="shared" si="57"/>
        <v>5.0000000000000001E-3</v>
      </c>
      <c r="R263" s="59"/>
      <c r="S263" s="60">
        <f t="shared" si="52"/>
        <v>4200000</v>
      </c>
      <c r="T263" s="61">
        <f t="shared" si="53"/>
        <v>360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</row>
    <row r="264" spans="1:30" s="56" customFormat="1" x14ac:dyDescent="0.2">
      <c r="A264" s="8">
        <f t="shared" si="61"/>
        <v>256</v>
      </c>
      <c r="B264" s="9">
        <f t="shared" si="58"/>
        <v>2053119.072498119</v>
      </c>
      <c r="C264" s="9">
        <f t="shared" si="59"/>
        <v>10265.595362490594</v>
      </c>
      <c r="D264" s="9">
        <f t="shared" si="60"/>
        <v>14915.526693925282</v>
      </c>
      <c r="E264" s="103">
        <f t="shared" si="62"/>
        <v>25181.122056415876</v>
      </c>
      <c r="F264" s="104"/>
      <c r="G264" s="104"/>
      <c r="H264" s="93"/>
      <c r="I264" s="10"/>
      <c r="J264" s="91"/>
      <c r="K264" s="92"/>
      <c r="L264" s="55"/>
      <c r="M264" s="25"/>
      <c r="N264" s="56">
        <f t="shared" si="54"/>
        <v>0</v>
      </c>
      <c r="O264" s="56">
        <f t="shared" si="55"/>
        <v>2</v>
      </c>
      <c r="P264" s="57">
        <f t="shared" si="56"/>
        <v>105</v>
      </c>
      <c r="Q264" s="62">
        <f t="shared" si="57"/>
        <v>5.0000000000000001E-3</v>
      </c>
      <c r="R264" s="59"/>
      <c r="S264" s="60">
        <f t="shared" si="52"/>
        <v>4200000</v>
      </c>
      <c r="T264" s="61">
        <f t="shared" si="53"/>
        <v>360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</row>
    <row r="265" spans="1:30" s="56" customFormat="1" x14ac:dyDescent="0.2">
      <c r="A265" s="8">
        <f t="shared" si="61"/>
        <v>257</v>
      </c>
      <c r="B265" s="9">
        <f t="shared" si="58"/>
        <v>2038203.5458041937</v>
      </c>
      <c r="C265" s="9">
        <f t="shared" si="59"/>
        <v>10191.017729020969</v>
      </c>
      <c r="D265" s="9">
        <f t="shared" si="60"/>
        <v>14990.104327394907</v>
      </c>
      <c r="E265" s="103">
        <f t="shared" ref="E265:E302" si="63">IF(B265&lt;=D264,B265+C265,IF(O265=1,B265*(Q265/(1-(1+Q265)^-(P265-0))),S265*(Q265/(1-(1+Q265)^-(T265-0)))))</f>
        <v>25181.122056415876</v>
      </c>
      <c r="F265" s="104"/>
      <c r="G265" s="104"/>
      <c r="H265" s="93"/>
      <c r="I265" s="10"/>
      <c r="J265" s="91"/>
      <c r="K265" s="92"/>
      <c r="L265" s="55"/>
      <c r="M265" s="25"/>
      <c r="N265" s="56">
        <f t="shared" si="54"/>
        <v>0</v>
      </c>
      <c r="O265" s="56">
        <f t="shared" si="55"/>
        <v>2</v>
      </c>
      <c r="P265" s="57">
        <f t="shared" si="56"/>
        <v>104</v>
      </c>
      <c r="Q265" s="62">
        <f t="shared" si="57"/>
        <v>5.0000000000000001E-3</v>
      </c>
      <c r="R265" s="59"/>
      <c r="S265" s="60">
        <f t="shared" si="52"/>
        <v>4200000</v>
      </c>
      <c r="T265" s="61">
        <f t="shared" si="53"/>
        <v>360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</row>
    <row r="266" spans="1:30" s="56" customFormat="1" x14ac:dyDescent="0.2">
      <c r="A266" s="8">
        <f t="shared" si="61"/>
        <v>258</v>
      </c>
      <c r="B266" s="9">
        <f t="shared" si="58"/>
        <v>2023213.4414767988</v>
      </c>
      <c r="C266" s="9">
        <f t="shared" si="59"/>
        <v>10116.067207383994</v>
      </c>
      <c r="D266" s="9">
        <f t="shared" si="60"/>
        <v>15065.054849031882</v>
      </c>
      <c r="E266" s="103">
        <f t="shared" si="63"/>
        <v>25181.122056415876</v>
      </c>
      <c r="F266" s="104"/>
      <c r="G266" s="104"/>
      <c r="H266" s="93"/>
      <c r="I266" s="10"/>
      <c r="J266" s="91"/>
      <c r="K266" s="92"/>
      <c r="L266" s="55"/>
      <c r="M266" s="25"/>
      <c r="N266" s="56">
        <f t="shared" si="54"/>
        <v>0</v>
      </c>
      <c r="O266" s="56">
        <f t="shared" si="55"/>
        <v>2</v>
      </c>
      <c r="P266" s="57">
        <f t="shared" si="56"/>
        <v>103</v>
      </c>
      <c r="Q266" s="62">
        <f t="shared" si="57"/>
        <v>5.0000000000000001E-3</v>
      </c>
      <c r="R266" s="59"/>
      <c r="S266" s="60">
        <f t="shared" si="52"/>
        <v>4200000</v>
      </c>
      <c r="T266" s="61">
        <f t="shared" si="53"/>
        <v>360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</row>
    <row r="267" spans="1:30" s="56" customFormat="1" x14ac:dyDescent="0.2">
      <c r="A267" s="8">
        <f t="shared" si="61"/>
        <v>259</v>
      </c>
      <c r="B267" s="9">
        <f t="shared" si="58"/>
        <v>2008148.386627767</v>
      </c>
      <c r="C267" s="9">
        <f t="shared" si="59"/>
        <v>10040.741933138836</v>
      </c>
      <c r="D267" s="9">
        <f t="shared" si="60"/>
        <v>15140.38012327704</v>
      </c>
      <c r="E267" s="103">
        <f t="shared" si="63"/>
        <v>25181.122056415876</v>
      </c>
      <c r="F267" s="104"/>
      <c r="G267" s="104"/>
      <c r="H267" s="93"/>
      <c r="I267" s="10"/>
      <c r="J267" s="91"/>
      <c r="K267" s="92"/>
      <c r="L267" s="55"/>
      <c r="M267" s="25"/>
      <c r="N267" s="56">
        <f t="shared" si="54"/>
        <v>0</v>
      </c>
      <c r="O267" s="56">
        <f t="shared" si="55"/>
        <v>2</v>
      </c>
      <c r="P267" s="57">
        <f t="shared" si="56"/>
        <v>102</v>
      </c>
      <c r="Q267" s="62">
        <f t="shared" si="57"/>
        <v>5.0000000000000001E-3</v>
      </c>
      <c r="R267" s="59"/>
      <c r="S267" s="60">
        <f t="shared" si="52"/>
        <v>4200000</v>
      </c>
      <c r="T267" s="61">
        <f t="shared" si="53"/>
        <v>360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</row>
    <row r="268" spans="1:30" s="56" customFormat="1" x14ac:dyDescent="0.2">
      <c r="A268" s="8">
        <f t="shared" si="61"/>
        <v>260</v>
      </c>
      <c r="B268" s="9">
        <f t="shared" si="58"/>
        <v>1993008.00650449</v>
      </c>
      <c r="C268" s="9">
        <f t="shared" si="59"/>
        <v>9965.0400325224509</v>
      </c>
      <c r="D268" s="9">
        <f t="shared" si="60"/>
        <v>15216.082023893425</v>
      </c>
      <c r="E268" s="103">
        <f t="shared" si="63"/>
        <v>25181.122056415876</v>
      </c>
      <c r="F268" s="104"/>
      <c r="G268" s="104"/>
      <c r="H268" s="93"/>
      <c r="I268" s="10"/>
      <c r="J268" s="91"/>
      <c r="K268" s="92"/>
      <c r="L268" s="55"/>
      <c r="M268" s="25"/>
      <c r="N268" s="56">
        <f t="shared" si="54"/>
        <v>0</v>
      </c>
      <c r="O268" s="56">
        <f t="shared" si="55"/>
        <v>2</v>
      </c>
      <c r="P268" s="57">
        <f t="shared" si="56"/>
        <v>101</v>
      </c>
      <c r="Q268" s="62">
        <f t="shared" si="57"/>
        <v>5.0000000000000001E-3</v>
      </c>
      <c r="R268" s="59"/>
      <c r="S268" s="60">
        <f t="shared" si="52"/>
        <v>4200000</v>
      </c>
      <c r="T268" s="61">
        <f t="shared" si="53"/>
        <v>360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</row>
    <row r="269" spans="1:30" s="56" customFormat="1" x14ac:dyDescent="0.2">
      <c r="A269" s="8">
        <f t="shared" si="61"/>
        <v>261</v>
      </c>
      <c r="B269" s="9">
        <f t="shared" si="58"/>
        <v>1977791.9244805966</v>
      </c>
      <c r="C269" s="9">
        <f t="shared" si="59"/>
        <v>9888.9596224029829</v>
      </c>
      <c r="D269" s="9">
        <f t="shared" si="60"/>
        <v>15292.162434012893</v>
      </c>
      <c r="E269" s="103">
        <f t="shared" si="63"/>
        <v>25181.122056415876</v>
      </c>
      <c r="F269" s="104"/>
      <c r="G269" s="104"/>
      <c r="H269" s="93"/>
      <c r="I269" s="10"/>
      <c r="J269" s="91"/>
      <c r="K269" s="92"/>
      <c r="L269" s="55"/>
      <c r="M269" s="25"/>
      <c r="N269" s="56">
        <f t="shared" si="54"/>
        <v>0</v>
      </c>
      <c r="O269" s="56">
        <f t="shared" si="55"/>
        <v>2</v>
      </c>
      <c r="P269" s="57">
        <f t="shared" si="56"/>
        <v>100</v>
      </c>
      <c r="Q269" s="62">
        <f t="shared" si="57"/>
        <v>5.0000000000000001E-3</v>
      </c>
      <c r="R269" s="59"/>
      <c r="S269" s="60">
        <f t="shared" si="52"/>
        <v>4200000</v>
      </c>
      <c r="T269" s="61">
        <f t="shared" si="53"/>
        <v>360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</row>
    <row r="270" spans="1:30" s="56" customFormat="1" x14ac:dyDescent="0.2">
      <c r="A270" s="8">
        <f t="shared" si="61"/>
        <v>262</v>
      </c>
      <c r="B270" s="9">
        <f t="shared" si="58"/>
        <v>1962499.7620465837</v>
      </c>
      <c r="C270" s="9">
        <f t="shared" si="59"/>
        <v>9812.4988102329189</v>
      </c>
      <c r="D270" s="9">
        <f t="shared" si="60"/>
        <v>15368.623246182957</v>
      </c>
      <c r="E270" s="103">
        <f t="shared" si="63"/>
        <v>25181.122056415876</v>
      </c>
      <c r="F270" s="104"/>
      <c r="G270" s="104"/>
      <c r="H270" s="93"/>
      <c r="I270" s="10"/>
      <c r="J270" s="91"/>
      <c r="K270" s="92"/>
      <c r="L270" s="55"/>
      <c r="M270" s="25"/>
      <c r="N270" s="56">
        <f t="shared" si="54"/>
        <v>0</v>
      </c>
      <c r="O270" s="56">
        <f t="shared" si="55"/>
        <v>2</v>
      </c>
      <c r="P270" s="57">
        <f t="shared" si="56"/>
        <v>99</v>
      </c>
      <c r="Q270" s="62">
        <f t="shared" si="57"/>
        <v>5.0000000000000001E-3</v>
      </c>
      <c r="R270" s="59"/>
      <c r="S270" s="60">
        <f t="shared" si="52"/>
        <v>4200000</v>
      </c>
      <c r="T270" s="61">
        <f t="shared" si="53"/>
        <v>360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</row>
    <row r="271" spans="1:30" s="56" customFormat="1" x14ac:dyDescent="0.2">
      <c r="A271" s="8">
        <f t="shared" si="61"/>
        <v>263</v>
      </c>
      <c r="B271" s="9">
        <f t="shared" si="58"/>
        <v>1947131.1388004008</v>
      </c>
      <c r="C271" s="9">
        <f t="shared" si="59"/>
        <v>9735.6556940020037</v>
      </c>
      <c r="D271" s="9">
        <f t="shared" si="60"/>
        <v>15445.466362413872</v>
      </c>
      <c r="E271" s="103">
        <f t="shared" si="63"/>
        <v>25181.122056415876</v>
      </c>
      <c r="F271" s="104"/>
      <c r="G271" s="104"/>
      <c r="H271" s="93"/>
      <c r="I271" s="10"/>
      <c r="J271" s="91"/>
      <c r="K271" s="92"/>
      <c r="L271" s="55"/>
      <c r="M271" s="25"/>
      <c r="N271" s="56">
        <f t="shared" si="54"/>
        <v>0</v>
      </c>
      <c r="O271" s="56">
        <f t="shared" si="55"/>
        <v>2</v>
      </c>
      <c r="P271" s="57">
        <f t="shared" si="56"/>
        <v>98</v>
      </c>
      <c r="Q271" s="62">
        <f t="shared" si="57"/>
        <v>5.0000000000000001E-3</v>
      </c>
      <c r="R271" s="59"/>
      <c r="S271" s="60">
        <f t="shared" si="52"/>
        <v>4200000</v>
      </c>
      <c r="T271" s="61">
        <f t="shared" si="53"/>
        <v>360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</row>
    <row r="272" spans="1:30" s="56" customFormat="1" x14ac:dyDescent="0.2">
      <c r="A272" s="8">
        <f t="shared" si="61"/>
        <v>264</v>
      </c>
      <c r="B272" s="9">
        <f t="shared" si="58"/>
        <v>1931685.6724379868</v>
      </c>
      <c r="C272" s="9">
        <f t="shared" si="59"/>
        <v>9658.428362189934</v>
      </c>
      <c r="D272" s="9">
        <f t="shared" si="60"/>
        <v>15522.693694225942</v>
      </c>
      <c r="E272" s="103">
        <f t="shared" si="63"/>
        <v>25181.122056415876</v>
      </c>
      <c r="F272" s="104"/>
      <c r="G272" s="104"/>
      <c r="H272" s="93"/>
      <c r="I272" s="10"/>
      <c r="J272" s="91"/>
      <c r="K272" s="92"/>
      <c r="L272" s="55"/>
      <c r="M272" s="25"/>
      <c r="N272" s="56">
        <f t="shared" si="54"/>
        <v>0</v>
      </c>
      <c r="O272" s="56">
        <f t="shared" si="55"/>
        <v>2</v>
      </c>
      <c r="P272" s="57">
        <f t="shared" si="56"/>
        <v>97</v>
      </c>
      <c r="Q272" s="62">
        <f t="shared" si="57"/>
        <v>5.0000000000000001E-3</v>
      </c>
      <c r="R272" s="59"/>
      <c r="S272" s="60">
        <f t="shared" si="52"/>
        <v>4200000</v>
      </c>
      <c r="T272" s="61">
        <f t="shared" si="53"/>
        <v>360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</row>
    <row r="273" spans="1:30" s="56" customFormat="1" x14ac:dyDescent="0.2">
      <c r="A273" s="8">
        <f t="shared" si="61"/>
        <v>265</v>
      </c>
      <c r="B273" s="9">
        <f t="shared" si="58"/>
        <v>1916162.9787437608</v>
      </c>
      <c r="C273" s="9">
        <f t="shared" si="59"/>
        <v>9580.8148937188053</v>
      </c>
      <c r="D273" s="9">
        <f t="shared" si="60"/>
        <v>15600.30716269707</v>
      </c>
      <c r="E273" s="103">
        <f t="shared" si="63"/>
        <v>25181.122056415876</v>
      </c>
      <c r="F273" s="104"/>
      <c r="G273" s="104"/>
      <c r="H273" s="93"/>
      <c r="I273" s="10"/>
      <c r="J273" s="91"/>
      <c r="K273" s="92"/>
      <c r="L273" s="55"/>
      <c r="M273" s="25"/>
      <c r="N273" s="56">
        <f t="shared" si="54"/>
        <v>0</v>
      </c>
      <c r="O273" s="56">
        <f t="shared" si="55"/>
        <v>2</v>
      </c>
      <c r="P273" s="57">
        <f t="shared" si="56"/>
        <v>96</v>
      </c>
      <c r="Q273" s="62">
        <f t="shared" si="57"/>
        <v>5.0000000000000001E-3</v>
      </c>
      <c r="R273" s="59"/>
      <c r="S273" s="60">
        <f t="shared" si="52"/>
        <v>4200000</v>
      </c>
      <c r="T273" s="61">
        <f t="shared" si="53"/>
        <v>360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</row>
    <row r="274" spans="1:30" s="56" customFormat="1" x14ac:dyDescent="0.2">
      <c r="A274" s="8">
        <f t="shared" si="61"/>
        <v>266</v>
      </c>
      <c r="B274" s="9">
        <f t="shared" si="58"/>
        <v>1900562.6715810639</v>
      </c>
      <c r="C274" s="9">
        <f t="shared" si="59"/>
        <v>9502.8133579053192</v>
      </c>
      <c r="D274" s="9">
        <f t="shared" si="60"/>
        <v>15678.308698510556</v>
      </c>
      <c r="E274" s="103">
        <f t="shared" si="63"/>
        <v>25181.122056415876</v>
      </c>
      <c r="F274" s="104"/>
      <c r="G274" s="104"/>
      <c r="H274" s="93"/>
      <c r="I274" s="10"/>
      <c r="J274" s="91"/>
      <c r="K274" s="92"/>
      <c r="L274" s="55"/>
      <c r="M274" s="25"/>
      <c r="N274" s="56">
        <f t="shared" si="54"/>
        <v>0</v>
      </c>
      <c r="O274" s="56">
        <f t="shared" si="55"/>
        <v>2</v>
      </c>
      <c r="P274" s="57">
        <f t="shared" si="56"/>
        <v>95</v>
      </c>
      <c r="Q274" s="62">
        <f t="shared" si="57"/>
        <v>5.0000000000000001E-3</v>
      </c>
      <c r="R274" s="59"/>
      <c r="S274" s="60">
        <f t="shared" si="52"/>
        <v>4200000</v>
      </c>
      <c r="T274" s="61">
        <f t="shared" si="53"/>
        <v>360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</row>
    <row r="275" spans="1:30" s="56" customFormat="1" x14ac:dyDescent="0.2">
      <c r="A275" s="8">
        <f t="shared" si="61"/>
        <v>267</v>
      </c>
      <c r="B275" s="9">
        <f t="shared" si="58"/>
        <v>1884884.3628825534</v>
      </c>
      <c r="C275" s="9">
        <f t="shared" si="59"/>
        <v>9424.4218144127663</v>
      </c>
      <c r="D275" s="9">
        <f t="shared" si="60"/>
        <v>15756.700242003109</v>
      </c>
      <c r="E275" s="103">
        <f t="shared" si="63"/>
        <v>25181.122056415876</v>
      </c>
      <c r="F275" s="104"/>
      <c r="G275" s="104"/>
      <c r="H275" s="93"/>
      <c r="I275" s="10"/>
      <c r="J275" s="91"/>
      <c r="K275" s="92"/>
      <c r="L275" s="55"/>
      <c r="M275" s="25"/>
      <c r="N275" s="56">
        <f t="shared" si="54"/>
        <v>0</v>
      </c>
      <c r="O275" s="56">
        <f t="shared" si="55"/>
        <v>2</v>
      </c>
      <c r="P275" s="57">
        <f t="shared" si="56"/>
        <v>94</v>
      </c>
      <c r="Q275" s="62">
        <f t="shared" si="57"/>
        <v>5.0000000000000001E-3</v>
      </c>
      <c r="R275" s="59"/>
      <c r="S275" s="60">
        <f t="shared" si="52"/>
        <v>4200000</v>
      </c>
      <c r="T275" s="61">
        <f t="shared" si="53"/>
        <v>360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</row>
    <row r="276" spans="1:30" s="56" customFormat="1" x14ac:dyDescent="0.2">
      <c r="A276" s="8">
        <f t="shared" si="61"/>
        <v>268</v>
      </c>
      <c r="B276" s="9">
        <f t="shared" si="58"/>
        <v>1869127.6626405502</v>
      </c>
      <c r="C276" s="9">
        <f t="shared" si="59"/>
        <v>9345.6383132027513</v>
      </c>
      <c r="D276" s="9">
        <f t="shared" si="60"/>
        <v>15835.483743213124</v>
      </c>
      <c r="E276" s="103">
        <f t="shared" si="63"/>
        <v>25181.122056415876</v>
      </c>
      <c r="F276" s="104"/>
      <c r="G276" s="104"/>
      <c r="H276" s="93"/>
      <c r="I276" s="10"/>
      <c r="J276" s="91"/>
      <c r="K276" s="92"/>
      <c r="L276" s="55"/>
      <c r="M276" s="25"/>
      <c r="N276" s="56">
        <f t="shared" si="54"/>
        <v>0</v>
      </c>
      <c r="O276" s="56">
        <f t="shared" si="55"/>
        <v>2</v>
      </c>
      <c r="P276" s="57">
        <f t="shared" si="56"/>
        <v>93</v>
      </c>
      <c r="Q276" s="62">
        <f t="shared" si="57"/>
        <v>5.0000000000000001E-3</v>
      </c>
      <c r="R276" s="59"/>
      <c r="S276" s="60">
        <f t="shared" si="52"/>
        <v>4200000</v>
      </c>
      <c r="T276" s="61">
        <f t="shared" si="53"/>
        <v>360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</row>
    <row r="277" spans="1:30" s="56" customFormat="1" x14ac:dyDescent="0.2">
      <c r="A277" s="8">
        <f t="shared" si="61"/>
        <v>269</v>
      </c>
      <c r="B277" s="9">
        <f t="shared" si="58"/>
        <v>1853292.1788973371</v>
      </c>
      <c r="C277" s="9">
        <f t="shared" si="59"/>
        <v>9266.460894486685</v>
      </c>
      <c r="D277" s="9">
        <f t="shared" si="60"/>
        <v>15914.661161929191</v>
      </c>
      <c r="E277" s="103">
        <f t="shared" si="63"/>
        <v>25181.122056415876</v>
      </c>
      <c r="F277" s="104"/>
      <c r="G277" s="104"/>
      <c r="H277" s="93"/>
      <c r="I277" s="10"/>
      <c r="J277" s="91"/>
      <c r="K277" s="92"/>
      <c r="L277" s="55"/>
      <c r="M277" s="25"/>
      <c r="N277" s="56">
        <f t="shared" si="54"/>
        <v>0</v>
      </c>
      <c r="O277" s="56">
        <f t="shared" si="55"/>
        <v>2</v>
      </c>
      <c r="P277" s="57">
        <f t="shared" si="56"/>
        <v>92</v>
      </c>
      <c r="Q277" s="62">
        <f t="shared" si="57"/>
        <v>5.0000000000000001E-3</v>
      </c>
      <c r="R277" s="59"/>
      <c r="S277" s="60">
        <f t="shared" si="52"/>
        <v>4200000</v>
      </c>
      <c r="T277" s="61">
        <f t="shared" si="53"/>
        <v>360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</row>
    <row r="278" spans="1:30" s="56" customFormat="1" x14ac:dyDescent="0.2">
      <c r="A278" s="8">
        <f t="shared" si="61"/>
        <v>270</v>
      </c>
      <c r="B278" s="9">
        <f t="shared" si="58"/>
        <v>1837377.5177354079</v>
      </c>
      <c r="C278" s="9">
        <f t="shared" si="59"/>
        <v>9186.8875886770402</v>
      </c>
      <c r="D278" s="9">
        <f t="shared" si="60"/>
        <v>15994.234467738836</v>
      </c>
      <c r="E278" s="103">
        <f t="shared" si="63"/>
        <v>25181.122056415876</v>
      </c>
      <c r="F278" s="104"/>
      <c r="G278" s="104"/>
      <c r="H278" s="93"/>
      <c r="I278" s="10"/>
      <c r="J278" s="91"/>
      <c r="K278" s="92"/>
      <c r="L278" s="55"/>
      <c r="M278" s="25"/>
      <c r="N278" s="56">
        <f t="shared" si="54"/>
        <v>0</v>
      </c>
      <c r="O278" s="56">
        <f t="shared" si="55"/>
        <v>2</v>
      </c>
      <c r="P278" s="57">
        <f t="shared" si="56"/>
        <v>91</v>
      </c>
      <c r="Q278" s="62">
        <f t="shared" si="57"/>
        <v>5.0000000000000001E-3</v>
      </c>
      <c r="R278" s="59"/>
      <c r="S278" s="60">
        <f t="shared" ref="S278:S341" si="64">IF(OR(K277=$Q$5,H277&gt;0),B278,S277)</f>
        <v>4200000</v>
      </c>
      <c r="T278" s="61">
        <f t="shared" ref="T278:T341" si="65">IF(OR(K277=$Q$5,H277&gt;0),P278,T277)</f>
        <v>360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</row>
    <row r="279" spans="1:30" s="56" customFormat="1" x14ac:dyDescent="0.2">
      <c r="A279" s="8">
        <f t="shared" si="61"/>
        <v>271</v>
      </c>
      <c r="B279" s="9">
        <f t="shared" si="58"/>
        <v>1821383.2832676691</v>
      </c>
      <c r="C279" s="9">
        <f t="shared" si="59"/>
        <v>9106.9164163383466</v>
      </c>
      <c r="D279" s="9">
        <f t="shared" si="60"/>
        <v>16074.205640077529</v>
      </c>
      <c r="E279" s="103">
        <f t="shared" si="63"/>
        <v>25181.122056415876</v>
      </c>
      <c r="F279" s="104"/>
      <c r="G279" s="104"/>
      <c r="H279" s="93"/>
      <c r="I279" s="10"/>
      <c r="J279" s="91"/>
      <c r="K279" s="92"/>
      <c r="L279" s="55"/>
      <c r="M279" s="25"/>
      <c r="N279" s="56">
        <f t="shared" si="54"/>
        <v>0</v>
      </c>
      <c r="O279" s="56">
        <f t="shared" si="55"/>
        <v>2</v>
      </c>
      <c r="P279" s="57">
        <f t="shared" si="56"/>
        <v>90</v>
      </c>
      <c r="Q279" s="62">
        <f t="shared" si="57"/>
        <v>5.0000000000000001E-3</v>
      </c>
      <c r="R279" s="59"/>
      <c r="S279" s="60">
        <f t="shared" si="64"/>
        <v>4200000</v>
      </c>
      <c r="T279" s="61">
        <f t="shared" si="65"/>
        <v>360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</row>
    <row r="280" spans="1:30" s="56" customFormat="1" x14ac:dyDescent="0.2">
      <c r="A280" s="8">
        <f t="shared" si="61"/>
        <v>272</v>
      </c>
      <c r="B280" s="9">
        <f t="shared" si="58"/>
        <v>1805309.0776275916</v>
      </c>
      <c r="C280" s="9">
        <f t="shared" si="59"/>
        <v>9026.5453881379581</v>
      </c>
      <c r="D280" s="9">
        <f t="shared" si="60"/>
        <v>16154.576668277918</v>
      </c>
      <c r="E280" s="103">
        <f t="shared" si="63"/>
        <v>25181.122056415876</v>
      </c>
      <c r="F280" s="104"/>
      <c r="G280" s="104"/>
      <c r="H280" s="93"/>
      <c r="I280" s="10"/>
      <c r="J280" s="91"/>
      <c r="K280" s="92"/>
      <c r="L280" s="55"/>
      <c r="M280" s="25"/>
      <c r="N280" s="56">
        <f t="shared" si="54"/>
        <v>0</v>
      </c>
      <c r="O280" s="56">
        <f t="shared" si="55"/>
        <v>2</v>
      </c>
      <c r="P280" s="57">
        <f t="shared" si="56"/>
        <v>89</v>
      </c>
      <c r="Q280" s="62">
        <f t="shared" si="57"/>
        <v>5.0000000000000001E-3</v>
      </c>
      <c r="R280" s="59"/>
      <c r="S280" s="60">
        <f t="shared" si="64"/>
        <v>4200000</v>
      </c>
      <c r="T280" s="61">
        <f t="shared" si="65"/>
        <v>360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</row>
    <row r="281" spans="1:30" s="56" customFormat="1" x14ac:dyDescent="0.2">
      <c r="A281" s="8">
        <f t="shared" si="61"/>
        <v>273</v>
      </c>
      <c r="B281" s="9">
        <f t="shared" si="58"/>
        <v>1789154.5009593137</v>
      </c>
      <c r="C281" s="9">
        <f t="shared" si="59"/>
        <v>8945.7725047965687</v>
      </c>
      <c r="D281" s="9">
        <f t="shared" si="60"/>
        <v>16235.349551619307</v>
      </c>
      <c r="E281" s="103">
        <f t="shared" si="63"/>
        <v>25181.122056415876</v>
      </c>
      <c r="F281" s="104"/>
      <c r="G281" s="104"/>
      <c r="H281" s="93"/>
      <c r="I281" s="10"/>
      <c r="J281" s="91"/>
      <c r="K281" s="92"/>
      <c r="L281" s="55"/>
      <c r="M281" s="25"/>
      <c r="N281" s="56">
        <f t="shared" si="54"/>
        <v>0</v>
      </c>
      <c r="O281" s="56">
        <f t="shared" si="55"/>
        <v>2</v>
      </c>
      <c r="P281" s="57">
        <f t="shared" si="56"/>
        <v>88</v>
      </c>
      <c r="Q281" s="62">
        <f t="shared" si="57"/>
        <v>5.0000000000000001E-3</v>
      </c>
      <c r="R281" s="59"/>
      <c r="S281" s="60">
        <f t="shared" si="64"/>
        <v>4200000</v>
      </c>
      <c r="T281" s="61">
        <f t="shared" si="65"/>
        <v>360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</row>
    <row r="282" spans="1:30" s="56" customFormat="1" x14ac:dyDescent="0.2">
      <c r="A282" s="8">
        <f t="shared" si="61"/>
        <v>274</v>
      </c>
      <c r="B282" s="9">
        <f t="shared" si="58"/>
        <v>1772919.1514076944</v>
      </c>
      <c r="C282" s="9">
        <f t="shared" si="59"/>
        <v>8864.5957570384726</v>
      </c>
      <c r="D282" s="9">
        <f t="shared" si="60"/>
        <v>16316.526299377403</v>
      </c>
      <c r="E282" s="103">
        <f t="shared" si="63"/>
        <v>25181.122056415876</v>
      </c>
      <c r="F282" s="104"/>
      <c r="G282" s="104"/>
      <c r="H282" s="93"/>
      <c r="I282" s="10"/>
      <c r="J282" s="91"/>
      <c r="K282" s="92"/>
      <c r="L282" s="55"/>
      <c r="M282" s="25"/>
      <c r="N282" s="56">
        <f t="shared" si="54"/>
        <v>0</v>
      </c>
      <c r="O282" s="56">
        <f t="shared" si="55"/>
        <v>2</v>
      </c>
      <c r="P282" s="57">
        <f t="shared" si="56"/>
        <v>87</v>
      </c>
      <c r="Q282" s="62">
        <f t="shared" si="57"/>
        <v>5.0000000000000001E-3</v>
      </c>
      <c r="R282" s="59"/>
      <c r="S282" s="60">
        <f t="shared" si="64"/>
        <v>4200000</v>
      </c>
      <c r="T282" s="61">
        <f t="shared" si="65"/>
        <v>360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</row>
    <row r="283" spans="1:30" s="56" customFormat="1" x14ac:dyDescent="0.2">
      <c r="A283" s="8">
        <f t="shared" si="61"/>
        <v>275</v>
      </c>
      <c r="B283" s="9">
        <f t="shared" si="58"/>
        <v>1756602.625108317</v>
      </c>
      <c r="C283" s="9">
        <f t="shared" si="59"/>
        <v>8783.0131255415854</v>
      </c>
      <c r="D283" s="9">
        <f t="shared" si="60"/>
        <v>16398.108930874288</v>
      </c>
      <c r="E283" s="103">
        <f t="shared" si="63"/>
        <v>25181.122056415876</v>
      </c>
      <c r="F283" s="104"/>
      <c r="G283" s="104"/>
      <c r="H283" s="93"/>
      <c r="I283" s="10"/>
      <c r="J283" s="91"/>
      <c r="K283" s="92"/>
      <c r="L283" s="55"/>
      <c r="M283" s="25"/>
      <c r="N283" s="56">
        <f t="shared" si="54"/>
        <v>0</v>
      </c>
      <c r="O283" s="56">
        <f t="shared" si="55"/>
        <v>2</v>
      </c>
      <c r="P283" s="57">
        <f t="shared" si="56"/>
        <v>86</v>
      </c>
      <c r="Q283" s="62">
        <f t="shared" si="57"/>
        <v>5.0000000000000001E-3</v>
      </c>
      <c r="R283" s="59"/>
      <c r="S283" s="60">
        <f t="shared" si="64"/>
        <v>4200000</v>
      </c>
      <c r="T283" s="61">
        <f t="shared" si="65"/>
        <v>360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</row>
    <row r="284" spans="1:30" s="56" customFormat="1" x14ac:dyDescent="0.2">
      <c r="A284" s="8">
        <f t="shared" si="61"/>
        <v>276</v>
      </c>
      <c r="B284" s="9">
        <f t="shared" si="58"/>
        <v>1740204.5161774426</v>
      </c>
      <c r="C284" s="9">
        <f t="shared" si="59"/>
        <v>8701.0225808872128</v>
      </c>
      <c r="D284" s="9">
        <f t="shared" si="60"/>
        <v>16480.099475528663</v>
      </c>
      <c r="E284" s="103">
        <f t="shared" si="63"/>
        <v>25181.122056415876</v>
      </c>
      <c r="F284" s="104"/>
      <c r="G284" s="104"/>
      <c r="H284" s="93"/>
      <c r="I284" s="10"/>
      <c r="J284" s="91"/>
      <c r="K284" s="92"/>
      <c r="L284" s="55"/>
      <c r="M284" s="25"/>
      <c r="N284" s="56">
        <f t="shared" si="54"/>
        <v>0</v>
      </c>
      <c r="O284" s="56">
        <f t="shared" si="55"/>
        <v>2</v>
      </c>
      <c r="P284" s="57">
        <f t="shared" si="56"/>
        <v>85</v>
      </c>
      <c r="Q284" s="62">
        <f t="shared" si="57"/>
        <v>5.0000000000000001E-3</v>
      </c>
      <c r="R284" s="59"/>
      <c r="S284" s="60">
        <f t="shared" si="64"/>
        <v>4200000</v>
      </c>
      <c r="T284" s="61">
        <f t="shared" si="65"/>
        <v>360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</row>
    <row r="285" spans="1:30" s="56" customFormat="1" x14ac:dyDescent="0.2">
      <c r="A285" s="8">
        <f t="shared" si="61"/>
        <v>277</v>
      </c>
      <c r="B285" s="9">
        <f t="shared" si="58"/>
        <v>1723724.416701914</v>
      </c>
      <c r="C285" s="9">
        <f t="shared" si="59"/>
        <v>8618.6220835095701</v>
      </c>
      <c r="D285" s="9">
        <f t="shared" si="60"/>
        <v>16562.499972906306</v>
      </c>
      <c r="E285" s="103">
        <f t="shared" si="63"/>
        <v>25181.122056415876</v>
      </c>
      <c r="F285" s="104"/>
      <c r="G285" s="104"/>
      <c r="H285" s="93"/>
      <c r="I285" s="10"/>
      <c r="J285" s="91"/>
      <c r="K285" s="92"/>
      <c r="L285" s="55"/>
      <c r="M285" s="25"/>
      <c r="N285" s="56">
        <f t="shared" si="54"/>
        <v>0</v>
      </c>
      <c r="O285" s="56">
        <f t="shared" si="55"/>
        <v>2</v>
      </c>
      <c r="P285" s="57">
        <f t="shared" si="56"/>
        <v>84</v>
      </c>
      <c r="Q285" s="62">
        <f t="shared" si="57"/>
        <v>5.0000000000000001E-3</v>
      </c>
      <c r="R285" s="59"/>
      <c r="S285" s="60">
        <f t="shared" si="64"/>
        <v>4200000</v>
      </c>
      <c r="T285" s="61">
        <f t="shared" si="65"/>
        <v>360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</row>
    <row r="286" spans="1:30" s="56" customFormat="1" x14ac:dyDescent="0.2">
      <c r="A286" s="8">
        <f t="shared" si="61"/>
        <v>278</v>
      </c>
      <c r="B286" s="9">
        <f t="shared" si="58"/>
        <v>1707161.9167290078</v>
      </c>
      <c r="C286" s="9">
        <f t="shared" si="59"/>
        <v>8535.8095836450393</v>
      </c>
      <c r="D286" s="9">
        <f t="shared" si="60"/>
        <v>16645.312472770835</v>
      </c>
      <c r="E286" s="103">
        <f t="shared" si="63"/>
        <v>25181.122056415876</v>
      </c>
      <c r="F286" s="104"/>
      <c r="G286" s="104"/>
      <c r="H286" s="93"/>
      <c r="I286" s="10"/>
      <c r="J286" s="91"/>
      <c r="K286" s="92"/>
      <c r="L286" s="55"/>
      <c r="M286" s="25"/>
      <c r="N286" s="56">
        <f t="shared" si="54"/>
        <v>0</v>
      </c>
      <c r="O286" s="56">
        <f t="shared" si="55"/>
        <v>2</v>
      </c>
      <c r="P286" s="57">
        <f t="shared" si="56"/>
        <v>83</v>
      </c>
      <c r="Q286" s="62">
        <f t="shared" si="57"/>
        <v>5.0000000000000001E-3</v>
      </c>
      <c r="R286" s="59"/>
      <c r="S286" s="60">
        <f t="shared" si="64"/>
        <v>4200000</v>
      </c>
      <c r="T286" s="61">
        <f t="shared" si="65"/>
        <v>360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</row>
    <row r="287" spans="1:30" s="56" customFormat="1" x14ac:dyDescent="0.2">
      <c r="A287" s="8">
        <f t="shared" si="61"/>
        <v>279</v>
      </c>
      <c r="B287" s="9">
        <f t="shared" si="58"/>
        <v>1690516.6042562369</v>
      </c>
      <c r="C287" s="9">
        <f t="shared" si="59"/>
        <v>8452.5830212811852</v>
      </c>
      <c r="D287" s="9">
        <f t="shared" si="60"/>
        <v>16728.53903513469</v>
      </c>
      <c r="E287" s="103">
        <f t="shared" si="63"/>
        <v>25181.122056415876</v>
      </c>
      <c r="F287" s="104"/>
      <c r="G287" s="104"/>
      <c r="H287" s="93"/>
      <c r="I287" s="10"/>
      <c r="J287" s="91"/>
      <c r="K287" s="92"/>
      <c r="L287" s="55"/>
      <c r="M287" s="25"/>
      <c r="N287" s="56">
        <f t="shared" si="54"/>
        <v>0</v>
      </c>
      <c r="O287" s="56">
        <f t="shared" si="55"/>
        <v>2</v>
      </c>
      <c r="P287" s="57">
        <f t="shared" si="56"/>
        <v>82</v>
      </c>
      <c r="Q287" s="62">
        <f t="shared" si="57"/>
        <v>5.0000000000000001E-3</v>
      </c>
      <c r="R287" s="59"/>
      <c r="S287" s="60">
        <f t="shared" si="64"/>
        <v>4200000</v>
      </c>
      <c r="T287" s="61">
        <f t="shared" si="65"/>
        <v>360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</row>
    <row r="288" spans="1:30" s="56" customFormat="1" x14ac:dyDescent="0.2">
      <c r="A288" s="8">
        <f t="shared" si="61"/>
        <v>280</v>
      </c>
      <c r="B288" s="9">
        <f t="shared" si="58"/>
        <v>1673788.0652211022</v>
      </c>
      <c r="C288" s="9">
        <f t="shared" si="59"/>
        <v>8368.9403261055104</v>
      </c>
      <c r="D288" s="9">
        <f t="shared" si="60"/>
        <v>16812.181730310367</v>
      </c>
      <c r="E288" s="103">
        <f t="shared" si="63"/>
        <v>25181.122056415876</v>
      </c>
      <c r="F288" s="104"/>
      <c r="G288" s="104"/>
      <c r="H288" s="93"/>
      <c r="I288" s="10"/>
      <c r="J288" s="91"/>
      <c r="K288" s="92"/>
      <c r="L288" s="55"/>
      <c r="M288" s="25"/>
      <c r="N288" s="56">
        <f t="shared" si="54"/>
        <v>0</v>
      </c>
      <c r="O288" s="56">
        <f t="shared" si="55"/>
        <v>2</v>
      </c>
      <c r="P288" s="57">
        <f t="shared" si="56"/>
        <v>81</v>
      </c>
      <c r="Q288" s="62">
        <f t="shared" si="57"/>
        <v>5.0000000000000001E-3</v>
      </c>
      <c r="R288" s="59"/>
      <c r="S288" s="60">
        <f t="shared" si="64"/>
        <v>4200000</v>
      </c>
      <c r="T288" s="61">
        <f t="shared" si="65"/>
        <v>360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</row>
    <row r="289" spans="1:30" s="56" customFormat="1" x14ac:dyDescent="0.2">
      <c r="A289" s="8">
        <f t="shared" si="61"/>
        <v>281</v>
      </c>
      <c r="B289" s="9">
        <f t="shared" si="58"/>
        <v>1656975.8834907918</v>
      </c>
      <c r="C289" s="9">
        <f t="shared" si="59"/>
        <v>8284.8794174539598</v>
      </c>
      <c r="D289" s="9">
        <f t="shared" si="60"/>
        <v>16896.242638961914</v>
      </c>
      <c r="E289" s="103">
        <f t="shared" si="63"/>
        <v>25181.122056415876</v>
      </c>
      <c r="F289" s="104"/>
      <c r="G289" s="104"/>
      <c r="H289" s="93"/>
      <c r="I289" s="10"/>
      <c r="J289" s="91"/>
      <c r="K289" s="92"/>
      <c r="L289" s="55"/>
      <c r="M289" s="25"/>
      <c r="N289" s="56">
        <f t="shared" si="54"/>
        <v>0</v>
      </c>
      <c r="O289" s="56">
        <f t="shared" si="55"/>
        <v>2</v>
      </c>
      <c r="P289" s="57">
        <f t="shared" si="56"/>
        <v>80</v>
      </c>
      <c r="Q289" s="62">
        <f t="shared" si="57"/>
        <v>5.0000000000000001E-3</v>
      </c>
      <c r="R289" s="59"/>
      <c r="S289" s="60">
        <f t="shared" si="64"/>
        <v>4200000</v>
      </c>
      <c r="T289" s="61">
        <f t="shared" si="65"/>
        <v>360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</row>
    <row r="290" spans="1:30" s="56" customFormat="1" x14ac:dyDescent="0.2">
      <c r="A290" s="8">
        <f t="shared" si="61"/>
        <v>282</v>
      </c>
      <c r="B290" s="9">
        <f t="shared" si="58"/>
        <v>1640079.6408518299</v>
      </c>
      <c r="C290" s="9">
        <f t="shared" si="59"/>
        <v>8200.3982042591488</v>
      </c>
      <c r="D290" s="9">
        <f t="shared" si="60"/>
        <v>16980.723852156727</v>
      </c>
      <c r="E290" s="103">
        <f t="shared" si="63"/>
        <v>25181.122056415876</v>
      </c>
      <c r="F290" s="104"/>
      <c r="G290" s="104"/>
      <c r="H290" s="93"/>
      <c r="I290" s="10"/>
      <c r="J290" s="91"/>
      <c r="K290" s="92"/>
      <c r="L290" s="55"/>
      <c r="M290" s="25"/>
      <c r="N290" s="56">
        <f t="shared" si="54"/>
        <v>0</v>
      </c>
      <c r="O290" s="56">
        <f t="shared" si="55"/>
        <v>2</v>
      </c>
      <c r="P290" s="57">
        <f t="shared" si="56"/>
        <v>79</v>
      </c>
      <c r="Q290" s="62">
        <f t="shared" si="57"/>
        <v>5.0000000000000001E-3</v>
      </c>
      <c r="R290" s="59"/>
      <c r="S290" s="60">
        <f t="shared" si="64"/>
        <v>4200000</v>
      </c>
      <c r="T290" s="61">
        <f t="shared" si="65"/>
        <v>360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</row>
    <row r="291" spans="1:30" s="56" customFormat="1" x14ac:dyDescent="0.2">
      <c r="A291" s="8">
        <f t="shared" si="61"/>
        <v>283</v>
      </c>
      <c r="B291" s="9">
        <f t="shared" si="58"/>
        <v>1623098.9169996732</v>
      </c>
      <c r="C291" s="9">
        <f t="shared" si="59"/>
        <v>8115.494584998366</v>
      </c>
      <c r="D291" s="9">
        <f t="shared" si="60"/>
        <v>17065.627471417509</v>
      </c>
      <c r="E291" s="103">
        <f t="shared" si="63"/>
        <v>25181.122056415876</v>
      </c>
      <c r="F291" s="104"/>
      <c r="G291" s="104"/>
      <c r="H291" s="93"/>
      <c r="I291" s="10"/>
      <c r="J291" s="91"/>
      <c r="K291" s="92"/>
      <c r="L291" s="55"/>
      <c r="M291" s="25"/>
      <c r="N291" s="56">
        <f t="shared" si="54"/>
        <v>0</v>
      </c>
      <c r="O291" s="56">
        <f t="shared" si="55"/>
        <v>2</v>
      </c>
      <c r="P291" s="57">
        <f t="shared" si="56"/>
        <v>78</v>
      </c>
      <c r="Q291" s="62">
        <f t="shared" si="57"/>
        <v>5.0000000000000001E-3</v>
      </c>
      <c r="R291" s="59"/>
      <c r="S291" s="60">
        <f t="shared" si="64"/>
        <v>4200000</v>
      </c>
      <c r="T291" s="61">
        <f t="shared" si="65"/>
        <v>360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</row>
    <row r="292" spans="1:30" s="56" customFormat="1" x14ac:dyDescent="0.2">
      <c r="A292" s="8">
        <f t="shared" si="61"/>
        <v>284</v>
      </c>
      <c r="B292" s="9">
        <f t="shared" si="58"/>
        <v>1606033.2895282558</v>
      </c>
      <c r="C292" s="9">
        <f t="shared" si="59"/>
        <v>8030.1664476412789</v>
      </c>
      <c r="D292" s="9">
        <f t="shared" si="60"/>
        <v>17150.955608774595</v>
      </c>
      <c r="E292" s="103">
        <f t="shared" si="63"/>
        <v>25181.122056415876</v>
      </c>
      <c r="F292" s="104"/>
      <c r="G292" s="104"/>
      <c r="H292" s="93"/>
      <c r="I292" s="10"/>
      <c r="J292" s="91"/>
      <c r="K292" s="92"/>
      <c r="L292" s="55"/>
      <c r="M292" s="25"/>
      <c r="N292" s="56">
        <f t="shared" si="54"/>
        <v>0</v>
      </c>
      <c r="O292" s="56">
        <f t="shared" si="55"/>
        <v>2</v>
      </c>
      <c r="P292" s="57">
        <f t="shared" si="56"/>
        <v>77</v>
      </c>
      <c r="Q292" s="62">
        <f t="shared" si="57"/>
        <v>5.0000000000000001E-3</v>
      </c>
      <c r="R292" s="59"/>
      <c r="S292" s="60">
        <f t="shared" si="64"/>
        <v>4200000</v>
      </c>
      <c r="T292" s="61">
        <f t="shared" si="65"/>
        <v>360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</row>
    <row r="293" spans="1:30" s="56" customFormat="1" x14ac:dyDescent="0.2">
      <c r="A293" s="8">
        <f t="shared" si="61"/>
        <v>285</v>
      </c>
      <c r="B293" s="9">
        <f t="shared" si="58"/>
        <v>1588882.3339194811</v>
      </c>
      <c r="C293" s="9">
        <f t="shared" si="59"/>
        <v>7944.4116695974062</v>
      </c>
      <c r="D293" s="9">
        <f t="shared" si="60"/>
        <v>17236.710386818471</v>
      </c>
      <c r="E293" s="103">
        <f t="shared" si="63"/>
        <v>25181.122056415876</v>
      </c>
      <c r="F293" s="104"/>
      <c r="G293" s="104"/>
      <c r="H293" s="93"/>
      <c r="I293" s="10"/>
      <c r="J293" s="91"/>
      <c r="K293" s="92"/>
      <c r="L293" s="55"/>
      <c r="M293" s="25"/>
      <c r="N293" s="56">
        <f t="shared" si="54"/>
        <v>0</v>
      </c>
      <c r="O293" s="56">
        <f t="shared" si="55"/>
        <v>2</v>
      </c>
      <c r="P293" s="57">
        <f t="shared" si="56"/>
        <v>76</v>
      </c>
      <c r="Q293" s="62">
        <f t="shared" si="57"/>
        <v>5.0000000000000001E-3</v>
      </c>
      <c r="R293" s="59"/>
      <c r="S293" s="60">
        <f t="shared" si="64"/>
        <v>4200000</v>
      </c>
      <c r="T293" s="61">
        <f t="shared" si="65"/>
        <v>360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</row>
    <row r="294" spans="1:30" s="56" customFormat="1" x14ac:dyDescent="0.2">
      <c r="A294" s="8">
        <f t="shared" si="61"/>
        <v>286</v>
      </c>
      <c r="B294" s="9">
        <f t="shared" si="58"/>
        <v>1571645.6235326626</v>
      </c>
      <c r="C294" s="9">
        <f t="shared" si="59"/>
        <v>7858.2281176633132</v>
      </c>
      <c r="D294" s="9">
        <f t="shared" si="60"/>
        <v>17322.893938752561</v>
      </c>
      <c r="E294" s="103">
        <f t="shared" si="63"/>
        <v>25181.122056415876</v>
      </c>
      <c r="F294" s="104"/>
      <c r="G294" s="104"/>
      <c r="H294" s="93"/>
      <c r="I294" s="10"/>
      <c r="J294" s="91"/>
      <c r="K294" s="92"/>
      <c r="L294" s="55"/>
      <c r="M294" s="25"/>
      <c r="N294" s="56">
        <f t="shared" si="54"/>
        <v>0</v>
      </c>
      <c r="O294" s="56">
        <f t="shared" si="55"/>
        <v>2</v>
      </c>
      <c r="P294" s="57">
        <f t="shared" si="56"/>
        <v>75</v>
      </c>
      <c r="Q294" s="62">
        <f t="shared" si="57"/>
        <v>5.0000000000000001E-3</v>
      </c>
      <c r="R294" s="59"/>
      <c r="S294" s="60">
        <f t="shared" si="64"/>
        <v>4200000</v>
      </c>
      <c r="T294" s="61">
        <f t="shared" si="65"/>
        <v>360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</row>
    <row r="295" spans="1:30" s="56" customFormat="1" x14ac:dyDescent="0.2">
      <c r="A295" s="8">
        <f t="shared" si="61"/>
        <v>287</v>
      </c>
      <c r="B295" s="9">
        <f t="shared" si="58"/>
        <v>1554322.72959391</v>
      </c>
      <c r="C295" s="9">
        <f t="shared" si="59"/>
        <v>7771.6136479695506</v>
      </c>
      <c r="D295" s="9">
        <f t="shared" si="60"/>
        <v>17409.508408446323</v>
      </c>
      <c r="E295" s="103">
        <f t="shared" si="63"/>
        <v>25181.122056415876</v>
      </c>
      <c r="F295" s="104"/>
      <c r="G295" s="104"/>
      <c r="H295" s="93"/>
      <c r="I295" s="10"/>
      <c r="J295" s="91"/>
      <c r="K295" s="92"/>
      <c r="L295" s="55"/>
      <c r="M295" s="25"/>
      <c r="N295" s="56">
        <f t="shared" si="54"/>
        <v>0</v>
      </c>
      <c r="O295" s="56">
        <f t="shared" si="55"/>
        <v>2</v>
      </c>
      <c r="P295" s="57">
        <f t="shared" si="56"/>
        <v>74</v>
      </c>
      <c r="Q295" s="62">
        <f t="shared" si="57"/>
        <v>5.0000000000000001E-3</v>
      </c>
      <c r="R295" s="59"/>
      <c r="S295" s="60">
        <f t="shared" si="64"/>
        <v>4200000</v>
      </c>
      <c r="T295" s="61">
        <f t="shared" si="65"/>
        <v>360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</row>
    <row r="296" spans="1:30" s="56" customFormat="1" x14ac:dyDescent="0.2">
      <c r="A296" s="8">
        <f t="shared" si="61"/>
        <v>288</v>
      </c>
      <c r="B296" s="9">
        <f t="shared" si="58"/>
        <v>1536913.2211854637</v>
      </c>
      <c r="C296" s="9">
        <f t="shared" si="59"/>
        <v>7684.5661059273189</v>
      </c>
      <c r="D296" s="9">
        <f t="shared" si="60"/>
        <v>17496.555950488557</v>
      </c>
      <c r="E296" s="103">
        <f t="shared" si="63"/>
        <v>25181.122056415876</v>
      </c>
      <c r="F296" s="104"/>
      <c r="G296" s="104"/>
      <c r="H296" s="93"/>
      <c r="I296" s="10"/>
      <c r="J296" s="91"/>
      <c r="K296" s="92"/>
      <c r="L296" s="55"/>
      <c r="M296" s="25"/>
      <c r="N296" s="56">
        <f t="shared" si="54"/>
        <v>0</v>
      </c>
      <c r="O296" s="56">
        <f t="shared" si="55"/>
        <v>2</v>
      </c>
      <c r="P296" s="57">
        <f t="shared" si="56"/>
        <v>73</v>
      </c>
      <c r="Q296" s="62">
        <f t="shared" si="57"/>
        <v>5.0000000000000001E-3</v>
      </c>
      <c r="R296" s="59"/>
      <c r="S296" s="60">
        <f t="shared" si="64"/>
        <v>4200000</v>
      </c>
      <c r="T296" s="61">
        <f t="shared" si="65"/>
        <v>360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</row>
    <row r="297" spans="1:30" s="56" customFormat="1" x14ac:dyDescent="0.2">
      <c r="A297" s="8">
        <f t="shared" si="61"/>
        <v>289</v>
      </c>
      <c r="B297" s="9">
        <f t="shared" si="58"/>
        <v>1519416.6652349751</v>
      </c>
      <c r="C297" s="9">
        <f t="shared" si="59"/>
        <v>7597.0833261748758</v>
      </c>
      <c r="D297" s="9">
        <f t="shared" si="60"/>
        <v>17584.038730241002</v>
      </c>
      <c r="E297" s="103">
        <f t="shared" si="63"/>
        <v>25181.122056415876</v>
      </c>
      <c r="F297" s="104"/>
      <c r="G297" s="104"/>
      <c r="H297" s="93"/>
      <c r="I297" s="10"/>
      <c r="J297" s="91"/>
      <c r="K297" s="92"/>
      <c r="L297" s="55"/>
      <c r="M297" s="25"/>
      <c r="N297" s="56">
        <f t="shared" si="54"/>
        <v>0</v>
      </c>
      <c r="O297" s="56">
        <f t="shared" si="55"/>
        <v>2</v>
      </c>
      <c r="P297" s="57">
        <f t="shared" si="56"/>
        <v>72</v>
      </c>
      <c r="Q297" s="62">
        <f t="shared" si="57"/>
        <v>5.0000000000000001E-3</v>
      </c>
      <c r="R297" s="59"/>
      <c r="S297" s="60">
        <f t="shared" si="64"/>
        <v>4200000</v>
      </c>
      <c r="T297" s="61">
        <f t="shared" si="65"/>
        <v>360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</row>
    <row r="298" spans="1:30" s="56" customFormat="1" x14ac:dyDescent="0.2">
      <c r="A298" s="8">
        <f t="shared" si="61"/>
        <v>290</v>
      </c>
      <c r="B298" s="9">
        <f t="shared" si="58"/>
        <v>1501832.6265047342</v>
      </c>
      <c r="C298" s="9">
        <f t="shared" si="59"/>
        <v>7509.1631325236713</v>
      </c>
      <c r="D298" s="9">
        <f t="shared" si="60"/>
        <v>17671.958923892205</v>
      </c>
      <c r="E298" s="103">
        <f t="shared" si="63"/>
        <v>25181.122056415876</v>
      </c>
      <c r="F298" s="104"/>
      <c r="G298" s="104"/>
      <c r="H298" s="93"/>
      <c r="I298" s="10"/>
      <c r="J298" s="91"/>
      <c r="K298" s="92"/>
      <c r="L298" s="55"/>
      <c r="M298" s="25"/>
      <c r="N298" s="56">
        <f t="shared" si="54"/>
        <v>0</v>
      </c>
      <c r="O298" s="56">
        <f t="shared" si="55"/>
        <v>2</v>
      </c>
      <c r="P298" s="57">
        <f t="shared" si="56"/>
        <v>71</v>
      </c>
      <c r="Q298" s="62">
        <f t="shared" si="57"/>
        <v>5.0000000000000001E-3</v>
      </c>
      <c r="R298" s="59"/>
      <c r="S298" s="60">
        <f t="shared" si="64"/>
        <v>4200000</v>
      </c>
      <c r="T298" s="61">
        <f t="shared" si="65"/>
        <v>360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</row>
    <row r="299" spans="1:30" s="56" customFormat="1" x14ac:dyDescent="0.2">
      <c r="A299" s="8">
        <f t="shared" si="61"/>
        <v>291</v>
      </c>
      <c r="B299" s="9">
        <f t="shared" si="58"/>
        <v>1484160.667580842</v>
      </c>
      <c r="C299" s="9">
        <f t="shared" si="59"/>
        <v>7420.8033379042099</v>
      </c>
      <c r="D299" s="9">
        <f t="shared" si="60"/>
        <v>17760.318718511666</v>
      </c>
      <c r="E299" s="103">
        <f t="shared" si="63"/>
        <v>25181.122056415876</v>
      </c>
      <c r="F299" s="104"/>
      <c r="G299" s="104"/>
      <c r="H299" s="93"/>
      <c r="I299" s="10"/>
      <c r="J299" s="91"/>
      <c r="K299" s="92"/>
      <c r="L299" s="55"/>
      <c r="M299" s="25"/>
      <c r="N299" s="56">
        <f t="shared" si="54"/>
        <v>0</v>
      </c>
      <c r="O299" s="56">
        <f t="shared" si="55"/>
        <v>2</v>
      </c>
      <c r="P299" s="57">
        <f t="shared" si="56"/>
        <v>70</v>
      </c>
      <c r="Q299" s="62">
        <f t="shared" si="57"/>
        <v>5.0000000000000001E-3</v>
      </c>
      <c r="R299" s="59"/>
      <c r="S299" s="60">
        <f t="shared" si="64"/>
        <v>4200000</v>
      </c>
      <c r="T299" s="61">
        <f t="shared" si="65"/>
        <v>360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</row>
    <row r="300" spans="1:30" s="56" customFormat="1" x14ac:dyDescent="0.2">
      <c r="A300" s="8">
        <f t="shared" si="61"/>
        <v>292</v>
      </c>
      <c r="B300" s="9">
        <f t="shared" si="58"/>
        <v>1466400.3488623304</v>
      </c>
      <c r="C300" s="9">
        <f t="shared" si="59"/>
        <v>7332.0017443116521</v>
      </c>
      <c r="D300" s="9">
        <f t="shared" si="60"/>
        <v>17849.120312104224</v>
      </c>
      <c r="E300" s="103">
        <f t="shared" si="63"/>
        <v>25181.122056415876</v>
      </c>
      <c r="F300" s="104"/>
      <c r="G300" s="104"/>
      <c r="H300" s="93"/>
      <c r="I300" s="10"/>
      <c r="J300" s="91"/>
      <c r="K300" s="92"/>
      <c r="L300" s="55"/>
      <c r="M300" s="25"/>
      <c r="N300" s="56">
        <f t="shared" si="54"/>
        <v>0</v>
      </c>
      <c r="O300" s="56">
        <f t="shared" si="55"/>
        <v>2</v>
      </c>
      <c r="P300" s="57">
        <f t="shared" si="56"/>
        <v>69</v>
      </c>
      <c r="Q300" s="62">
        <f t="shared" si="57"/>
        <v>5.0000000000000001E-3</v>
      </c>
      <c r="R300" s="59"/>
      <c r="S300" s="60">
        <f t="shared" si="64"/>
        <v>4200000</v>
      </c>
      <c r="T300" s="61">
        <f t="shared" si="65"/>
        <v>360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</row>
    <row r="301" spans="1:30" s="56" customFormat="1" x14ac:dyDescent="0.2">
      <c r="A301" s="8">
        <f t="shared" si="61"/>
        <v>293</v>
      </c>
      <c r="B301" s="9">
        <f t="shared" si="58"/>
        <v>1448551.2285502262</v>
      </c>
      <c r="C301" s="9">
        <f t="shared" si="59"/>
        <v>7242.7561427511309</v>
      </c>
      <c r="D301" s="9">
        <f t="shared" si="60"/>
        <v>17938.365913664744</v>
      </c>
      <c r="E301" s="103">
        <f t="shared" si="63"/>
        <v>25181.122056415876</v>
      </c>
      <c r="F301" s="104"/>
      <c r="G301" s="104"/>
      <c r="H301" s="93"/>
      <c r="I301" s="10"/>
      <c r="J301" s="91"/>
      <c r="K301" s="92"/>
      <c r="L301" s="55"/>
      <c r="M301" s="25"/>
      <c r="N301" s="56">
        <f t="shared" si="54"/>
        <v>0</v>
      </c>
      <c r="O301" s="56">
        <f t="shared" si="55"/>
        <v>2</v>
      </c>
      <c r="P301" s="57">
        <f t="shared" si="56"/>
        <v>68</v>
      </c>
      <c r="Q301" s="62">
        <f t="shared" si="57"/>
        <v>5.0000000000000001E-3</v>
      </c>
      <c r="R301" s="59"/>
      <c r="S301" s="60">
        <f t="shared" si="64"/>
        <v>4200000</v>
      </c>
      <c r="T301" s="61">
        <f t="shared" si="65"/>
        <v>360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</row>
    <row r="302" spans="1:30" s="56" customFormat="1" x14ac:dyDescent="0.2">
      <c r="A302" s="8">
        <f t="shared" si="61"/>
        <v>294</v>
      </c>
      <c r="B302" s="9">
        <f t="shared" si="58"/>
        <v>1430612.8626365615</v>
      </c>
      <c r="C302" s="9">
        <f t="shared" si="59"/>
        <v>7153.0643131828074</v>
      </c>
      <c r="D302" s="9">
        <f t="shared" si="60"/>
        <v>18028.057743233068</v>
      </c>
      <c r="E302" s="103">
        <f t="shared" si="63"/>
        <v>25181.122056415876</v>
      </c>
      <c r="F302" s="104"/>
      <c r="G302" s="104"/>
      <c r="H302" s="93"/>
      <c r="I302" s="10"/>
      <c r="J302" s="91"/>
      <c r="K302" s="92"/>
      <c r="L302" s="55"/>
      <c r="M302" s="25"/>
      <c r="N302" s="56">
        <f t="shared" si="54"/>
        <v>0</v>
      </c>
      <c r="O302" s="56">
        <f t="shared" si="55"/>
        <v>2</v>
      </c>
      <c r="P302" s="57">
        <f t="shared" si="56"/>
        <v>67</v>
      </c>
      <c r="Q302" s="62">
        <f t="shared" si="57"/>
        <v>5.0000000000000001E-3</v>
      </c>
      <c r="R302" s="59"/>
      <c r="S302" s="60">
        <f t="shared" si="64"/>
        <v>4200000</v>
      </c>
      <c r="T302" s="61">
        <f t="shared" si="65"/>
        <v>360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</row>
    <row r="303" spans="1:30" s="56" customFormat="1" x14ac:dyDescent="0.2">
      <c r="A303" s="8">
        <f t="shared" si="61"/>
        <v>295</v>
      </c>
      <c r="B303" s="9">
        <f t="shared" si="58"/>
        <v>1412584.8048933283</v>
      </c>
      <c r="C303" s="9">
        <f t="shared" si="59"/>
        <v>7062.9240244666416</v>
      </c>
      <c r="D303" s="9">
        <f t="shared" si="60"/>
        <v>18118.198031949236</v>
      </c>
      <c r="E303" s="103">
        <f t="shared" ref="E303:E322" si="66">IF(B303&lt;=D302,B303+C303,IF(O303=1,B303*(Q303/(1-(1+Q303)^-(P303-0))),S303*(Q303/(1-(1+Q303)^-(T303-0)))))</f>
        <v>25181.122056415876</v>
      </c>
      <c r="F303" s="104"/>
      <c r="G303" s="104"/>
      <c r="H303" s="93"/>
      <c r="I303" s="10"/>
      <c r="J303" s="91"/>
      <c r="K303" s="92"/>
      <c r="L303" s="55"/>
      <c r="M303" s="25"/>
      <c r="N303" s="56">
        <f t="shared" si="54"/>
        <v>0</v>
      </c>
      <c r="O303" s="56">
        <f t="shared" si="55"/>
        <v>2</v>
      </c>
      <c r="P303" s="57">
        <f t="shared" si="56"/>
        <v>66</v>
      </c>
      <c r="Q303" s="62">
        <f t="shared" si="57"/>
        <v>5.0000000000000001E-3</v>
      </c>
      <c r="R303" s="59"/>
      <c r="S303" s="60">
        <f t="shared" si="64"/>
        <v>4200000</v>
      </c>
      <c r="T303" s="61">
        <f t="shared" si="65"/>
        <v>360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</row>
    <row r="304" spans="1:30" s="56" customFormat="1" x14ac:dyDescent="0.2">
      <c r="A304" s="8">
        <f t="shared" si="61"/>
        <v>296</v>
      </c>
      <c r="B304" s="9">
        <f t="shared" si="58"/>
        <v>1394466.606861379</v>
      </c>
      <c r="C304" s="9">
        <f t="shared" si="59"/>
        <v>6972.3330343068956</v>
      </c>
      <c r="D304" s="9">
        <f t="shared" si="60"/>
        <v>18208.78902210898</v>
      </c>
      <c r="E304" s="103">
        <f t="shared" si="66"/>
        <v>25181.122056415876</v>
      </c>
      <c r="F304" s="104"/>
      <c r="G304" s="104"/>
      <c r="H304" s="93"/>
      <c r="I304" s="10"/>
      <c r="J304" s="91"/>
      <c r="K304" s="92"/>
      <c r="L304" s="55"/>
      <c r="M304" s="25"/>
      <c r="N304" s="56">
        <f t="shared" si="54"/>
        <v>0</v>
      </c>
      <c r="O304" s="56">
        <f t="shared" si="55"/>
        <v>2</v>
      </c>
      <c r="P304" s="57">
        <f t="shared" si="56"/>
        <v>65</v>
      </c>
      <c r="Q304" s="62">
        <f t="shared" si="57"/>
        <v>5.0000000000000001E-3</v>
      </c>
      <c r="R304" s="59"/>
      <c r="S304" s="60">
        <f t="shared" si="64"/>
        <v>4200000</v>
      </c>
      <c r="T304" s="61">
        <f t="shared" si="65"/>
        <v>360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</row>
    <row r="305" spans="1:30" s="56" customFormat="1" x14ac:dyDescent="0.2">
      <c r="A305" s="8">
        <f t="shared" si="61"/>
        <v>297</v>
      </c>
      <c r="B305" s="9">
        <f t="shared" si="58"/>
        <v>1376257.81783927</v>
      </c>
      <c r="C305" s="9">
        <f t="shared" si="59"/>
        <v>6881.2890891963498</v>
      </c>
      <c r="D305" s="9">
        <f t="shared" si="60"/>
        <v>18299.832967219525</v>
      </c>
      <c r="E305" s="103">
        <f t="shared" si="66"/>
        <v>25181.122056415876</v>
      </c>
      <c r="F305" s="104"/>
      <c r="G305" s="104"/>
      <c r="H305" s="93"/>
      <c r="I305" s="10"/>
      <c r="J305" s="91"/>
      <c r="K305" s="92"/>
      <c r="L305" s="55"/>
      <c r="M305" s="25"/>
      <c r="N305" s="56">
        <f t="shared" si="54"/>
        <v>0</v>
      </c>
      <c r="O305" s="56">
        <f t="shared" si="55"/>
        <v>2</v>
      </c>
      <c r="P305" s="57">
        <f t="shared" si="56"/>
        <v>64</v>
      </c>
      <c r="Q305" s="62">
        <f t="shared" si="57"/>
        <v>5.0000000000000001E-3</v>
      </c>
      <c r="R305" s="59"/>
      <c r="S305" s="60">
        <f t="shared" si="64"/>
        <v>4200000</v>
      </c>
      <c r="T305" s="61">
        <f t="shared" si="65"/>
        <v>360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</row>
    <row r="306" spans="1:30" s="56" customFormat="1" x14ac:dyDescent="0.2">
      <c r="A306" s="8">
        <f t="shared" si="61"/>
        <v>298</v>
      </c>
      <c r="B306" s="9">
        <f t="shared" si="58"/>
        <v>1357957.9848720506</v>
      </c>
      <c r="C306" s="9">
        <f t="shared" si="59"/>
        <v>6789.7899243602533</v>
      </c>
      <c r="D306" s="9">
        <f t="shared" si="60"/>
        <v>18391.332132055621</v>
      </c>
      <c r="E306" s="103">
        <f t="shared" si="66"/>
        <v>25181.122056415876</v>
      </c>
      <c r="F306" s="104"/>
      <c r="G306" s="104"/>
      <c r="H306" s="93"/>
      <c r="I306" s="10"/>
      <c r="J306" s="91"/>
      <c r="K306" s="92"/>
      <c r="L306" s="55"/>
      <c r="M306" s="25"/>
      <c r="N306" s="56">
        <f t="shared" si="54"/>
        <v>0</v>
      </c>
      <c r="O306" s="56">
        <f t="shared" si="55"/>
        <v>2</v>
      </c>
      <c r="P306" s="57">
        <f t="shared" si="56"/>
        <v>63</v>
      </c>
      <c r="Q306" s="62">
        <f t="shared" si="57"/>
        <v>5.0000000000000001E-3</v>
      </c>
      <c r="R306" s="59"/>
      <c r="S306" s="60">
        <f t="shared" si="64"/>
        <v>4200000</v>
      </c>
      <c r="T306" s="61">
        <f t="shared" si="65"/>
        <v>360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</row>
    <row r="307" spans="1:30" s="56" customFormat="1" x14ac:dyDescent="0.2">
      <c r="A307" s="8">
        <f t="shared" si="61"/>
        <v>299</v>
      </c>
      <c r="B307" s="9">
        <f t="shared" si="58"/>
        <v>1339566.6527399949</v>
      </c>
      <c r="C307" s="9">
        <f t="shared" si="59"/>
        <v>6697.8332636999749</v>
      </c>
      <c r="D307" s="9">
        <f t="shared" si="60"/>
        <v>18483.288792715903</v>
      </c>
      <c r="E307" s="103">
        <f t="shared" si="66"/>
        <v>25181.122056415876</v>
      </c>
      <c r="F307" s="104"/>
      <c r="G307" s="104"/>
      <c r="H307" s="93"/>
      <c r="I307" s="10"/>
      <c r="J307" s="91"/>
      <c r="K307" s="92"/>
      <c r="L307" s="55"/>
      <c r="M307" s="25"/>
      <c r="N307" s="56">
        <f t="shared" si="54"/>
        <v>0</v>
      </c>
      <c r="O307" s="56">
        <f t="shared" si="55"/>
        <v>2</v>
      </c>
      <c r="P307" s="57">
        <f t="shared" si="56"/>
        <v>62</v>
      </c>
      <c r="Q307" s="62">
        <f t="shared" si="57"/>
        <v>5.0000000000000001E-3</v>
      </c>
      <c r="R307" s="59"/>
      <c r="S307" s="60">
        <f t="shared" si="64"/>
        <v>4200000</v>
      </c>
      <c r="T307" s="61">
        <f t="shared" si="65"/>
        <v>360</v>
      </c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</row>
    <row r="308" spans="1:30" s="56" customFormat="1" x14ac:dyDescent="0.2">
      <c r="A308" s="8">
        <f t="shared" si="61"/>
        <v>300</v>
      </c>
      <c r="B308" s="9">
        <f t="shared" si="58"/>
        <v>1321083.3639472791</v>
      </c>
      <c r="C308" s="9">
        <f t="shared" si="59"/>
        <v>6605.4168197363952</v>
      </c>
      <c r="D308" s="9">
        <f t="shared" si="60"/>
        <v>18575.705236679481</v>
      </c>
      <c r="E308" s="103">
        <f t="shared" si="66"/>
        <v>25181.122056415876</v>
      </c>
      <c r="F308" s="104"/>
      <c r="G308" s="104"/>
      <c r="H308" s="93"/>
      <c r="I308" s="10"/>
      <c r="J308" s="91"/>
      <c r="K308" s="92"/>
      <c r="L308" s="55"/>
      <c r="M308" s="25"/>
      <c r="N308" s="56">
        <f t="shared" si="54"/>
        <v>0</v>
      </c>
      <c r="O308" s="56">
        <f t="shared" si="55"/>
        <v>2</v>
      </c>
      <c r="P308" s="57">
        <f t="shared" si="56"/>
        <v>61</v>
      </c>
      <c r="Q308" s="62">
        <f t="shared" si="57"/>
        <v>5.0000000000000001E-3</v>
      </c>
      <c r="R308" s="59"/>
      <c r="S308" s="60">
        <f t="shared" si="64"/>
        <v>4200000</v>
      </c>
      <c r="T308" s="61">
        <f t="shared" si="65"/>
        <v>360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</row>
    <row r="309" spans="1:30" s="56" customFormat="1" x14ac:dyDescent="0.2">
      <c r="A309" s="8">
        <f t="shared" si="61"/>
        <v>301</v>
      </c>
      <c r="B309" s="9">
        <f t="shared" si="58"/>
        <v>1302507.6587105996</v>
      </c>
      <c r="C309" s="9">
        <f t="shared" si="59"/>
        <v>6512.5382935529988</v>
      </c>
      <c r="D309" s="9">
        <f t="shared" si="60"/>
        <v>18668.583762862876</v>
      </c>
      <c r="E309" s="103">
        <f t="shared" si="66"/>
        <v>25181.122056415876</v>
      </c>
      <c r="F309" s="104"/>
      <c r="G309" s="104"/>
      <c r="H309" s="93"/>
      <c r="I309" s="10"/>
      <c r="J309" s="91"/>
      <c r="K309" s="92"/>
      <c r="L309" s="55"/>
      <c r="M309" s="25"/>
      <c r="N309" s="56">
        <f t="shared" si="54"/>
        <v>0</v>
      </c>
      <c r="O309" s="56">
        <f t="shared" si="55"/>
        <v>2</v>
      </c>
      <c r="P309" s="57">
        <f t="shared" si="56"/>
        <v>60</v>
      </c>
      <c r="Q309" s="62">
        <f t="shared" si="57"/>
        <v>5.0000000000000001E-3</v>
      </c>
      <c r="R309" s="59"/>
      <c r="S309" s="60">
        <f t="shared" si="64"/>
        <v>4200000</v>
      </c>
      <c r="T309" s="61">
        <f t="shared" si="65"/>
        <v>360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</row>
    <row r="310" spans="1:30" s="56" customFormat="1" x14ac:dyDescent="0.2">
      <c r="A310" s="8">
        <f t="shared" si="61"/>
        <v>302</v>
      </c>
      <c r="B310" s="9">
        <f t="shared" si="58"/>
        <v>1283839.0749477367</v>
      </c>
      <c r="C310" s="9">
        <f t="shared" si="59"/>
        <v>6419.1953747386833</v>
      </c>
      <c r="D310" s="9">
        <f t="shared" si="60"/>
        <v>18761.926681677192</v>
      </c>
      <c r="E310" s="103">
        <f t="shared" si="66"/>
        <v>25181.122056415876</v>
      </c>
      <c r="F310" s="104"/>
      <c r="G310" s="104"/>
      <c r="H310" s="93"/>
      <c r="I310" s="10"/>
      <c r="J310" s="91"/>
      <c r="K310" s="92"/>
      <c r="L310" s="55"/>
      <c r="M310" s="25"/>
      <c r="N310" s="56">
        <f t="shared" si="54"/>
        <v>0</v>
      </c>
      <c r="O310" s="56">
        <f t="shared" si="55"/>
        <v>2</v>
      </c>
      <c r="P310" s="57">
        <f t="shared" si="56"/>
        <v>59</v>
      </c>
      <c r="Q310" s="62">
        <f t="shared" si="57"/>
        <v>5.0000000000000001E-3</v>
      </c>
      <c r="R310" s="59"/>
      <c r="S310" s="60">
        <f t="shared" si="64"/>
        <v>4200000</v>
      </c>
      <c r="T310" s="61">
        <f t="shared" si="65"/>
        <v>360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</row>
    <row r="311" spans="1:30" s="56" customFormat="1" x14ac:dyDescent="0.2">
      <c r="A311" s="8">
        <f t="shared" si="61"/>
        <v>303</v>
      </c>
      <c r="B311" s="9">
        <f t="shared" si="58"/>
        <v>1265077.1482660596</v>
      </c>
      <c r="C311" s="9">
        <f t="shared" si="59"/>
        <v>6325.3857413302976</v>
      </c>
      <c r="D311" s="9">
        <f t="shared" si="60"/>
        <v>18855.736315085578</v>
      </c>
      <c r="E311" s="103">
        <f t="shared" si="66"/>
        <v>25181.122056415876</v>
      </c>
      <c r="F311" s="104"/>
      <c r="G311" s="104"/>
      <c r="H311" s="93"/>
      <c r="I311" s="10"/>
      <c r="J311" s="91"/>
      <c r="K311" s="92"/>
      <c r="L311" s="55"/>
      <c r="M311" s="25"/>
      <c r="N311" s="56">
        <f t="shared" si="54"/>
        <v>0</v>
      </c>
      <c r="O311" s="56">
        <f t="shared" si="55"/>
        <v>2</v>
      </c>
      <c r="P311" s="57">
        <f t="shared" si="56"/>
        <v>58</v>
      </c>
      <c r="Q311" s="62">
        <f t="shared" si="57"/>
        <v>5.0000000000000001E-3</v>
      </c>
      <c r="R311" s="59"/>
      <c r="S311" s="60">
        <f t="shared" si="64"/>
        <v>4200000</v>
      </c>
      <c r="T311" s="61">
        <f t="shared" si="65"/>
        <v>360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</row>
    <row r="312" spans="1:30" s="56" customFormat="1" x14ac:dyDescent="0.2">
      <c r="A312" s="8">
        <f t="shared" si="61"/>
        <v>304</v>
      </c>
      <c r="B312" s="9">
        <f t="shared" si="58"/>
        <v>1246221.411950974</v>
      </c>
      <c r="C312" s="9">
        <f t="shared" si="59"/>
        <v>6231.1070597548705</v>
      </c>
      <c r="D312" s="9">
        <f t="shared" si="60"/>
        <v>18950.014996661004</v>
      </c>
      <c r="E312" s="103">
        <f t="shared" si="66"/>
        <v>25181.122056415876</v>
      </c>
      <c r="F312" s="104"/>
      <c r="G312" s="104"/>
      <c r="H312" s="93"/>
      <c r="I312" s="10"/>
      <c r="J312" s="91"/>
      <c r="K312" s="92"/>
      <c r="L312" s="55"/>
      <c r="M312" s="25"/>
      <c r="N312" s="56">
        <f t="shared" si="54"/>
        <v>0</v>
      </c>
      <c r="O312" s="56">
        <f t="shared" si="55"/>
        <v>2</v>
      </c>
      <c r="P312" s="57">
        <f t="shared" si="56"/>
        <v>57</v>
      </c>
      <c r="Q312" s="62">
        <f t="shared" si="57"/>
        <v>5.0000000000000001E-3</v>
      </c>
      <c r="R312" s="59"/>
      <c r="S312" s="60">
        <f t="shared" si="64"/>
        <v>4200000</v>
      </c>
      <c r="T312" s="61">
        <f t="shared" si="65"/>
        <v>360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</row>
    <row r="313" spans="1:30" s="56" customFormat="1" x14ac:dyDescent="0.2">
      <c r="A313" s="8">
        <f t="shared" si="61"/>
        <v>305</v>
      </c>
      <c r="B313" s="9">
        <f t="shared" si="58"/>
        <v>1227271.3969543129</v>
      </c>
      <c r="C313" s="9">
        <f t="shared" si="59"/>
        <v>6136.3569847715644</v>
      </c>
      <c r="D313" s="9">
        <f t="shared" si="60"/>
        <v>19044.76507164431</v>
      </c>
      <c r="E313" s="103">
        <f t="shared" si="66"/>
        <v>25181.122056415876</v>
      </c>
      <c r="F313" s="104"/>
      <c r="G313" s="104"/>
      <c r="H313" s="93"/>
      <c r="I313" s="10"/>
      <c r="J313" s="91"/>
      <c r="K313" s="92"/>
      <c r="L313" s="55"/>
      <c r="M313" s="25"/>
      <c r="N313" s="56">
        <f t="shared" si="54"/>
        <v>0</v>
      </c>
      <c r="O313" s="56">
        <f t="shared" si="55"/>
        <v>2</v>
      </c>
      <c r="P313" s="57">
        <f t="shared" si="56"/>
        <v>56</v>
      </c>
      <c r="Q313" s="62">
        <f t="shared" si="57"/>
        <v>5.0000000000000001E-3</v>
      </c>
      <c r="R313" s="59"/>
      <c r="S313" s="60">
        <f t="shared" si="64"/>
        <v>4200000</v>
      </c>
      <c r="T313" s="61">
        <f t="shared" si="65"/>
        <v>360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</row>
    <row r="314" spans="1:30" s="56" customFormat="1" x14ac:dyDescent="0.2">
      <c r="A314" s="8">
        <f t="shared" si="61"/>
        <v>306</v>
      </c>
      <c r="B314" s="9">
        <f t="shared" si="58"/>
        <v>1208226.6318826687</v>
      </c>
      <c r="C314" s="9">
        <f t="shared" si="59"/>
        <v>6041.1331594133435</v>
      </c>
      <c r="D314" s="9">
        <f t="shared" si="60"/>
        <v>19139.988897002531</v>
      </c>
      <c r="E314" s="103">
        <f t="shared" si="66"/>
        <v>25181.122056415876</v>
      </c>
      <c r="F314" s="104"/>
      <c r="G314" s="104"/>
      <c r="H314" s="93"/>
      <c r="I314" s="10"/>
      <c r="J314" s="91"/>
      <c r="K314" s="92"/>
      <c r="L314" s="55"/>
      <c r="M314" s="25"/>
      <c r="N314" s="56">
        <f t="shared" si="54"/>
        <v>0</v>
      </c>
      <c r="O314" s="56">
        <f t="shared" si="55"/>
        <v>2</v>
      </c>
      <c r="P314" s="57">
        <f t="shared" si="56"/>
        <v>55</v>
      </c>
      <c r="Q314" s="62">
        <f t="shared" si="57"/>
        <v>5.0000000000000001E-3</v>
      </c>
      <c r="R314" s="59"/>
      <c r="S314" s="60">
        <f t="shared" si="64"/>
        <v>4200000</v>
      </c>
      <c r="T314" s="61">
        <f t="shared" si="65"/>
        <v>360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</row>
    <row r="315" spans="1:30" s="56" customFormat="1" x14ac:dyDescent="0.2">
      <c r="A315" s="8">
        <f t="shared" si="61"/>
        <v>307</v>
      </c>
      <c r="B315" s="9">
        <f t="shared" si="58"/>
        <v>1189086.6429856662</v>
      </c>
      <c r="C315" s="9">
        <f t="shared" si="59"/>
        <v>5945.4332149283309</v>
      </c>
      <c r="D315" s="9">
        <f t="shared" si="60"/>
        <v>19235.688841487543</v>
      </c>
      <c r="E315" s="103">
        <f t="shared" si="66"/>
        <v>25181.122056415876</v>
      </c>
      <c r="F315" s="104"/>
      <c r="G315" s="104"/>
      <c r="H315" s="93"/>
      <c r="I315" s="10"/>
      <c r="J315" s="91"/>
      <c r="K315" s="92"/>
      <c r="L315" s="55"/>
      <c r="M315" s="25"/>
      <c r="N315" s="56">
        <f t="shared" si="54"/>
        <v>0</v>
      </c>
      <c r="O315" s="56">
        <f t="shared" si="55"/>
        <v>2</v>
      </c>
      <c r="P315" s="57">
        <f t="shared" si="56"/>
        <v>54</v>
      </c>
      <c r="Q315" s="62">
        <f t="shared" si="57"/>
        <v>5.0000000000000001E-3</v>
      </c>
      <c r="R315" s="59"/>
      <c r="S315" s="60">
        <f t="shared" si="64"/>
        <v>4200000</v>
      </c>
      <c r="T315" s="61">
        <f t="shared" si="65"/>
        <v>360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</row>
    <row r="316" spans="1:30" s="56" customFormat="1" x14ac:dyDescent="0.2">
      <c r="A316" s="8">
        <f t="shared" si="61"/>
        <v>308</v>
      </c>
      <c r="B316" s="9">
        <f t="shared" si="58"/>
        <v>1169850.9541441787</v>
      </c>
      <c r="C316" s="9">
        <f t="shared" si="59"/>
        <v>5849.2547707208932</v>
      </c>
      <c r="D316" s="9">
        <f t="shared" si="60"/>
        <v>19331.867285694982</v>
      </c>
      <c r="E316" s="103">
        <f t="shared" si="66"/>
        <v>25181.122056415876</v>
      </c>
      <c r="F316" s="104"/>
      <c r="G316" s="104"/>
      <c r="H316" s="93"/>
      <c r="I316" s="10"/>
      <c r="J316" s="91"/>
      <c r="K316" s="92"/>
      <c r="L316" s="55"/>
      <c r="M316" s="25"/>
      <c r="N316" s="56">
        <f t="shared" si="54"/>
        <v>0</v>
      </c>
      <c r="O316" s="56">
        <f t="shared" si="55"/>
        <v>2</v>
      </c>
      <c r="P316" s="57">
        <f t="shared" si="56"/>
        <v>53</v>
      </c>
      <c r="Q316" s="62">
        <f t="shared" si="57"/>
        <v>5.0000000000000001E-3</v>
      </c>
      <c r="R316" s="59"/>
      <c r="S316" s="60">
        <f t="shared" si="64"/>
        <v>4200000</v>
      </c>
      <c r="T316" s="61">
        <f t="shared" si="65"/>
        <v>360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</row>
    <row r="317" spans="1:30" s="56" customFormat="1" x14ac:dyDescent="0.2">
      <c r="A317" s="8">
        <f t="shared" si="61"/>
        <v>309</v>
      </c>
      <c r="B317" s="9">
        <f t="shared" si="58"/>
        <v>1150519.0868584837</v>
      </c>
      <c r="C317" s="9">
        <f t="shared" si="59"/>
        <v>5752.5954342924188</v>
      </c>
      <c r="D317" s="9">
        <f t="shared" si="60"/>
        <v>19428.526622123456</v>
      </c>
      <c r="E317" s="103">
        <f t="shared" si="66"/>
        <v>25181.122056415876</v>
      </c>
      <c r="F317" s="104"/>
      <c r="G317" s="104"/>
      <c r="H317" s="93"/>
      <c r="I317" s="10"/>
      <c r="J317" s="91"/>
      <c r="K317" s="92"/>
      <c r="L317" s="55"/>
      <c r="M317" s="25"/>
      <c r="N317" s="56">
        <f t="shared" si="54"/>
        <v>0</v>
      </c>
      <c r="O317" s="56">
        <f t="shared" si="55"/>
        <v>2</v>
      </c>
      <c r="P317" s="57">
        <f t="shared" si="56"/>
        <v>52</v>
      </c>
      <c r="Q317" s="62">
        <f t="shared" si="57"/>
        <v>5.0000000000000001E-3</v>
      </c>
      <c r="R317" s="59"/>
      <c r="S317" s="60">
        <f t="shared" si="64"/>
        <v>4200000</v>
      </c>
      <c r="T317" s="61">
        <f t="shared" si="65"/>
        <v>360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</row>
    <row r="318" spans="1:30" s="56" customFormat="1" x14ac:dyDescent="0.2">
      <c r="A318" s="8">
        <f t="shared" si="61"/>
        <v>310</v>
      </c>
      <c r="B318" s="9">
        <f t="shared" si="58"/>
        <v>1131090.5602363602</v>
      </c>
      <c r="C318" s="9">
        <f t="shared" si="59"/>
        <v>5655.4528011818011</v>
      </c>
      <c r="D318" s="9">
        <f t="shared" si="60"/>
        <v>19525.669255234076</v>
      </c>
      <c r="E318" s="103">
        <f t="shared" si="66"/>
        <v>25181.122056415876</v>
      </c>
      <c r="F318" s="104"/>
      <c r="G318" s="104"/>
      <c r="H318" s="93"/>
      <c r="I318" s="10"/>
      <c r="J318" s="91"/>
      <c r="K318" s="92"/>
      <c r="L318" s="55"/>
      <c r="M318" s="25"/>
      <c r="N318" s="56">
        <f t="shared" si="54"/>
        <v>0</v>
      </c>
      <c r="O318" s="56">
        <f t="shared" si="55"/>
        <v>2</v>
      </c>
      <c r="P318" s="57">
        <f t="shared" si="56"/>
        <v>51</v>
      </c>
      <c r="Q318" s="62">
        <f t="shared" si="57"/>
        <v>5.0000000000000001E-3</v>
      </c>
      <c r="R318" s="59"/>
      <c r="S318" s="60">
        <f t="shared" si="64"/>
        <v>4200000</v>
      </c>
      <c r="T318" s="61">
        <f t="shared" si="65"/>
        <v>360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</row>
    <row r="319" spans="1:30" s="56" customFormat="1" x14ac:dyDescent="0.2">
      <c r="A319" s="8">
        <f t="shared" si="61"/>
        <v>311</v>
      </c>
      <c r="B319" s="9">
        <f t="shared" si="58"/>
        <v>1111564.8909811261</v>
      </c>
      <c r="C319" s="9">
        <f t="shared" si="59"/>
        <v>5557.8244549056308</v>
      </c>
      <c r="D319" s="9">
        <f t="shared" si="60"/>
        <v>19623.297601510247</v>
      </c>
      <c r="E319" s="103">
        <f t="shared" si="66"/>
        <v>25181.122056415876</v>
      </c>
      <c r="F319" s="104"/>
      <c r="G319" s="104"/>
      <c r="H319" s="93"/>
      <c r="I319" s="10"/>
      <c r="J319" s="91"/>
      <c r="K319" s="92"/>
      <c r="L319" s="55"/>
      <c r="M319" s="25"/>
      <c r="N319" s="56">
        <f t="shared" ref="N319:N368" si="67">IF(K319="",0,IF(K319=$Q$4,1,2))</f>
        <v>0</v>
      </c>
      <c r="O319" s="56">
        <f t="shared" ref="O319:O368" si="68">IF(AND(((N318+O318)&gt;1),N318&lt;&gt;1),2,1)</f>
        <v>2</v>
      </c>
      <c r="P319" s="57">
        <f t="shared" ref="P319:P368" si="69">IF(K318=$Q$5,LOG(E318/(E318-Q319*B319),1+Q319),P318-1)</f>
        <v>50</v>
      </c>
      <c r="Q319" s="62">
        <f t="shared" ref="Q319:Q368" si="70">IF(H318=0,Q318,H318/12)</f>
        <v>5.0000000000000001E-3</v>
      </c>
      <c r="R319" s="59"/>
      <c r="S319" s="60">
        <f t="shared" si="64"/>
        <v>4200000</v>
      </c>
      <c r="T319" s="61">
        <f t="shared" si="65"/>
        <v>360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</row>
    <row r="320" spans="1:30" s="56" customFormat="1" x14ac:dyDescent="0.2">
      <c r="A320" s="8">
        <f t="shared" si="61"/>
        <v>312</v>
      </c>
      <c r="B320" s="9">
        <f t="shared" si="58"/>
        <v>1091941.5933796158</v>
      </c>
      <c r="C320" s="9">
        <f t="shared" si="59"/>
        <v>5459.7079668980796</v>
      </c>
      <c r="D320" s="9">
        <f t="shared" si="60"/>
        <v>19721.414089517795</v>
      </c>
      <c r="E320" s="103">
        <f t="shared" si="66"/>
        <v>25181.122056415876</v>
      </c>
      <c r="F320" s="104"/>
      <c r="G320" s="104"/>
      <c r="H320" s="93"/>
      <c r="I320" s="10"/>
      <c r="J320" s="91"/>
      <c r="K320" s="92"/>
      <c r="L320" s="55"/>
      <c r="M320" s="25"/>
      <c r="N320" s="56">
        <f t="shared" si="67"/>
        <v>0</v>
      </c>
      <c r="O320" s="56">
        <f t="shared" si="68"/>
        <v>2</v>
      </c>
      <c r="P320" s="57">
        <f t="shared" si="69"/>
        <v>49</v>
      </c>
      <c r="Q320" s="62">
        <f t="shared" si="70"/>
        <v>5.0000000000000001E-3</v>
      </c>
      <c r="R320" s="59"/>
      <c r="S320" s="60">
        <f t="shared" si="64"/>
        <v>4200000</v>
      </c>
      <c r="T320" s="61">
        <f t="shared" si="65"/>
        <v>360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</row>
    <row r="321" spans="1:30" s="56" customFormat="1" x14ac:dyDescent="0.2">
      <c r="A321" s="8">
        <f t="shared" si="61"/>
        <v>313</v>
      </c>
      <c r="B321" s="9">
        <f t="shared" ref="B321:B368" si="71">IF(OR(B320&lt;0,B320&lt;E320),0,(IF(I320=0,B320-D320,B320-I320-D320)))</f>
        <v>1072220.1792900979</v>
      </c>
      <c r="C321" s="9">
        <f t="shared" ref="C321:C368" si="72">B321*Q321</f>
        <v>5361.1008964504899</v>
      </c>
      <c r="D321" s="9">
        <f t="shared" ref="D321:D368" si="73">IF(B321&lt;=D320,B321,E321-C321)</f>
        <v>19820.021159965385</v>
      </c>
      <c r="E321" s="103">
        <f t="shared" si="66"/>
        <v>25181.122056415876</v>
      </c>
      <c r="F321" s="104"/>
      <c r="G321" s="104"/>
      <c r="H321" s="93"/>
      <c r="I321" s="10"/>
      <c r="J321" s="91"/>
      <c r="K321" s="92"/>
      <c r="L321" s="55"/>
      <c r="M321" s="25"/>
      <c r="N321" s="56">
        <f t="shared" si="67"/>
        <v>0</v>
      </c>
      <c r="O321" s="56">
        <f t="shared" si="68"/>
        <v>2</v>
      </c>
      <c r="P321" s="57">
        <f t="shared" si="69"/>
        <v>48</v>
      </c>
      <c r="Q321" s="62">
        <f t="shared" si="70"/>
        <v>5.0000000000000001E-3</v>
      </c>
      <c r="R321" s="59"/>
      <c r="S321" s="60">
        <f t="shared" si="64"/>
        <v>4200000</v>
      </c>
      <c r="T321" s="61">
        <f t="shared" si="65"/>
        <v>360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</row>
    <row r="322" spans="1:30" s="56" customFormat="1" x14ac:dyDescent="0.2">
      <c r="A322" s="8">
        <f t="shared" si="61"/>
        <v>314</v>
      </c>
      <c r="B322" s="9">
        <f t="shared" si="71"/>
        <v>1052400.1581301326</v>
      </c>
      <c r="C322" s="9">
        <f t="shared" si="72"/>
        <v>5262.0007906506635</v>
      </c>
      <c r="D322" s="9">
        <f t="shared" si="73"/>
        <v>19919.121265765214</v>
      </c>
      <c r="E322" s="103">
        <f t="shared" si="66"/>
        <v>25181.122056415876</v>
      </c>
      <c r="F322" s="104"/>
      <c r="G322" s="104"/>
      <c r="H322" s="93"/>
      <c r="I322" s="10"/>
      <c r="J322" s="91"/>
      <c r="K322" s="92"/>
      <c r="L322" s="55"/>
      <c r="M322" s="25"/>
      <c r="N322" s="56">
        <f t="shared" si="67"/>
        <v>0</v>
      </c>
      <c r="O322" s="56">
        <f t="shared" si="68"/>
        <v>2</v>
      </c>
      <c r="P322" s="57">
        <f t="shared" si="69"/>
        <v>47</v>
      </c>
      <c r="Q322" s="62">
        <f t="shared" si="70"/>
        <v>5.0000000000000001E-3</v>
      </c>
      <c r="R322" s="59"/>
      <c r="S322" s="60">
        <f t="shared" si="64"/>
        <v>4200000</v>
      </c>
      <c r="T322" s="61">
        <f t="shared" si="65"/>
        <v>360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</row>
    <row r="323" spans="1:30" s="56" customFormat="1" x14ac:dyDescent="0.2">
      <c r="A323" s="8">
        <f t="shared" si="61"/>
        <v>315</v>
      </c>
      <c r="B323" s="9">
        <f t="shared" si="71"/>
        <v>1032481.0368643674</v>
      </c>
      <c r="C323" s="9">
        <f t="shared" si="72"/>
        <v>5162.4051843218376</v>
      </c>
      <c r="D323" s="9">
        <f t="shared" si="73"/>
        <v>20018.716872094039</v>
      </c>
      <c r="E323" s="103">
        <f t="shared" ref="E323:E368" si="74">IF(B323&lt;=D322,B323+C323,IF(O323=1,B323*(Q323/(1-(1+Q323)^-(P323-0))),S323*(Q323/(1-(1+Q323)^-(T323-0)))))</f>
        <v>25181.122056415876</v>
      </c>
      <c r="F323" s="104"/>
      <c r="G323" s="104"/>
      <c r="H323" s="93"/>
      <c r="I323" s="10"/>
      <c r="J323" s="91"/>
      <c r="K323" s="92"/>
      <c r="L323" s="55"/>
      <c r="M323" s="25"/>
      <c r="N323" s="56">
        <f t="shared" si="67"/>
        <v>0</v>
      </c>
      <c r="O323" s="56">
        <f t="shared" si="68"/>
        <v>2</v>
      </c>
      <c r="P323" s="57">
        <f t="shared" si="69"/>
        <v>46</v>
      </c>
      <c r="Q323" s="62">
        <f t="shared" si="70"/>
        <v>5.0000000000000001E-3</v>
      </c>
      <c r="R323" s="59"/>
      <c r="S323" s="60">
        <f t="shared" si="64"/>
        <v>4200000</v>
      </c>
      <c r="T323" s="61">
        <f t="shared" si="65"/>
        <v>360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</row>
    <row r="324" spans="1:30" s="56" customFormat="1" x14ac:dyDescent="0.2">
      <c r="A324" s="8">
        <f t="shared" si="61"/>
        <v>316</v>
      </c>
      <c r="B324" s="9">
        <f t="shared" si="71"/>
        <v>1012462.3199922733</v>
      </c>
      <c r="C324" s="9">
        <f t="shared" si="72"/>
        <v>5062.3115999613665</v>
      </c>
      <c r="D324" s="9">
        <f t="shared" si="73"/>
        <v>20118.81045645451</v>
      </c>
      <c r="E324" s="103">
        <f t="shared" si="74"/>
        <v>25181.122056415876</v>
      </c>
      <c r="F324" s="104"/>
      <c r="G324" s="104"/>
      <c r="H324" s="93"/>
      <c r="I324" s="10"/>
      <c r="J324" s="91"/>
      <c r="K324" s="92"/>
      <c r="L324" s="55"/>
      <c r="M324" s="25"/>
      <c r="N324" s="56">
        <f t="shared" si="67"/>
        <v>0</v>
      </c>
      <c r="O324" s="56">
        <f t="shared" si="68"/>
        <v>2</v>
      </c>
      <c r="P324" s="57">
        <f t="shared" si="69"/>
        <v>45</v>
      </c>
      <c r="Q324" s="62">
        <f t="shared" si="70"/>
        <v>5.0000000000000001E-3</v>
      </c>
      <c r="R324" s="59"/>
      <c r="S324" s="60">
        <f t="shared" si="64"/>
        <v>4200000</v>
      </c>
      <c r="T324" s="61">
        <f t="shared" si="65"/>
        <v>360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</row>
    <row r="325" spans="1:30" s="56" customFormat="1" x14ac:dyDescent="0.2">
      <c r="A325" s="8">
        <f t="shared" si="61"/>
        <v>317</v>
      </c>
      <c r="B325" s="9">
        <f t="shared" si="71"/>
        <v>992343.50953581883</v>
      </c>
      <c r="C325" s="9">
        <f t="shared" si="72"/>
        <v>4961.7175476790944</v>
      </c>
      <c r="D325" s="9">
        <f t="shared" si="73"/>
        <v>20219.404508736781</v>
      </c>
      <c r="E325" s="103">
        <f t="shared" si="74"/>
        <v>25181.122056415876</v>
      </c>
      <c r="F325" s="104"/>
      <c r="G325" s="104"/>
      <c r="H325" s="93"/>
      <c r="I325" s="10"/>
      <c r="J325" s="91"/>
      <c r="K325" s="92"/>
      <c r="L325" s="55"/>
      <c r="M325" s="25"/>
      <c r="N325" s="56">
        <f t="shared" si="67"/>
        <v>0</v>
      </c>
      <c r="O325" s="56">
        <f t="shared" si="68"/>
        <v>2</v>
      </c>
      <c r="P325" s="57">
        <f t="shared" si="69"/>
        <v>44</v>
      </c>
      <c r="Q325" s="62">
        <f t="shared" si="70"/>
        <v>5.0000000000000001E-3</v>
      </c>
      <c r="R325" s="59"/>
      <c r="S325" s="60">
        <f t="shared" si="64"/>
        <v>4200000</v>
      </c>
      <c r="T325" s="61">
        <f t="shared" si="65"/>
        <v>360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</row>
    <row r="326" spans="1:30" s="56" customFormat="1" x14ac:dyDescent="0.2">
      <c r="A326" s="8">
        <f t="shared" si="61"/>
        <v>318</v>
      </c>
      <c r="B326" s="9">
        <f t="shared" si="71"/>
        <v>972124.10502708203</v>
      </c>
      <c r="C326" s="9">
        <f t="shared" si="72"/>
        <v>4860.6205251354104</v>
      </c>
      <c r="D326" s="9">
        <f t="shared" si="73"/>
        <v>20320.501531280464</v>
      </c>
      <c r="E326" s="103">
        <f t="shared" si="74"/>
        <v>25181.122056415876</v>
      </c>
      <c r="F326" s="104"/>
      <c r="G326" s="104"/>
      <c r="H326" s="93"/>
      <c r="I326" s="10"/>
      <c r="J326" s="91"/>
      <c r="K326" s="92"/>
      <c r="L326" s="55"/>
      <c r="M326" s="25"/>
      <c r="N326" s="56">
        <f t="shared" si="67"/>
        <v>0</v>
      </c>
      <c r="O326" s="56">
        <f t="shared" si="68"/>
        <v>2</v>
      </c>
      <c r="P326" s="57">
        <f t="shared" si="69"/>
        <v>43</v>
      </c>
      <c r="Q326" s="62">
        <f t="shared" si="70"/>
        <v>5.0000000000000001E-3</v>
      </c>
      <c r="R326" s="59"/>
      <c r="S326" s="60">
        <f t="shared" si="64"/>
        <v>4200000</v>
      </c>
      <c r="T326" s="61">
        <f t="shared" si="65"/>
        <v>360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</row>
    <row r="327" spans="1:30" s="56" customFormat="1" x14ac:dyDescent="0.2">
      <c r="A327" s="8">
        <f t="shared" si="61"/>
        <v>319</v>
      </c>
      <c r="B327" s="9">
        <f t="shared" si="71"/>
        <v>951803.60349580157</v>
      </c>
      <c r="C327" s="9">
        <f t="shared" si="72"/>
        <v>4759.0180174790075</v>
      </c>
      <c r="D327" s="9">
        <f t="shared" si="73"/>
        <v>20422.104038936868</v>
      </c>
      <c r="E327" s="103">
        <f t="shared" si="74"/>
        <v>25181.122056415876</v>
      </c>
      <c r="F327" s="104"/>
      <c r="G327" s="104"/>
      <c r="H327" s="93"/>
      <c r="I327" s="10"/>
      <c r="J327" s="91"/>
      <c r="K327" s="92"/>
      <c r="L327" s="55"/>
      <c r="M327" s="25"/>
      <c r="N327" s="56">
        <f t="shared" si="67"/>
        <v>0</v>
      </c>
      <c r="O327" s="56">
        <f t="shared" si="68"/>
        <v>2</v>
      </c>
      <c r="P327" s="57">
        <f t="shared" si="69"/>
        <v>42</v>
      </c>
      <c r="Q327" s="62">
        <f t="shared" si="70"/>
        <v>5.0000000000000001E-3</v>
      </c>
      <c r="R327" s="59"/>
      <c r="S327" s="60">
        <f t="shared" si="64"/>
        <v>4200000</v>
      </c>
      <c r="T327" s="61">
        <f t="shared" si="65"/>
        <v>360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</row>
    <row r="328" spans="1:30" s="56" customFormat="1" x14ac:dyDescent="0.2">
      <c r="A328" s="8">
        <f t="shared" si="61"/>
        <v>320</v>
      </c>
      <c r="B328" s="9">
        <f t="shared" si="71"/>
        <v>931381.49945686467</v>
      </c>
      <c r="C328" s="9">
        <f t="shared" si="72"/>
        <v>4656.9074972843237</v>
      </c>
      <c r="D328" s="9">
        <f t="shared" si="73"/>
        <v>20524.214559131553</v>
      </c>
      <c r="E328" s="103">
        <f t="shared" si="74"/>
        <v>25181.122056415876</v>
      </c>
      <c r="F328" s="104"/>
      <c r="G328" s="104"/>
      <c r="H328" s="93"/>
      <c r="I328" s="10"/>
      <c r="J328" s="91"/>
      <c r="K328" s="92"/>
      <c r="L328" s="55"/>
      <c r="M328" s="25"/>
      <c r="N328" s="56">
        <f t="shared" si="67"/>
        <v>0</v>
      </c>
      <c r="O328" s="56">
        <f t="shared" si="68"/>
        <v>2</v>
      </c>
      <c r="P328" s="57">
        <f t="shared" si="69"/>
        <v>41</v>
      </c>
      <c r="Q328" s="62">
        <f t="shared" si="70"/>
        <v>5.0000000000000001E-3</v>
      </c>
      <c r="R328" s="59"/>
      <c r="S328" s="60">
        <f t="shared" si="64"/>
        <v>4200000</v>
      </c>
      <c r="T328" s="61">
        <f t="shared" si="65"/>
        <v>360</v>
      </c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</row>
    <row r="329" spans="1:30" s="56" customFormat="1" x14ac:dyDescent="0.2">
      <c r="A329" s="8">
        <f t="shared" si="61"/>
        <v>321</v>
      </c>
      <c r="B329" s="9">
        <f t="shared" si="71"/>
        <v>910857.28489773313</v>
      </c>
      <c r="C329" s="9">
        <f t="shared" si="72"/>
        <v>4554.2864244886659</v>
      </c>
      <c r="D329" s="9">
        <f t="shared" si="73"/>
        <v>20626.83563192721</v>
      </c>
      <c r="E329" s="103">
        <f t="shared" si="74"/>
        <v>25181.122056415876</v>
      </c>
      <c r="F329" s="104"/>
      <c r="G329" s="104"/>
      <c r="H329" s="93"/>
      <c r="I329" s="10"/>
      <c r="J329" s="91"/>
      <c r="K329" s="92"/>
      <c r="L329" s="55"/>
      <c r="M329" s="25"/>
      <c r="N329" s="56">
        <f t="shared" si="67"/>
        <v>0</v>
      </c>
      <c r="O329" s="56">
        <f t="shared" si="68"/>
        <v>2</v>
      </c>
      <c r="P329" s="57">
        <f t="shared" si="69"/>
        <v>40</v>
      </c>
      <c r="Q329" s="62">
        <f t="shared" si="70"/>
        <v>5.0000000000000001E-3</v>
      </c>
      <c r="R329" s="59"/>
      <c r="S329" s="60">
        <f t="shared" si="64"/>
        <v>4200000</v>
      </c>
      <c r="T329" s="61">
        <f t="shared" si="65"/>
        <v>360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</row>
    <row r="330" spans="1:30" s="56" customFormat="1" x14ac:dyDescent="0.2">
      <c r="A330" s="8">
        <f t="shared" si="61"/>
        <v>322</v>
      </c>
      <c r="B330" s="9">
        <f t="shared" si="71"/>
        <v>890230.44926580589</v>
      </c>
      <c r="C330" s="9">
        <f t="shared" si="72"/>
        <v>4451.1522463290294</v>
      </c>
      <c r="D330" s="9">
        <f t="shared" si="73"/>
        <v>20729.969810086848</v>
      </c>
      <c r="E330" s="103">
        <f t="shared" si="74"/>
        <v>25181.122056415876</v>
      </c>
      <c r="F330" s="104"/>
      <c r="G330" s="104"/>
      <c r="H330" s="93"/>
      <c r="I330" s="10"/>
      <c r="J330" s="91"/>
      <c r="K330" s="92"/>
      <c r="L330" s="55"/>
      <c r="M330" s="25"/>
      <c r="N330" s="56">
        <f t="shared" si="67"/>
        <v>0</v>
      </c>
      <c r="O330" s="56">
        <f t="shared" si="68"/>
        <v>2</v>
      </c>
      <c r="P330" s="57">
        <f t="shared" si="69"/>
        <v>39</v>
      </c>
      <c r="Q330" s="62">
        <f t="shared" si="70"/>
        <v>5.0000000000000001E-3</v>
      </c>
      <c r="R330" s="59"/>
      <c r="S330" s="60">
        <f t="shared" si="64"/>
        <v>4200000</v>
      </c>
      <c r="T330" s="61">
        <f t="shared" si="65"/>
        <v>360</v>
      </c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</row>
    <row r="331" spans="1:30" s="56" customFormat="1" x14ac:dyDescent="0.2">
      <c r="A331" s="8">
        <f t="shared" si="61"/>
        <v>323</v>
      </c>
      <c r="B331" s="9">
        <f t="shared" si="71"/>
        <v>869500.479455719</v>
      </c>
      <c r="C331" s="9">
        <f t="shared" si="72"/>
        <v>4347.5023972785948</v>
      </c>
      <c r="D331" s="9">
        <f t="shared" si="73"/>
        <v>20833.619659137279</v>
      </c>
      <c r="E331" s="103">
        <f t="shared" si="74"/>
        <v>25181.122056415876</v>
      </c>
      <c r="F331" s="104"/>
      <c r="G331" s="104"/>
      <c r="H331" s="93"/>
      <c r="I331" s="10"/>
      <c r="J331" s="91"/>
      <c r="K331" s="92"/>
      <c r="L331" s="55"/>
      <c r="M331" s="25"/>
      <c r="N331" s="56">
        <f t="shared" si="67"/>
        <v>0</v>
      </c>
      <c r="O331" s="56">
        <f t="shared" si="68"/>
        <v>2</v>
      </c>
      <c r="P331" s="57">
        <f t="shared" si="69"/>
        <v>38</v>
      </c>
      <c r="Q331" s="62">
        <f t="shared" si="70"/>
        <v>5.0000000000000001E-3</v>
      </c>
      <c r="R331" s="59"/>
      <c r="S331" s="60">
        <f t="shared" si="64"/>
        <v>4200000</v>
      </c>
      <c r="T331" s="61">
        <f t="shared" si="65"/>
        <v>360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</row>
    <row r="332" spans="1:30" s="56" customFormat="1" x14ac:dyDescent="0.2">
      <c r="A332" s="8">
        <f t="shared" si="61"/>
        <v>324</v>
      </c>
      <c r="B332" s="9">
        <f t="shared" si="71"/>
        <v>848666.85979658167</v>
      </c>
      <c r="C332" s="9">
        <f t="shared" si="72"/>
        <v>4243.3342989829089</v>
      </c>
      <c r="D332" s="9">
        <f t="shared" si="73"/>
        <v>20937.787757432969</v>
      </c>
      <c r="E332" s="103">
        <f t="shared" si="74"/>
        <v>25181.122056415876</v>
      </c>
      <c r="F332" s="104"/>
      <c r="G332" s="104"/>
      <c r="H332" s="93"/>
      <c r="I332" s="10"/>
      <c r="J332" s="91"/>
      <c r="K332" s="92"/>
      <c r="L332" s="55"/>
      <c r="M332" s="25"/>
      <c r="N332" s="56">
        <f t="shared" si="67"/>
        <v>0</v>
      </c>
      <c r="O332" s="56">
        <f t="shared" si="68"/>
        <v>2</v>
      </c>
      <c r="P332" s="57">
        <f t="shared" si="69"/>
        <v>37</v>
      </c>
      <c r="Q332" s="62">
        <f t="shared" si="70"/>
        <v>5.0000000000000001E-3</v>
      </c>
      <c r="R332" s="59"/>
      <c r="S332" s="60">
        <f t="shared" si="64"/>
        <v>4200000</v>
      </c>
      <c r="T332" s="61">
        <f t="shared" si="65"/>
        <v>360</v>
      </c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</row>
    <row r="333" spans="1:30" s="56" customFormat="1" x14ac:dyDescent="0.2">
      <c r="A333" s="8">
        <f t="shared" si="61"/>
        <v>325</v>
      </c>
      <c r="B333" s="9">
        <f t="shared" si="71"/>
        <v>827729.07203914865</v>
      </c>
      <c r="C333" s="9">
        <f t="shared" si="72"/>
        <v>4138.6453601957437</v>
      </c>
      <c r="D333" s="9">
        <f t="shared" si="73"/>
        <v>21042.476696220132</v>
      </c>
      <c r="E333" s="103">
        <f t="shared" si="74"/>
        <v>25181.122056415876</v>
      </c>
      <c r="F333" s="104"/>
      <c r="G333" s="104"/>
      <c r="H333" s="93"/>
      <c r="I333" s="10"/>
      <c r="J333" s="91"/>
      <c r="K333" s="92"/>
      <c r="L333" s="55"/>
      <c r="M333" s="25"/>
      <c r="N333" s="56">
        <f t="shared" si="67"/>
        <v>0</v>
      </c>
      <c r="O333" s="56">
        <f t="shared" si="68"/>
        <v>2</v>
      </c>
      <c r="P333" s="57">
        <f t="shared" si="69"/>
        <v>36</v>
      </c>
      <c r="Q333" s="62">
        <f t="shared" si="70"/>
        <v>5.0000000000000001E-3</v>
      </c>
      <c r="R333" s="59"/>
      <c r="S333" s="60">
        <f t="shared" si="64"/>
        <v>4200000</v>
      </c>
      <c r="T333" s="61">
        <f t="shared" si="65"/>
        <v>360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</row>
    <row r="334" spans="1:30" s="56" customFormat="1" x14ac:dyDescent="0.2">
      <c r="A334" s="8">
        <f t="shared" si="61"/>
        <v>326</v>
      </c>
      <c r="B334" s="9">
        <f t="shared" si="71"/>
        <v>806686.59534292854</v>
      </c>
      <c r="C334" s="9">
        <f t="shared" si="72"/>
        <v>4033.4329767146428</v>
      </c>
      <c r="D334" s="9">
        <f t="shared" si="73"/>
        <v>21147.689079701231</v>
      </c>
      <c r="E334" s="103">
        <f t="shared" si="74"/>
        <v>25181.122056415876</v>
      </c>
      <c r="F334" s="104"/>
      <c r="G334" s="104"/>
      <c r="H334" s="93"/>
      <c r="I334" s="10"/>
      <c r="J334" s="91"/>
      <c r="K334" s="92"/>
      <c r="L334" s="55"/>
      <c r="M334" s="25"/>
      <c r="N334" s="56">
        <f t="shared" si="67"/>
        <v>0</v>
      </c>
      <c r="O334" s="56">
        <f t="shared" si="68"/>
        <v>2</v>
      </c>
      <c r="P334" s="57">
        <f t="shared" si="69"/>
        <v>35</v>
      </c>
      <c r="Q334" s="62">
        <f t="shared" si="70"/>
        <v>5.0000000000000001E-3</v>
      </c>
      <c r="R334" s="59"/>
      <c r="S334" s="60">
        <f t="shared" si="64"/>
        <v>4200000</v>
      </c>
      <c r="T334" s="61">
        <f t="shared" si="65"/>
        <v>360</v>
      </c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</row>
    <row r="335" spans="1:30" s="56" customFormat="1" x14ac:dyDescent="0.2">
      <c r="A335" s="8">
        <f t="shared" si="61"/>
        <v>327</v>
      </c>
      <c r="B335" s="9">
        <f t="shared" si="71"/>
        <v>785538.90626322734</v>
      </c>
      <c r="C335" s="9">
        <f t="shared" si="72"/>
        <v>3927.6945313161368</v>
      </c>
      <c r="D335" s="9">
        <f t="shared" si="73"/>
        <v>21253.427525099738</v>
      </c>
      <c r="E335" s="103">
        <f t="shared" si="74"/>
        <v>25181.122056415876</v>
      </c>
      <c r="F335" s="104"/>
      <c r="G335" s="104"/>
      <c r="H335" s="93"/>
      <c r="I335" s="10"/>
      <c r="J335" s="91"/>
      <c r="K335" s="92"/>
      <c r="L335" s="55"/>
      <c r="M335" s="25"/>
      <c r="N335" s="56">
        <f t="shared" si="67"/>
        <v>0</v>
      </c>
      <c r="O335" s="56">
        <f t="shared" si="68"/>
        <v>2</v>
      </c>
      <c r="P335" s="57">
        <f t="shared" si="69"/>
        <v>34</v>
      </c>
      <c r="Q335" s="62">
        <f t="shared" si="70"/>
        <v>5.0000000000000001E-3</v>
      </c>
      <c r="R335" s="59"/>
      <c r="S335" s="60">
        <f t="shared" si="64"/>
        <v>4200000</v>
      </c>
      <c r="T335" s="61">
        <f t="shared" si="65"/>
        <v>360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</row>
    <row r="336" spans="1:30" s="56" customFormat="1" x14ac:dyDescent="0.2">
      <c r="A336" s="8">
        <f t="shared" si="61"/>
        <v>328</v>
      </c>
      <c r="B336" s="9">
        <f t="shared" si="71"/>
        <v>764285.47873812763</v>
      </c>
      <c r="C336" s="9">
        <f t="shared" si="72"/>
        <v>3821.4273936906384</v>
      </c>
      <c r="D336" s="9">
        <f t="shared" si="73"/>
        <v>21359.694662725236</v>
      </c>
      <c r="E336" s="103">
        <f t="shared" si="74"/>
        <v>25181.122056415876</v>
      </c>
      <c r="F336" s="104"/>
      <c r="G336" s="104"/>
      <c r="H336" s="93"/>
      <c r="I336" s="10"/>
      <c r="J336" s="91"/>
      <c r="K336" s="92"/>
      <c r="L336" s="55"/>
      <c r="M336" s="25"/>
      <c r="N336" s="56">
        <f t="shared" si="67"/>
        <v>0</v>
      </c>
      <c r="O336" s="56">
        <f t="shared" si="68"/>
        <v>2</v>
      </c>
      <c r="P336" s="57">
        <f t="shared" si="69"/>
        <v>33</v>
      </c>
      <c r="Q336" s="62">
        <f t="shared" si="70"/>
        <v>5.0000000000000001E-3</v>
      </c>
      <c r="R336" s="59"/>
      <c r="S336" s="60">
        <f t="shared" si="64"/>
        <v>4200000</v>
      </c>
      <c r="T336" s="61">
        <f t="shared" si="65"/>
        <v>360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</row>
    <row r="337" spans="1:30" s="56" customFormat="1" x14ac:dyDescent="0.2">
      <c r="A337" s="8">
        <f t="shared" si="61"/>
        <v>329</v>
      </c>
      <c r="B337" s="9">
        <f t="shared" si="71"/>
        <v>742925.78407540242</v>
      </c>
      <c r="C337" s="9">
        <f t="shared" si="72"/>
        <v>3714.628920377012</v>
      </c>
      <c r="D337" s="9">
        <f t="shared" si="73"/>
        <v>21466.493136038865</v>
      </c>
      <c r="E337" s="103">
        <f t="shared" si="74"/>
        <v>25181.122056415876</v>
      </c>
      <c r="F337" s="104"/>
      <c r="G337" s="104"/>
      <c r="H337" s="93"/>
      <c r="I337" s="10"/>
      <c r="J337" s="91"/>
      <c r="K337" s="92"/>
      <c r="L337" s="55"/>
      <c r="M337" s="25"/>
      <c r="N337" s="56">
        <f t="shared" si="67"/>
        <v>0</v>
      </c>
      <c r="O337" s="56">
        <f t="shared" si="68"/>
        <v>2</v>
      </c>
      <c r="P337" s="57">
        <f t="shared" si="69"/>
        <v>32</v>
      </c>
      <c r="Q337" s="62">
        <f t="shared" si="70"/>
        <v>5.0000000000000001E-3</v>
      </c>
      <c r="R337" s="59"/>
      <c r="S337" s="60">
        <f t="shared" si="64"/>
        <v>4200000</v>
      </c>
      <c r="T337" s="61">
        <f t="shared" si="65"/>
        <v>360</v>
      </c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</row>
    <row r="338" spans="1:30" s="56" customFormat="1" x14ac:dyDescent="0.2">
      <c r="A338" s="8">
        <f t="shared" si="61"/>
        <v>330</v>
      </c>
      <c r="B338" s="9">
        <f t="shared" si="71"/>
        <v>721459.29093936353</v>
      </c>
      <c r="C338" s="9">
        <f t="shared" si="72"/>
        <v>3607.2964546968178</v>
      </c>
      <c r="D338" s="9">
        <f t="shared" si="73"/>
        <v>21573.825601719058</v>
      </c>
      <c r="E338" s="103">
        <f t="shared" si="74"/>
        <v>25181.122056415876</v>
      </c>
      <c r="F338" s="104"/>
      <c r="G338" s="104"/>
      <c r="H338" s="93"/>
      <c r="I338" s="10"/>
      <c r="J338" s="91"/>
      <c r="K338" s="92"/>
      <c r="L338" s="55"/>
      <c r="M338" s="25"/>
      <c r="N338" s="56">
        <f t="shared" si="67"/>
        <v>0</v>
      </c>
      <c r="O338" s="56">
        <f t="shared" si="68"/>
        <v>2</v>
      </c>
      <c r="P338" s="57">
        <f t="shared" si="69"/>
        <v>31</v>
      </c>
      <c r="Q338" s="62">
        <f t="shared" si="70"/>
        <v>5.0000000000000001E-3</v>
      </c>
      <c r="R338" s="59"/>
      <c r="S338" s="60">
        <f t="shared" si="64"/>
        <v>4200000</v>
      </c>
      <c r="T338" s="61">
        <f t="shared" si="65"/>
        <v>360</v>
      </c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</row>
    <row r="339" spans="1:30" s="56" customFormat="1" x14ac:dyDescent="0.2">
      <c r="A339" s="8">
        <f t="shared" si="61"/>
        <v>331</v>
      </c>
      <c r="B339" s="9">
        <f t="shared" si="71"/>
        <v>699885.46533764445</v>
      </c>
      <c r="C339" s="9">
        <f t="shared" si="72"/>
        <v>3499.4273266882224</v>
      </c>
      <c r="D339" s="9">
        <f t="shared" si="73"/>
        <v>21681.694729727653</v>
      </c>
      <c r="E339" s="103">
        <f t="shared" si="74"/>
        <v>25181.122056415876</v>
      </c>
      <c r="F339" s="104"/>
      <c r="G339" s="104"/>
      <c r="H339" s="93"/>
      <c r="I339" s="10"/>
      <c r="J339" s="91"/>
      <c r="K339" s="92"/>
      <c r="L339" s="55"/>
      <c r="M339" s="25"/>
      <c r="N339" s="56">
        <f t="shared" si="67"/>
        <v>0</v>
      </c>
      <c r="O339" s="56">
        <f t="shared" si="68"/>
        <v>2</v>
      </c>
      <c r="P339" s="57">
        <f t="shared" si="69"/>
        <v>30</v>
      </c>
      <c r="Q339" s="62">
        <f t="shared" si="70"/>
        <v>5.0000000000000001E-3</v>
      </c>
      <c r="R339" s="59"/>
      <c r="S339" s="60">
        <f t="shared" si="64"/>
        <v>4200000</v>
      </c>
      <c r="T339" s="61">
        <f t="shared" si="65"/>
        <v>360</v>
      </c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</row>
    <row r="340" spans="1:30" s="56" customFormat="1" x14ac:dyDescent="0.2">
      <c r="A340" s="8">
        <f t="shared" si="61"/>
        <v>332</v>
      </c>
      <c r="B340" s="9">
        <f t="shared" si="71"/>
        <v>678203.77060791675</v>
      </c>
      <c r="C340" s="9">
        <f t="shared" si="72"/>
        <v>3391.018853039584</v>
      </c>
      <c r="D340" s="9">
        <f t="shared" si="73"/>
        <v>21790.103203376293</v>
      </c>
      <c r="E340" s="103">
        <f t="shared" si="74"/>
        <v>25181.122056415876</v>
      </c>
      <c r="F340" s="104"/>
      <c r="G340" s="104"/>
      <c r="H340" s="93"/>
      <c r="I340" s="10"/>
      <c r="J340" s="91"/>
      <c r="K340" s="92"/>
      <c r="L340" s="55"/>
      <c r="M340" s="25"/>
      <c r="N340" s="56">
        <f t="shared" si="67"/>
        <v>0</v>
      </c>
      <c r="O340" s="56">
        <f t="shared" si="68"/>
        <v>2</v>
      </c>
      <c r="P340" s="57">
        <f t="shared" si="69"/>
        <v>29</v>
      </c>
      <c r="Q340" s="62">
        <f t="shared" si="70"/>
        <v>5.0000000000000001E-3</v>
      </c>
      <c r="R340" s="59"/>
      <c r="S340" s="60">
        <f t="shared" si="64"/>
        <v>4200000</v>
      </c>
      <c r="T340" s="61">
        <f t="shared" si="65"/>
        <v>360</v>
      </c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</row>
    <row r="341" spans="1:30" s="56" customFormat="1" x14ac:dyDescent="0.2">
      <c r="A341" s="8">
        <f t="shared" si="61"/>
        <v>333</v>
      </c>
      <c r="B341" s="9">
        <f t="shared" si="71"/>
        <v>656413.66740454047</v>
      </c>
      <c r="C341" s="9">
        <f t="shared" si="72"/>
        <v>3282.0683370227025</v>
      </c>
      <c r="D341" s="9">
        <f t="shared" si="73"/>
        <v>21899.053719393174</v>
      </c>
      <c r="E341" s="103">
        <f t="shared" si="74"/>
        <v>25181.122056415876</v>
      </c>
      <c r="F341" s="104"/>
      <c r="G341" s="104"/>
      <c r="H341" s="93"/>
      <c r="I341" s="10"/>
      <c r="J341" s="91"/>
      <c r="K341" s="92"/>
      <c r="L341" s="55"/>
      <c r="M341" s="25"/>
      <c r="N341" s="56">
        <f t="shared" si="67"/>
        <v>0</v>
      </c>
      <c r="O341" s="56">
        <f t="shared" si="68"/>
        <v>2</v>
      </c>
      <c r="P341" s="57">
        <f t="shared" si="69"/>
        <v>28</v>
      </c>
      <c r="Q341" s="62">
        <f t="shared" si="70"/>
        <v>5.0000000000000001E-3</v>
      </c>
      <c r="R341" s="59"/>
      <c r="S341" s="60">
        <f t="shared" si="64"/>
        <v>4200000</v>
      </c>
      <c r="T341" s="61">
        <f t="shared" si="65"/>
        <v>360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</row>
    <row r="342" spans="1:30" s="56" customFormat="1" x14ac:dyDescent="0.2">
      <c r="A342" s="8">
        <f t="shared" si="61"/>
        <v>334</v>
      </c>
      <c r="B342" s="9">
        <f t="shared" si="71"/>
        <v>634514.61368514725</v>
      </c>
      <c r="C342" s="9">
        <f t="shared" si="72"/>
        <v>3172.5730684257364</v>
      </c>
      <c r="D342" s="9">
        <f t="shared" si="73"/>
        <v>22008.54898799014</v>
      </c>
      <c r="E342" s="103">
        <f t="shared" si="74"/>
        <v>25181.122056415876</v>
      </c>
      <c r="F342" s="104"/>
      <c r="G342" s="104"/>
      <c r="H342" s="93"/>
      <c r="I342" s="10"/>
      <c r="J342" s="91"/>
      <c r="K342" s="92"/>
      <c r="L342" s="55"/>
      <c r="M342" s="25"/>
      <c r="N342" s="56">
        <f t="shared" si="67"/>
        <v>0</v>
      </c>
      <c r="O342" s="56">
        <f t="shared" si="68"/>
        <v>2</v>
      </c>
      <c r="P342" s="57">
        <f t="shared" si="69"/>
        <v>27</v>
      </c>
      <c r="Q342" s="62">
        <f t="shared" si="70"/>
        <v>5.0000000000000001E-3</v>
      </c>
      <c r="R342" s="59"/>
      <c r="S342" s="60">
        <f t="shared" ref="S342:S368" si="75">IF(OR(K341=$Q$5,H341&gt;0),B342,S341)</f>
        <v>4200000</v>
      </c>
      <c r="T342" s="61">
        <f t="shared" ref="T342:T368" si="76">IF(OR(K341=$Q$5,H341&gt;0),P342,T341)</f>
        <v>360</v>
      </c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</row>
    <row r="343" spans="1:30" s="56" customFormat="1" x14ac:dyDescent="0.2">
      <c r="A343" s="8">
        <f t="shared" si="61"/>
        <v>335</v>
      </c>
      <c r="B343" s="9">
        <f t="shared" si="71"/>
        <v>612506.06469715713</v>
      </c>
      <c r="C343" s="9">
        <f t="shared" si="72"/>
        <v>3062.5303234857856</v>
      </c>
      <c r="D343" s="9">
        <f t="shared" si="73"/>
        <v>22118.59173293009</v>
      </c>
      <c r="E343" s="103">
        <f t="shared" si="74"/>
        <v>25181.122056415876</v>
      </c>
      <c r="F343" s="104"/>
      <c r="G343" s="104"/>
      <c r="H343" s="93"/>
      <c r="I343" s="10"/>
      <c r="J343" s="91"/>
      <c r="K343" s="92"/>
      <c r="L343" s="55"/>
      <c r="M343" s="25"/>
      <c r="N343" s="56">
        <f t="shared" si="67"/>
        <v>0</v>
      </c>
      <c r="O343" s="56">
        <f t="shared" si="68"/>
        <v>2</v>
      </c>
      <c r="P343" s="57">
        <f t="shared" si="69"/>
        <v>26</v>
      </c>
      <c r="Q343" s="62">
        <f t="shared" si="70"/>
        <v>5.0000000000000001E-3</v>
      </c>
      <c r="R343" s="59"/>
      <c r="S343" s="60">
        <f t="shared" si="75"/>
        <v>4200000</v>
      </c>
      <c r="T343" s="61">
        <f t="shared" si="76"/>
        <v>360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</row>
    <row r="344" spans="1:30" s="56" customFormat="1" x14ac:dyDescent="0.2">
      <c r="A344" s="8">
        <f t="shared" si="61"/>
        <v>336</v>
      </c>
      <c r="B344" s="9">
        <f t="shared" si="71"/>
        <v>590387.47296422708</v>
      </c>
      <c r="C344" s="9">
        <f t="shared" si="72"/>
        <v>2951.9373648211354</v>
      </c>
      <c r="D344" s="9">
        <f t="shared" si="73"/>
        <v>22229.184691594739</v>
      </c>
      <c r="E344" s="103">
        <f t="shared" si="74"/>
        <v>25181.122056415876</v>
      </c>
      <c r="F344" s="104"/>
      <c r="G344" s="104"/>
      <c r="H344" s="93"/>
      <c r="I344" s="10"/>
      <c r="J344" s="91"/>
      <c r="K344" s="92"/>
      <c r="L344" s="55"/>
      <c r="M344" s="25"/>
      <c r="N344" s="56">
        <f t="shared" si="67"/>
        <v>0</v>
      </c>
      <c r="O344" s="56">
        <f t="shared" si="68"/>
        <v>2</v>
      </c>
      <c r="P344" s="57">
        <f t="shared" si="69"/>
        <v>25</v>
      </c>
      <c r="Q344" s="62">
        <f t="shared" si="70"/>
        <v>5.0000000000000001E-3</v>
      </c>
      <c r="R344" s="59"/>
      <c r="S344" s="60">
        <f t="shared" si="75"/>
        <v>4200000</v>
      </c>
      <c r="T344" s="61">
        <f t="shared" si="76"/>
        <v>360</v>
      </c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</row>
    <row r="345" spans="1:30" s="56" customFormat="1" x14ac:dyDescent="0.2">
      <c r="A345" s="8">
        <f t="shared" si="61"/>
        <v>337</v>
      </c>
      <c r="B345" s="9">
        <f t="shared" si="71"/>
        <v>568158.28827263229</v>
      </c>
      <c r="C345" s="9">
        <f t="shared" si="72"/>
        <v>2840.7914413631615</v>
      </c>
      <c r="D345" s="9">
        <f t="shared" si="73"/>
        <v>22340.330615052713</v>
      </c>
      <c r="E345" s="103">
        <f t="shared" si="74"/>
        <v>25181.122056415876</v>
      </c>
      <c r="F345" s="104"/>
      <c r="G345" s="104"/>
      <c r="H345" s="93"/>
      <c r="I345" s="10"/>
      <c r="J345" s="91"/>
      <c r="K345" s="92"/>
      <c r="L345" s="55"/>
      <c r="M345" s="25"/>
      <c r="N345" s="56">
        <f t="shared" si="67"/>
        <v>0</v>
      </c>
      <c r="O345" s="56">
        <f t="shared" si="68"/>
        <v>2</v>
      </c>
      <c r="P345" s="57">
        <f t="shared" si="69"/>
        <v>24</v>
      </c>
      <c r="Q345" s="62">
        <f t="shared" si="70"/>
        <v>5.0000000000000001E-3</v>
      </c>
      <c r="R345" s="59"/>
      <c r="S345" s="60">
        <f t="shared" si="75"/>
        <v>4200000</v>
      </c>
      <c r="T345" s="61">
        <f t="shared" si="76"/>
        <v>360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</row>
    <row r="346" spans="1:30" s="56" customFormat="1" x14ac:dyDescent="0.2">
      <c r="A346" s="8">
        <f t="shared" si="61"/>
        <v>338</v>
      </c>
      <c r="B346" s="9">
        <f t="shared" si="71"/>
        <v>545817.95765757957</v>
      </c>
      <c r="C346" s="9">
        <f t="shared" si="72"/>
        <v>2729.089788287898</v>
      </c>
      <c r="D346" s="9">
        <f t="shared" si="73"/>
        <v>22452.032268127979</v>
      </c>
      <c r="E346" s="103">
        <f t="shared" si="74"/>
        <v>25181.122056415876</v>
      </c>
      <c r="F346" s="104"/>
      <c r="G346" s="104"/>
      <c r="H346" s="93"/>
      <c r="I346" s="10"/>
      <c r="J346" s="91"/>
      <c r="K346" s="92"/>
      <c r="L346" s="55"/>
      <c r="M346" s="25"/>
      <c r="N346" s="56">
        <f t="shared" si="67"/>
        <v>0</v>
      </c>
      <c r="O346" s="56">
        <f t="shared" si="68"/>
        <v>2</v>
      </c>
      <c r="P346" s="57">
        <f t="shared" si="69"/>
        <v>23</v>
      </c>
      <c r="Q346" s="62">
        <f t="shared" si="70"/>
        <v>5.0000000000000001E-3</v>
      </c>
      <c r="R346" s="59"/>
      <c r="S346" s="60">
        <f t="shared" si="75"/>
        <v>4200000</v>
      </c>
      <c r="T346" s="61">
        <f t="shared" si="76"/>
        <v>360</v>
      </c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</row>
    <row r="347" spans="1:30" s="56" customFormat="1" x14ac:dyDescent="0.2">
      <c r="A347" s="8">
        <f t="shared" si="61"/>
        <v>339</v>
      </c>
      <c r="B347" s="9">
        <f t="shared" si="71"/>
        <v>523365.92538945156</v>
      </c>
      <c r="C347" s="9">
        <f t="shared" si="72"/>
        <v>2616.829626947258</v>
      </c>
      <c r="D347" s="9">
        <f t="shared" si="73"/>
        <v>22564.292429468616</v>
      </c>
      <c r="E347" s="103">
        <f t="shared" si="74"/>
        <v>25181.122056415876</v>
      </c>
      <c r="F347" s="104"/>
      <c r="G347" s="104"/>
      <c r="H347" s="93"/>
      <c r="I347" s="10"/>
      <c r="J347" s="91"/>
      <c r="K347" s="92"/>
      <c r="L347" s="55"/>
      <c r="M347" s="25"/>
      <c r="N347" s="56">
        <f t="shared" si="67"/>
        <v>0</v>
      </c>
      <c r="O347" s="56">
        <f t="shared" si="68"/>
        <v>2</v>
      </c>
      <c r="P347" s="57">
        <f t="shared" si="69"/>
        <v>22</v>
      </c>
      <c r="Q347" s="62">
        <f t="shared" si="70"/>
        <v>5.0000000000000001E-3</v>
      </c>
      <c r="R347" s="59"/>
      <c r="S347" s="60">
        <f t="shared" si="75"/>
        <v>4200000</v>
      </c>
      <c r="T347" s="61">
        <f t="shared" si="76"/>
        <v>360</v>
      </c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</row>
    <row r="348" spans="1:30" s="56" customFormat="1" x14ac:dyDescent="0.2">
      <c r="A348" s="8">
        <f t="shared" si="61"/>
        <v>340</v>
      </c>
      <c r="B348" s="9">
        <f t="shared" si="71"/>
        <v>500801.63295998296</v>
      </c>
      <c r="C348" s="9">
        <f t="shared" si="72"/>
        <v>2504.008164799915</v>
      </c>
      <c r="D348" s="9">
        <f t="shared" si="73"/>
        <v>22677.113891615962</v>
      </c>
      <c r="E348" s="103">
        <f t="shared" si="74"/>
        <v>25181.122056415876</v>
      </c>
      <c r="F348" s="104"/>
      <c r="G348" s="104"/>
      <c r="H348" s="93"/>
      <c r="I348" s="10"/>
      <c r="J348" s="91"/>
      <c r="K348" s="92"/>
      <c r="L348" s="55"/>
      <c r="M348" s="25"/>
      <c r="N348" s="56">
        <f t="shared" si="67"/>
        <v>0</v>
      </c>
      <c r="O348" s="56">
        <f t="shared" si="68"/>
        <v>2</v>
      </c>
      <c r="P348" s="57">
        <f t="shared" si="69"/>
        <v>21</v>
      </c>
      <c r="Q348" s="62">
        <f t="shared" si="70"/>
        <v>5.0000000000000001E-3</v>
      </c>
      <c r="R348" s="59"/>
      <c r="S348" s="60">
        <f t="shared" si="75"/>
        <v>4200000</v>
      </c>
      <c r="T348" s="61">
        <f t="shared" si="76"/>
        <v>360</v>
      </c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</row>
    <row r="349" spans="1:30" s="56" customFormat="1" x14ac:dyDescent="0.2">
      <c r="A349" s="8">
        <f t="shared" si="61"/>
        <v>341</v>
      </c>
      <c r="B349" s="9">
        <f t="shared" si="71"/>
        <v>478124.51906836702</v>
      </c>
      <c r="C349" s="9">
        <f t="shared" si="72"/>
        <v>2390.6225953418352</v>
      </c>
      <c r="D349" s="9">
        <f t="shared" si="73"/>
        <v>22790.49946107404</v>
      </c>
      <c r="E349" s="103">
        <f t="shared" si="74"/>
        <v>25181.122056415876</v>
      </c>
      <c r="F349" s="104"/>
      <c r="G349" s="104"/>
      <c r="H349" s="93"/>
      <c r="I349" s="10"/>
      <c r="J349" s="91"/>
      <c r="K349" s="92"/>
      <c r="L349" s="55"/>
      <c r="M349" s="25"/>
      <c r="N349" s="56">
        <f t="shared" si="67"/>
        <v>0</v>
      </c>
      <c r="O349" s="56">
        <f t="shared" si="68"/>
        <v>2</v>
      </c>
      <c r="P349" s="57">
        <f t="shared" si="69"/>
        <v>20</v>
      </c>
      <c r="Q349" s="62">
        <f t="shared" si="70"/>
        <v>5.0000000000000001E-3</v>
      </c>
      <c r="R349" s="59"/>
      <c r="S349" s="60">
        <f t="shared" si="75"/>
        <v>4200000</v>
      </c>
      <c r="T349" s="61">
        <f t="shared" si="76"/>
        <v>360</v>
      </c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</row>
    <row r="350" spans="1:30" s="56" customFormat="1" x14ac:dyDescent="0.2">
      <c r="A350" s="8">
        <f t="shared" si="61"/>
        <v>342</v>
      </c>
      <c r="B350" s="9">
        <f t="shared" si="71"/>
        <v>455334.01960729295</v>
      </c>
      <c r="C350" s="9">
        <f t="shared" si="72"/>
        <v>2276.6700980364649</v>
      </c>
      <c r="D350" s="9">
        <f t="shared" si="73"/>
        <v>22904.45195837941</v>
      </c>
      <c r="E350" s="103">
        <f t="shared" si="74"/>
        <v>25181.122056415876</v>
      </c>
      <c r="F350" s="104"/>
      <c r="G350" s="104"/>
      <c r="H350" s="93"/>
      <c r="I350" s="10"/>
      <c r="J350" s="91"/>
      <c r="K350" s="92"/>
      <c r="L350" s="55"/>
      <c r="M350" s="25"/>
      <c r="N350" s="56">
        <f t="shared" si="67"/>
        <v>0</v>
      </c>
      <c r="O350" s="56">
        <f t="shared" si="68"/>
        <v>2</v>
      </c>
      <c r="P350" s="57">
        <f t="shared" si="69"/>
        <v>19</v>
      </c>
      <c r="Q350" s="62">
        <f t="shared" si="70"/>
        <v>5.0000000000000001E-3</v>
      </c>
      <c r="R350" s="59"/>
      <c r="S350" s="60">
        <f t="shared" si="75"/>
        <v>4200000</v>
      </c>
      <c r="T350" s="61">
        <f t="shared" si="76"/>
        <v>360</v>
      </c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</row>
    <row r="351" spans="1:30" s="56" customFormat="1" x14ac:dyDescent="0.2">
      <c r="A351" s="8">
        <f t="shared" si="61"/>
        <v>343</v>
      </c>
      <c r="B351" s="9">
        <f t="shared" si="71"/>
        <v>432429.56764891354</v>
      </c>
      <c r="C351" s="9">
        <f t="shared" si="72"/>
        <v>2162.1478382445675</v>
      </c>
      <c r="D351" s="9">
        <f t="shared" si="73"/>
        <v>23018.974218171308</v>
      </c>
      <c r="E351" s="103">
        <f t="shared" si="74"/>
        <v>25181.122056415876</v>
      </c>
      <c r="F351" s="104"/>
      <c r="G351" s="104"/>
      <c r="H351" s="93"/>
      <c r="I351" s="10"/>
      <c r="J351" s="91"/>
      <c r="K351" s="92"/>
      <c r="L351" s="55"/>
      <c r="M351" s="25"/>
      <c r="N351" s="56">
        <f t="shared" si="67"/>
        <v>0</v>
      </c>
      <c r="O351" s="56">
        <f t="shared" si="68"/>
        <v>2</v>
      </c>
      <c r="P351" s="57">
        <f t="shared" si="69"/>
        <v>18</v>
      </c>
      <c r="Q351" s="62">
        <f t="shared" si="70"/>
        <v>5.0000000000000001E-3</v>
      </c>
      <c r="R351" s="59"/>
      <c r="S351" s="60">
        <f t="shared" si="75"/>
        <v>4200000</v>
      </c>
      <c r="T351" s="61">
        <f t="shared" si="76"/>
        <v>360</v>
      </c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</row>
    <row r="352" spans="1:30" s="56" customFormat="1" x14ac:dyDescent="0.2">
      <c r="A352" s="8">
        <f t="shared" si="61"/>
        <v>344</v>
      </c>
      <c r="B352" s="9">
        <f t="shared" si="71"/>
        <v>409410.59343074221</v>
      </c>
      <c r="C352" s="9">
        <f t="shared" si="72"/>
        <v>2047.0529671537111</v>
      </c>
      <c r="D352" s="9">
        <f t="shared" si="73"/>
        <v>23134.069089262164</v>
      </c>
      <c r="E352" s="103">
        <f t="shared" si="74"/>
        <v>25181.122056415876</v>
      </c>
      <c r="F352" s="104"/>
      <c r="G352" s="104"/>
      <c r="H352" s="93"/>
      <c r="I352" s="10"/>
      <c r="J352" s="91"/>
      <c r="K352" s="92"/>
      <c r="L352" s="55"/>
      <c r="M352" s="25"/>
      <c r="N352" s="56">
        <f t="shared" si="67"/>
        <v>0</v>
      </c>
      <c r="O352" s="56">
        <f t="shared" si="68"/>
        <v>2</v>
      </c>
      <c r="P352" s="57">
        <f t="shared" si="69"/>
        <v>17</v>
      </c>
      <c r="Q352" s="62">
        <f t="shared" si="70"/>
        <v>5.0000000000000001E-3</v>
      </c>
      <c r="R352" s="59"/>
      <c r="S352" s="60">
        <f t="shared" si="75"/>
        <v>4200000</v>
      </c>
      <c r="T352" s="61">
        <f t="shared" si="76"/>
        <v>360</v>
      </c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</row>
    <row r="353" spans="1:30" s="56" customFormat="1" x14ac:dyDescent="0.2">
      <c r="A353" s="8">
        <f t="shared" si="61"/>
        <v>345</v>
      </c>
      <c r="B353" s="9">
        <f t="shared" si="71"/>
        <v>386276.52434148005</v>
      </c>
      <c r="C353" s="9">
        <f t="shared" si="72"/>
        <v>1931.3826217074002</v>
      </c>
      <c r="D353" s="9">
        <f t="shared" si="73"/>
        <v>23249.739434708477</v>
      </c>
      <c r="E353" s="103">
        <f t="shared" si="74"/>
        <v>25181.122056415876</v>
      </c>
      <c r="F353" s="104"/>
      <c r="G353" s="104"/>
      <c r="H353" s="93"/>
      <c r="I353" s="10"/>
      <c r="J353" s="91"/>
      <c r="K353" s="92"/>
      <c r="L353" s="55"/>
      <c r="M353" s="25"/>
      <c r="N353" s="56">
        <f t="shared" si="67"/>
        <v>0</v>
      </c>
      <c r="O353" s="56">
        <f t="shared" si="68"/>
        <v>2</v>
      </c>
      <c r="P353" s="57">
        <f t="shared" si="69"/>
        <v>16</v>
      </c>
      <c r="Q353" s="62">
        <f t="shared" si="70"/>
        <v>5.0000000000000001E-3</v>
      </c>
      <c r="R353" s="59"/>
      <c r="S353" s="60">
        <f t="shared" si="75"/>
        <v>4200000</v>
      </c>
      <c r="T353" s="61">
        <f t="shared" si="76"/>
        <v>360</v>
      </c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</row>
    <row r="354" spans="1:30" s="56" customFormat="1" x14ac:dyDescent="0.2">
      <c r="A354" s="8">
        <f t="shared" si="61"/>
        <v>346</v>
      </c>
      <c r="B354" s="9">
        <f t="shared" si="71"/>
        <v>363026.78490677156</v>
      </c>
      <c r="C354" s="9">
        <f t="shared" si="72"/>
        <v>1815.1339245338579</v>
      </c>
      <c r="D354" s="9">
        <f t="shared" si="73"/>
        <v>23365.988131882019</v>
      </c>
      <c r="E354" s="103">
        <f t="shared" si="74"/>
        <v>25181.122056415876</v>
      </c>
      <c r="F354" s="104"/>
      <c r="G354" s="104"/>
      <c r="H354" s="93"/>
      <c r="I354" s="10"/>
      <c r="J354" s="91"/>
      <c r="K354" s="92"/>
      <c r="L354" s="55"/>
      <c r="M354" s="25"/>
      <c r="N354" s="56">
        <f t="shared" si="67"/>
        <v>0</v>
      </c>
      <c r="O354" s="56">
        <f t="shared" si="68"/>
        <v>2</v>
      </c>
      <c r="P354" s="57">
        <f t="shared" si="69"/>
        <v>15</v>
      </c>
      <c r="Q354" s="62">
        <f t="shared" si="70"/>
        <v>5.0000000000000001E-3</v>
      </c>
      <c r="R354" s="59"/>
      <c r="S354" s="60">
        <f t="shared" si="75"/>
        <v>4200000</v>
      </c>
      <c r="T354" s="61">
        <f t="shared" si="76"/>
        <v>360</v>
      </c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</row>
    <row r="355" spans="1:30" s="56" customFormat="1" x14ac:dyDescent="0.2">
      <c r="A355" s="8">
        <f t="shared" si="61"/>
        <v>347</v>
      </c>
      <c r="B355" s="9">
        <f t="shared" si="71"/>
        <v>339660.79677488952</v>
      </c>
      <c r="C355" s="9">
        <f t="shared" si="72"/>
        <v>1698.3039838744476</v>
      </c>
      <c r="D355" s="9">
        <f t="shared" si="73"/>
        <v>23482.818072541428</v>
      </c>
      <c r="E355" s="103">
        <f t="shared" si="74"/>
        <v>25181.122056415876</v>
      </c>
      <c r="F355" s="104"/>
      <c r="G355" s="104"/>
      <c r="H355" s="93"/>
      <c r="I355" s="10"/>
      <c r="J355" s="91"/>
      <c r="K355" s="92"/>
      <c r="L355" s="55"/>
      <c r="M355" s="25"/>
      <c r="N355" s="56">
        <f t="shared" si="67"/>
        <v>0</v>
      </c>
      <c r="O355" s="56">
        <f t="shared" si="68"/>
        <v>2</v>
      </c>
      <c r="P355" s="57">
        <f t="shared" si="69"/>
        <v>14</v>
      </c>
      <c r="Q355" s="62">
        <f t="shared" si="70"/>
        <v>5.0000000000000001E-3</v>
      </c>
      <c r="R355" s="59"/>
      <c r="S355" s="60">
        <f t="shared" si="75"/>
        <v>4200000</v>
      </c>
      <c r="T355" s="61">
        <f t="shared" si="76"/>
        <v>360</v>
      </c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</row>
    <row r="356" spans="1:30" s="56" customFormat="1" x14ac:dyDescent="0.2">
      <c r="A356" s="8">
        <f t="shared" ref="A356:A368" si="77">A355+1</f>
        <v>348</v>
      </c>
      <c r="B356" s="9">
        <f t="shared" si="71"/>
        <v>316177.97870234807</v>
      </c>
      <c r="C356" s="9">
        <f t="shared" si="72"/>
        <v>1580.8898935117404</v>
      </c>
      <c r="D356" s="9">
        <f t="shared" si="73"/>
        <v>23600.232162904136</v>
      </c>
      <c r="E356" s="103">
        <f t="shared" si="74"/>
        <v>25181.122056415876</v>
      </c>
      <c r="F356" s="104"/>
      <c r="G356" s="104"/>
      <c r="H356" s="93"/>
      <c r="I356" s="10"/>
      <c r="J356" s="91"/>
      <c r="K356" s="92"/>
      <c r="L356" s="55"/>
      <c r="M356" s="25"/>
      <c r="N356" s="56">
        <f t="shared" si="67"/>
        <v>0</v>
      </c>
      <c r="O356" s="56">
        <f t="shared" si="68"/>
        <v>2</v>
      </c>
      <c r="P356" s="57">
        <f t="shared" si="69"/>
        <v>13</v>
      </c>
      <c r="Q356" s="62">
        <f t="shared" si="70"/>
        <v>5.0000000000000001E-3</v>
      </c>
      <c r="R356" s="59"/>
      <c r="S356" s="60">
        <f t="shared" si="75"/>
        <v>4200000</v>
      </c>
      <c r="T356" s="61">
        <f t="shared" si="76"/>
        <v>360</v>
      </c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</row>
    <row r="357" spans="1:30" s="56" customFormat="1" x14ac:dyDescent="0.2">
      <c r="A357" s="8">
        <f t="shared" si="77"/>
        <v>349</v>
      </c>
      <c r="B357" s="9">
        <f t="shared" si="71"/>
        <v>292577.74653944396</v>
      </c>
      <c r="C357" s="9">
        <f t="shared" si="72"/>
        <v>1462.8887326972199</v>
      </c>
      <c r="D357" s="9">
        <f t="shared" si="73"/>
        <v>23718.233323718654</v>
      </c>
      <c r="E357" s="103">
        <f t="shared" si="74"/>
        <v>25181.122056415876</v>
      </c>
      <c r="F357" s="104"/>
      <c r="G357" s="104"/>
      <c r="H357" s="93"/>
      <c r="I357" s="10"/>
      <c r="J357" s="91"/>
      <c r="K357" s="92"/>
      <c r="L357" s="55"/>
      <c r="M357" s="25"/>
      <c r="N357" s="56">
        <f t="shared" si="67"/>
        <v>0</v>
      </c>
      <c r="O357" s="56">
        <f t="shared" si="68"/>
        <v>2</v>
      </c>
      <c r="P357" s="57">
        <f t="shared" si="69"/>
        <v>12</v>
      </c>
      <c r="Q357" s="62">
        <f t="shared" si="70"/>
        <v>5.0000000000000001E-3</v>
      </c>
      <c r="R357" s="59"/>
      <c r="S357" s="60">
        <f t="shared" si="75"/>
        <v>4200000</v>
      </c>
      <c r="T357" s="61">
        <f t="shared" si="76"/>
        <v>360</v>
      </c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</row>
    <row r="358" spans="1:30" s="56" customFormat="1" x14ac:dyDescent="0.2">
      <c r="A358" s="8">
        <f t="shared" si="77"/>
        <v>350</v>
      </c>
      <c r="B358" s="9">
        <f t="shared" si="71"/>
        <v>268859.51321572531</v>
      </c>
      <c r="C358" s="9">
        <f t="shared" si="72"/>
        <v>1344.2975660786267</v>
      </c>
      <c r="D358" s="9">
        <f t="shared" si="73"/>
        <v>23836.824490337251</v>
      </c>
      <c r="E358" s="103">
        <f t="shared" si="74"/>
        <v>25181.122056415876</v>
      </c>
      <c r="F358" s="104"/>
      <c r="G358" s="104"/>
      <c r="H358" s="93"/>
      <c r="I358" s="10"/>
      <c r="J358" s="91"/>
      <c r="K358" s="92"/>
      <c r="L358" s="55"/>
      <c r="M358" s="25"/>
      <c r="N358" s="56">
        <f t="shared" si="67"/>
        <v>0</v>
      </c>
      <c r="O358" s="56">
        <f t="shared" si="68"/>
        <v>2</v>
      </c>
      <c r="P358" s="57">
        <f t="shared" si="69"/>
        <v>11</v>
      </c>
      <c r="Q358" s="62">
        <f t="shared" si="70"/>
        <v>5.0000000000000001E-3</v>
      </c>
      <c r="R358" s="59"/>
      <c r="S358" s="60">
        <f t="shared" si="75"/>
        <v>4200000</v>
      </c>
      <c r="T358" s="61">
        <f t="shared" si="76"/>
        <v>360</v>
      </c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</row>
    <row r="359" spans="1:30" s="56" customFormat="1" x14ac:dyDescent="0.2">
      <c r="A359" s="8">
        <f t="shared" si="77"/>
        <v>351</v>
      </c>
      <c r="B359" s="9">
        <f t="shared" si="71"/>
        <v>245022.68872538806</v>
      </c>
      <c r="C359" s="9">
        <f t="shared" si="72"/>
        <v>1225.1134436269404</v>
      </c>
      <c r="D359" s="9">
        <f t="shared" si="73"/>
        <v>23956.008612788937</v>
      </c>
      <c r="E359" s="103">
        <f t="shared" si="74"/>
        <v>25181.122056415876</v>
      </c>
      <c r="F359" s="104"/>
      <c r="G359" s="104"/>
      <c r="H359" s="93"/>
      <c r="I359" s="10"/>
      <c r="J359" s="91"/>
      <c r="K359" s="92"/>
      <c r="L359" s="55"/>
      <c r="M359" s="25"/>
      <c r="N359" s="56">
        <f t="shared" si="67"/>
        <v>0</v>
      </c>
      <c r="O359" s="56">
        <f t="shared" si="68"/>
        <v>2</v>
      </c>
      <c r="P359" s="57">
        <f t="shared" si="69"/>
        <v>10</v>
      </c>
      <c r="Q359" s="62">
        <f t="shared" si="70"/>
        <v>5.0000000000000001E-3</v>
      </c>
      <c r="R359" s="59"/>
      <c r="S359" s="60">
        <f t="shared" si="75"/>
        <v>4200000</v>
      </c>
      <c r="T359" s="61">
        <f t="shared" si="76"/>
        <v>360</v>
      </c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</row>
    <row r="360" spans="1:30" s="56" customFormat="1" x14ac:dyDescent="0.2">
      <c r="A360" s="8">
        <f t="shared" si="77"/>
        <v>352</v>
      </c>
      <c r="B360" s="9">
        <f t="shared" si="71"/>
        <v>221066.6801125991</v>
      </c>
      <c r="C360" s="9">
        <f t="shared" si="72"/>
        <v>1105.3334005629956</v>
      </c>
      <c r="D360" s="9">
        <f t="shared" si="73"/>
        <v>24075.788655852881</v>
      </c>
      <c r="E360" s="103">
        <f t="shared" si="74"/>
        <v>25181.122056415876</v>
      </c>
      <c r="F360" s="104"/>
      <c r="G360" s="104"/>
      <c r="H360" s="93"/>
      <c r="I360" s="10"/>
      <c r="J360" s="91"/>
      <c r="K360" s="92"/>
      <c r="L360" s="55"/>
      <c r="M360" s="25"/>
      <c r="N360" s="56">
        <f t="shared" si="67"/>
        <v>0</v>
      </c>
      <c r="O360" s="56">
        <f t="shared" si="68"/>
        <v>2</v>
      </c>
      <c r="P360" s="57">
        <f t="shared" si="69"/>
        <v>9</v>
      </c>
      <c r="Q360" s="62">
        <f t="shared" si="70"/>
        <v>5.0000000000000001E-3</v>
      </c>
      <c r="R360" s="59"/>
      <c r="S360" s="60">
        <f t="shared" si="75"/>
        <v>4200000</v>
      </c>
      <c r="T360" s="61">
        <f t="shared" si="76"/>
        <v>360</v>
      </c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</row>
    <row r="361" spans="1:30" s="56" customFormat="1" x14ac:dyDescent="0.2">
      <c r="A361" s="8">
        <f t="shared" si="77"/>
        <v>353</v>
      </c>
      <c r="B361" s="9">
        <f t="shared" si="71"/>
        <v>196990.89145674623</v>
      </c>
      <c r="C361" s="9">
        <f t="shared" si="72"/>
        <v>984.95445728373124</v>
      </c>
      <c r="D361" s="9">
        <f t="shared" si="73"/>
        <v>24196.167599132146</v>
      </c>
      <c r="E361" s="103">
        <f t="shared" si="74"/>
        <v>25181.122056415876</v>
      </c>
      <c r="F361" s="104"/>
      <c r="G361" s="104"/>
      <c r="H361" s="93"/>
      <c r="I361" s="10"/>
      <c r="J361" s="91"/>
      <c r="K361" s="92"/>
      <c r="L361" s="55"/>
      <c r="M361" s="25"/>
      <c r="N361" s="56">
        <f t="shared" si="67"/>
        <v>0</v>
      </c>
      <c r="O361" s="56">
        <f t="shared" si="68"/>
        <v>2</v>
      </c>
      <c r="P361" s="57">
        <f t="shared" si="69"/>
        <v>8</v>
      </c>
      <c r="Q361" s="62">
        <f t="shared" si="70"/>
        <v>5.0000000000000001E-3</v>
      </c>
      <c r="R361" s="59"/>
      <c r="S361" s="60">
        <f t="shared" si="75"/>
        <v>4200000</v>
      </c>
      <c r="T361" s="61">
        <f t="shared" si="76"/>
        <v>360</v>
      </c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</row>
    <row r="362" spans="1:30" s="56" customFormat="1" x14ac:dyDescent="0.2">
      <c r="A362" s="8">
        <f t="shared" si="77"/>
        <v>354</v>
      </c>
      <c r="B362" s="9">
        <f t="shared" si="71"/>
        <v>172794.7238576141</v>
      </c>
      <c r="C362" s="9">
        <f t="shared" si="72"/>
        <v>863.97361928807049</v>
      </c>
      <c r="D362" s="9">
        <f t="shared" si="73"/>
        <v>24317.148437127806</v>
      </c>
      <c r="E362" s="103">
        <f t="shared" si="74"/>
        <v>25181.122056415876</v>
      </c>
      <c r="F362" s="104"/>
      <c r="G362" s="104"/>
      <c r="H362" s="93"/>
      <c r="I362" s="10"/>
      <c r="J362" s="91"/>
      <c r="K362" s="92"/>
      <c r="L362" s="55"/>
      <c r="M362" s="25"/>
      <c r="N362" s="56">
        <f t="shared" si="67"/>
        <v>0</v>
      </c>
      <c r="O362" s="56">
        <f t="shared" si="68"/>
        <v>2</v>
      </c>
      <c r="P362" s="57">
        <f t="shared" si="69"/>
        <v>7</v>
      </c>
      <c r="Q362" s="62">
        <f t="shared" si="70"/>
        <v>5.0000000000000001E-3</v>
      </c>
      <c r="R362" s="59"/>
      <c r="S362" s="60">
        <f t="shared" si="75"/>
        <v>4200000</v>
      </c>
      <c r="T362" s="61">
        <f t="shared" si="76"/>
        <v>360</v>
      </c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</row>
    <row r="363" spans="1:30" s="56" customFormat="1" x14ac:dyDescent="0.2">
      <c r="A363" s="8">
        <f t="shared" si="77"/>
        <v>355</v>
      </c>
      <c r="B363" s="9">
        <f t="shared" si="71"/>
        <v>148477.57542048628</v>
      </c>
      <c r="C363" s="9">
        <f t="shared" si="72"/>
        <v>742.38787710243139</v>
      </c>
      <c r="D363" s="9">
        <f t="shared" si="73"/>
        <v>24438.734179313444</v>
      </c>
      <c r="E363" s="103">
        <f t="shared" si="74"/>
        <v>25181.122056415876</v>
      </c>
      <c r="F363" s="104"/>
      <c r="G363" s="104"/>
      <c r="H363" s="93"/>
      <c r="I363" s="10"/>
      <c r="J363" s="91"/>
      <c r="K363" s="92"/>
      <c r="L363" s="55"/>
      <c r="M363" s="25"/>
      <c r="N363" s="56">
        <f t="shared" si="67"/>
        <v>0</v>
      </c>
      <c r="O363" s="56">
        <f t="shared" si="68"/>
        <v>2</v>
      </c>
      <c r="P363" s="57">
        <f t="shared" si="69"/>
        <v>6</v>
      </c>
      <c r="Q363" s="62">
        <f t="shared" si="70"/>
        <v>5.0000000000000001E-3</v>
      </c>
      <c r="R363" s="59"/>
      <c r="S363" s="60">
        <f t="shared" si="75"/>
        <v>4200000</v>
      </c>
      <c r="T363" s="61">
        <f t="shared" si="76"/>
        <v>360</v>
      </c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</row>
    <row r="364" spans="1:30" s="56" customFormat="1" x14ac:dyDescent="0.2">
      <c r="A364" s="8">
        <f t="shared" si="77"/>
        <v>356</v>
      </c>
      <c r="B364" s="9">
        <f t="shared" si="71"/>
        <v>124038.84124117283</v>
      </c>
      <c r="C364" s="9">
        <f t="shared" si="72"/>
        <v>620.19420620586413</v>
      </c>
      <c r="D364" s="9">
        <f t="shared" si="73"/>
        <v>24560.927850210013</v>
      </c>
      <c r="E364" s="103">
        <f t="shared" si="74"/>
        <v>25181.122056415876</v>
      </c>
      <c r="F364" s="104"/>
      <c r="G364" s="104"/>
      <c r="H364" s="93"/>
      <c r="I364" s="10"/>
      <c r="J364" s="91"/>
      <c r="K364" s="92"/>
      <c r="L364" s="55"/>
      <c r="M364" s="25"/>
      <c r="N364" s="56">
        <f t="shared" si="67"/>
        <v>0</v>
      </c>
      <c r="O364" s="56">
        <f t="shared" si="68"/>
        <v>2</v>
      </c>
      <c r="P364" s="57">
        <f t="shared" si="69"/>
        <v>5</v>
      </c>
      <c r="Q364" s="62">
        <f t="shared" si="70"/>
        <v>5.0000000000000001E-3</v>
      </c>
      <c r="R364" s="59"/>
      <c r="S364" s="60">
        <f t="shared" si="75"/>
        <v>4200000</v>
      </c>
      <c r="T364" s="61">
        <f t="shared" si="76"/>
        <v>360</v>
      </c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</row>
    <row r="365" spans="1:30" s="56" customFormat="1" x14ac:dyDescent="0.2">
      <c r="A365" s="8">
        <f t="shared" si="77"/>
        <v>357</v>
      </c>
      <c r="B365" s="9">
        <f t="shared" si="71"/>
        <v>99477.913390962814</v>
      </c>
      <c r="C365" s="9">
        <f t="shared" si="72"/>
        <v>497.38956695481409</v>
      </c>
      <c r="D365" s="9">
        <f t="shared" si="73"/>
        <v>24683.732489461061</v>
      </c>
      <c r="E365" s="103">
        <f t="shared" si="74"/>
        <v>25181.122056415876</v>
      </c>
      <c r="F365" s="104"/>
      <c r="G365" s="104"/>
      <c r="H365" s="93"/>
      <c r="I365" s="10"/>
      <c r="J365" s="91"/>
      <c r="K365" s="92"/>
      <c r="L365" s="55"/>
      <c r="M365" s="25"/>
      <c r="N365" s="56">
        <f t="shared" si="67"/>
        <v>0</v>
      </c>
      <c r="O365" s="56">
        <f t="shared" si="68"/>
        <v>2</v>
      </c>
      <c r="P365" s="57">
        <f t="shared" si="69"/>
        <v>4</v>
      </c>
      <c r="Q365" s="62">
        <f t="shared" si="70"/>
        <v>5.0000000000000001E-3</v>
      </c>
      <c r="R365" s="59"/>
      <c r="S365" s="60">
        <f t="shared" si="75"/>
        <v>4200000</v>
      </c>
      <c r="T365" s="61">
        <f t="shared" si="76"/>
        <v>360</v>
      </c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</row>
    <row r="366" spans="1:30" s="56" customFormat="1" x14ac:dyDescent="0.2">
      <c r="A366" s="8">
        <f t="shared" si="77"/>
        <v>358</v>
      </c>
      <c r="B366" s="9">
        <f t="shared" si="71"/>
        <v>74794.18090150175</v>
      </c>
      <c r="C366" s="9">
        <f t="shared" si="72"/>
        <v>373.97090450750875</v>
      </c>
      <c r="D366" s="9">
        <f t="shared" si="73"/>
        <v>24807.151151908365</v>
      </c>
      <c r="E366" s="103">
        <f t="shared" si="74"/>
        <v>25181.122056415876</v>
      </c>
      <c r="F366" s="104"/>
      <c r="G366" s="104"/>
      <c r="H366" s="93"/>
      <c r="I366" s="10"/>
      <c r="J366" s="91"/>
      <c r="K366" s="92"/>
      <c r="L366" s="55"/>
      <c r="M366" s="25"/>
      <c r="N366" s="56">
        <f t="shared" si="67"/>
        <v>0</v>
      </c>
      <c r="O366" s="56">
        <f t="shared" si="68"/>
        <v>2</v>
      </c>
      <c r="P366" s="57">
        <f t="shared" si="69"/>
        <v>3</v>
      </c>
      <c r="Q366" s="62">
        <f t="shared" si="70"/>
        <v>5.0000000000000001E-3</v>
      </c>
      <c r="R366" s="59"/>
      <c r="S366" s="60">
        <f t="shared" si="75"/>
        <v>4200000</v>
      </c>
      <c r="T366" s="61">
        <f t="shared" si="76"/>
        <v>360</v>
      </c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</row>
    <row r="367" spans="1:30" s="56" customFormat="1" x14ac:dyDescent="0.2">
      <c r="A367" s="8">
        <f t="shared" si="77"/>
        <v>359</v>
      </c>
      <c r="B367" s="9">
        <f t="shared" si="71"/>
        <v>49987.029749593385</v>
      </c>
      <c r="C367" s="9">
        <f t="shared" si="72"/>
        <v>249.93514874796693</v>
      </c>
      <c r="D367" s="9">
        <f t="shared" si="73"/>
        <v>24931.18690766791</v>
      </c>
      <c r="E367" s="103">
        <f t="shared" si="74"/>
        <v>25181.122056415876</v>
      </c>
      <c r="F367" s="104"/>
      <c r="G367" s="104"/>
      <c r="H367" s="93"/>
      <c r="I367" s="10"/>
      <c r="J367" s="91"/>
      <c r="K367" s="92"/>
      <c r="L367" s="55"/>
      <c r="M367" s="25"/>
      <c r="N367" s="56">
        <f t="shared" si="67"/>
        <v>0</v>
      </c>
      <c r="O367" s="56">
        <f t="shared" si="68"/>
        <v>2</v>
      </c>
      <c r="P367" s="57">
        <f t="shared" si="69"/>
        <v>2</v>
      </c>
      <c r="Q367" s="62">
        <f t="shared" si="70"/>
        <v>5.0000000000000001E-3</v>
      </c>
      <c r="R367" s="59"/>
      <c r="S367" s="60">
        <f t="shared" si="75"/>
        <v>4200000</v>
      </c>
      <c r="T367" s="61">
        <f t="shared" si="76"/>
        <v>360</v>
      </c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</row>
    <row r="368" spans="1:30" s="56" customFormat="1" x14ac:dyDescent="0.2">
      <c r="A368" s="8">
        <f t="shared" si="77"/>
        <v>360</v>
      </c>
      <c r="B368" s="9">
        <f t="shared" si="71"/>
        <v>25055.842841925474</v>
      </c>
      <c r="C368" s="9">
        <f t="shared" si="72"/>
        <v>125.27921420962737</v>
      </c>
      <c r="D368" s="9">
        <f t="shared" si="73"/>
        <v>25055.84284220625</v>
      </c>
      <c r="E368" s="103">
        <f t="shared" si="74"/>
        <v>25181.122056415876</v>
      </c>
      <c r="F368" s="104"/>
      <c r="G368" s="104"/>
      <c r="H368" s="93"/>
      <c r="I368" s="10"/>
      <c r="J368" s="91"/>
      <c r="K368" s="92"/>
      <c r="L368" s="55"/>
      <c r="M368" s="25"/>
      <c r="N368" s="56">
        <f t="shared" si="67"/>
        <v>0</v>
      </c>
      <c r="O368" s="56">
        <f t="shared" si="68"/>
        <v>2</v>
      </c>
      <c r="P368" s="57">
        <f t="shared" si="69"/>
        <v>1</v>
      </c>
      <c r="Q368" s="62">
        <f t="shared" si="70"/>
        <v>5.0000000000000001E-3</v>
      </c>
      <c r="R368" s="59"/>
      <c r="S368" s="60">
        <f t="shared" si="75"/>
        <v>4200000</v>
      </c>
      <c r="T368" s="61">
        <f t="shared" si="76"/>
        <v>360</v>
      </c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</row>
    <row r="369" spans="1:30" s="69" customFormat="1" ht="36" customHeight="1" x14ac:dyDescent="0.2">
      <c r="A369" s="11" t="s">
        <v>3</v>
      </c>
      <c r="B369" s="12"/>
      <c r="C369" s="14">
        <f>SUM(C9:C368)</f>
        <v>4865203.9403094323</v>
      </c>
      <c r="D369" s="13">
        <f>SUM(D9:D368)</f>
        <v>4200000.0000002813</v>
      </c>
      <c r="E369" s="115">
        <f>SUM(E9:G368)</f>
        <v>9065203.9403097481</v>
      </c>
      <c r="F369" s="116"/>
      <c r="G369" s="117"/>
      <c r="H369" s="15"/>
      <c r="I369" s="16">
        <f>SUM(I9:I368)</f>
        <v>0</v>
      </c>
      <c r="J369" s="64"/>
      <c r="K369" s="65"/>
      <c r="L369" s="102" t="s">
        <v>19</v>
      </c>
      <c r="M369" s="25"/>
      <c r="N369" s="66"/>
      <c r="O369" s="67"/>
      <c r="P369" s="68"/>
      <c r="Q369" s="67"/>
      <c r="R369" s="64"/>
      <c r="T369" s="70"/>
      <c r="U369" s="71"/>
      <c r="V369" s="71"/>
      <c r="W369" s="71"/>
      <c r="X369" s="71"/>
      <c r="Y369" s="71"/>
      <c r="Z369" s="71"/>
      <c r="AA369" s="71"/>
      <c r="AB369" s="71"/>
      <c r="AC369" s="71"/>
      <c r="AD369" s="71"/>
    </row>
    <row r="370" spans="1:30" s="32" customFormat="1" x14ac:dyDescent="0.2">
      <c r="A370" s="72"/>
      <c r="B370" s="72"/>
      <c r="C370" s="72"/>
      <c r="D370" s="72"/>
      <c r="E370" s="72"/>
      <c r="F370" s="72"/>
      <c r="G370" s="72"/>
      <c r="H370" s="72"/>
      <c r="I370" s="73"/>
      <c r="J370" s="25"/>
      <c r="K370" s="26"/>
      <c r="L370" s="27"/>
      <c r="M370" s="25"/>
      <c r="N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</row>
    <row r="371" spans="1:30" s="32" customFormat="1" x14ac:dyDescent="0.2">
      <c r="A371" s="72"/>
      <c r="B371" s="72"/>
      <c r="C371" s="72"/>
      <c r="D371" s="72"/>
      <c r="E371" s="72"/>
      <c r="F371" s="72"/>
      <c r="G371" s="72"/>
      <c r="H371" s="72"/>
      <c r="I371" s="73"/>
      <c r="J371" s="25"/>
      <c r="K371" s="26"/>
      <c r="L371" s="27"/>
      <c r="M371" s="25"/>
      <c r="N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</row>
    <row r="372" spans="1:30" x14ac:dyDescent="0.2">
      <c r="A372" s="72"/>
      <c r="B372" s="23"/>
      <c r="C372" s="23"/>
      <c r="D372" s="23"/>
      <c r="E372" s="23"/>
      <c r="F372" s="74"/>
      <c r="G372" s="74"/>
      <c r="H372" s="74"/>
      <c r="I372" s="75"/>
      <c r="J372" s="25"/>
      <c r="K372" s="76"/>
      <c r="M372" s="25"/>
      <c r="N372" s="77"/>
      <c r="O372" s="40"/>
      <c r="P372" s="41"/>
      <c r="Q372" s="40"/>
      <c r="S372" s="29"/>
    </row>
    <row r="373" spans="1:30" x14ac:dyDescent="0.2">
      <c r="A373" s="72"/>
      <c r="B373" s="23"/>
      <c r="C373" s="23"/>
      <c r="D373" s="23"/>
      <c r="E373" s="23"/>
      <c r="F373" s="74"/>
      <c r="G373" s="74"/>
      <c r="H373" s="74"/>
      <c r="I373" s="75"/>
      <c r="J373" s="25"/>
      <c r="K373" s="76"/>
      <c r="M373" s="25"/>
      <c r="N373" s="77"/>
      <c r="O373" s="40"/>
      <c r="P373" s="41"/>
      <c r="Q373" s="40"/>
      <c r="S373" s="29"/>
    </row>
    <row r="374" spans="1:30" x14ac:dyDescent="0.2">
      <c r="A374" s="72"/>
      <c r="B374" s="23"/>
      <c r="C374" s="23"/>
      <c r="D374" s="23"/>
      <c r="E374" s="23"/>
      <c r="F374" s="74"/>
      <c r="G374" s="74"/>
      <c r="H374" s="74"/>
      <c r="I374" s="75"/>
      <c r="J374" s="25"/>
      <c r="K374" s="76"/>
      <c r="M374" s="25"/>
      <c r="N374" s="77"/>
      <c r="O374" s="40"/>
      <c r="P374" s="41"/>
      <c r="Q374" s="40"/>
      <c r="S374" s="29"/>
    </row>
    <row r="375" spans="1:30" x14ac:dyDescent="0.2">
      <c r="A375" s="72"/>
      <c r="B375" s="23"/>
      <c r="C375" s="23"/>
      <c r="D375" s="23"/>
      <c r="E375" s="23"/>
      <c r="F375" s="74"/>
      <c r="G375" s="74"/>
      <c r="H375" s="74"/>
      <c r="I375" s="75"/>
      <c r="J375" s="25"/>
      <c r="K375" s="76"/>
      <c r="M375" s="25"/>
      <c r="N375" s="77"/>
      <c r="O375" s="40"/>
      <c r="P375" s="41"/>
      <c r="Q375" s="40"/>
      <c r="S375" s="29"/>
    </row>
    <row r="376" spans="1:30" x14ac:dyDescent="0.2">
      <c r="A376" s="72"/>
      <c r="B376" s="23"/>
      <c r="C376" s="23"/>
      <c r="D376" s="23"/>
      <c r="E376" s="23"/>
      <c r="F376" s="74"/>
      <c r="G376" s="74"/>
      <c r="H376" s="74"/>
      <c r="I376" s="75"/>
      <c r="J376" s="25"/>
      <c r="K376" s="76"/>
      <c r="M376" s="25"/>
      <c r="N376" s="77"/>
      <c r="O376" s="40"/>
      <c r="P376" s="41"/>
      <c r="Q376" s="40"/>
      <c r="S376" s="29"/>
    </row>
    <row r="377" spans="1:30" x14ac:dyDescent="0.2">
      <c r="A377" s="72"/>
      <c r="B377" s="23"/>
      <c r="C377" s="23"/>
      <c r="D377" s="23"/>
      <c r="E377" s="23"/>
      <c r="F377" s="74"/>
      <c r="G377" s="74"/>
      <c r="H377" s="74"/>
      <c r="I377" s="75"/>
      <c r="J377" s="25"/>
      <c r="K377" s="76"/>
      <c r="M377" s="25"/>
      <c r="N377" s="77"/>
      <c r="O377" s="40"/>
      <c r="P377" s="41"/>
      <c r="Q377" s="40"/>
      <c r="S377" s="29"/>
    </row>
    <row r="378" spans="1:30" x14ac:dyDescent="0.2">
      <c r="A378" s="72"/>
      <c r="B378" s="23"/>
      <c r="C378" s="23"/>
      <c r="D378" s="23"/>
      <c r="E378" s="23"/>
      <c r="F378" s="74"/>
      <c r="G378" s="74"/>
      <c r="H378" s="74"/>
      <c r="I378" s="75"/>
      <c r="J378" s="25"/>
      <c r="K378" s="76"/>
      <c r="M378" s="25"/>
      <c r="N378" s="77"/>
      <c r="O378" s="40"/>
      <c r="P378" s="41"/>
      <c r="Q378" s="40"/>
      <c r="S378" s="29"/>
    </row>
    <row r="379" spans="1:30" x14ac:dyDescent="0.2">
      <c r="A379" s="72"/>
      <c r="B379" s="23"/>
      <c r="C379" s="23"/>
      <c r="D379" s="23"/>
      <c r="E379" s="23"/>
      <c r="F379" s="74"/>
      <c r="G379" s="74"/>
      <c r="H379" s="74"/>
      <c r="I379" s="75"/>
      <c r="J379" s="25"/>
      <c r="K379" s="76"/>
      <c r="M379" s="25"/>
      <c r="N379" s="77"/>
      <c r="O379" s="40"/>
      <c r="P379" s="41"/>
      <c r="Q379" s="40"/>
      <c r="S379" s="29"/>
    </row>
    <row r="380" spans="1:30" x14ac:dyDescent="0.2">
      <c r="A380" s="72"/>
      <c r="B380" s="23"/>
      <c r="C380" s="23"/>
      <c r="D380" s="23"/>
      <c r="E380" s="23"/>
      <c r="F380" s="74"/>
      <c r="G380" s="74"/>
      <c r="H380" s="74"/>
      <c r="I380" s="75"/>
      <c r="J380" s="25"/>
      <c r="K380" s="76"/>
      <c r="M380" s="25"/>
      <c r="N380" s="77"/>
      <c r="O380" s="40"/>
      <c r="P380" s="41"/>
      <c r="Q380" s="40"/>
      <c r="S380" s="29"/>
    </row>
    <row r="381" spans="1:30" x14ac:dyDescent="0.2">
      <c r="A381" s="72"/>
      <c r="B381" s="23"/>
      <c r="C381" s="23"/>
      <c r="D381" s="23"/>
      <c r="E381" s="23"/>
      <c r="F381" s="74"/>
      <c r="G381" s="74"/>
      <c r="H381" s="74"/>
      <c r="I381" s="75"/>
      <c r="J381" s="25"/>
      <c r="K381" s="76"/>
      <c r="M381" s="25"/>
      <c r="N381" s="77"/>
      <c r="O381" s="40"/>
      <c r="P381" s="41"/>
      <c r="Q381" s="40"/>
      <c r="S381" s="29"/>
    </row>
    <row r="382" spans="1:30" x14ac:dyDescent="0.2">
      <c r="A382" s="72"/>
      <c r="B382" s="23"/>
      <c r="C382" s="23"/>
      <c r="D382" s="23"/>
      <c r="E382" s="23"/>
      <c r="F382" s="74"/>
      <c r="G382" s="74"/>
      <c r="H382" s="74"/>
      <c r="I382" s="75"/>
      <c r="J382" s="25"/>
      <c r="K382" s="76"/>
      <c r="M382" s="25"/>
      <c r="N382" s="77"/>
      <c r="O382" s="40"/>
      <c r="P382" s="41"/>
      <c r="Q382" s="40"/>
      <c r="S382" s="29"/>
    </row>
    <row r="383" spans="1:30" x14ac:dyDescent="0.2">
      <c r="A383" s="72"/>
      <c r="B383" s="23"/>
      <c r="C383" s="23"/>
      <c r="D383" s="23"/>
      <c r="E383" s="23"/>
      <c r="F383" s="74"/>
      <c r="G383" s="74"/>
      <c r="H383" s="74"/>
      <c r="I383" s="75"/>
      <c r="J383" s="25"/>
      <c r="K383" s="76"/>
      <c r="M383" s="25"/>
      <c r="N383" s="77"/>
      <c r="O383" s="40"/>
      <c r="P383" s="41"/>
      <c r="Q383" s="40"/>
      <c r="S383" s="29"/>
    </row>
    <row r="384" spans="1:30" x14ac:dyDescent="0.2">
      <c r="A384" s="72"/>
      <c r="B384" s="23"/>
      <c r="C384" s="23"/>
      <c r="D384" s="23"/>
      <c r="E384" s="23"/>
      <c r="F384" s="74"/>
      <c r="G384" s="74"/>
      <c r="H384" s="74"/>
      <c r="I384" s="75"/>
      <c r="J384" s="25"/>
      <c r="K384" s="76"/>
      <c r="M384" s="25"/>
      <c r="N384" s="77"/>
      <c r="O384" s="40"/>
      <c r="P384" s="41"/>
      <c r="Q384" s="40"/>
      <c r="S384" s="29"/>
    </row>
    <row r="385" spans="1:19" x14ac:dyDescent="0.2">
      <c r="A385" s="72"/>
      <c r="B385" s="23"/>
      <c r="C385" s="23"/>
      <c r="D385" s="23"/>
      <c r="E385" s="23"/>
      <c r="F385" s="74"/>
      <c r="G385" s="74"/>
      <c r="H385" s="74"/>
      <c r="I385" s="75"/>
      <c r="J385" s="25"/>
      <c r="K385" s="76"/>
      <c r="M385" s="25"/>
      <c r="N385" s="77"/>
      <c r="O385" s="40"/>
      <c r="P385" s="41"/>
      <c r="Q385" s="40"/>
      <c r="S385" s="29"/>
    </row>
    <row r="386" spans="1:19" x14ac:dyDescent="0.2">
      <c r="A386" s="72"/>
      <c r="B386" s="23"/>
      <c r="C386" s="23"/>
      <c r="D386" s="23"/>
      <c r="E386" s="23"/>
      <c r="F386" s="74"/>
      <c r="G386" s="74"/>
      <c r="H386" s="74"/>
      <c r="I386" s="75"/>
      <c r="J386" s="25"/>
      <c r="K386" s="76"/>
      <c r="M386" s="25"/>
      <c r="N386" s="77"/>
      <c r="O386" s="40"/>
      <c r="P386" s="41"/>
      <c r="Q386" s="40"/>
      <c r="S386" s="29"/>
    </row>
    <row r="387" spans="1:19" x14ac:dyDescent="0.2">
      <c r="A387" s="72"/>
      <c r="B387" s="23"/>
      <c r="C387" s="23"/>
      <c r="D387" s="23"/>
      <c r="E387" s="23"/>
      <c r="F387" s="74"/>
      <c r="G387" s="74"/>
      <c r="H387" s="74"/>
      <c r="I387" s="75"/>
      <c r="J387" s="25"/>
      <c r="K387" s="76"/>
      <c r="M387" s="25"/>
      <c r="N387" s="77"/>
      <c r="O387" s="40"/>
      <c r="P387" s="41"/>
      <c r="Q387" s="40"/>
      <c r="S387" s="29"/>
    </row>
    <row r="388" spans="1:19" x14ac:dyDescent="0.2">
      <c r="A388" s="72"/>
      <c r="B388" s="23"/>
      <c r="C388" s="23"/>
      <c r="D388" s="23"/>
      <c r="E388" s="23"/>
      <c r="F388" s="74"/>
      <c r="G388" s="74"/>
      <c r="H388" s="74"/>
      <c r="I388" s="75"/>
      <c r="J388" s="25"/>
      <c r="K388" s="76"/>
      <c r="M388" s="25"/>
      <c r="N388" s="77"/>
      <c r="O388" s="40"/>
      <c r="P388" s="41"/>
      <c r="Q388" s="40"/>
      <c r="S388" s="29"/>
    </row>
    <row r="389" spans="1:19" x14ac:dyDescent="0.2">
      <c r="A389" s="72"/>
      <c r="B389" s="23"/>
      <c r="C389" s="23"/>
      <c r="D389" s="23"/>
      <c r="E389" s="23"/>
      <c r="F389" s="74"/>
      <c r="G389" s="74"/>
      <c r="H389" s="74"/>
      <c r="I389" s="75"/>
      <c r="J389" s="25"/>
      <c r="K389" s="76"/>
      <c r="M389" s="25"/>
      <c r="N389" s="77"/>
      <c r="O389" s="40"/>
      <c r="P389" s="41"/>
      <c r="Q389" s="40"/>
      <c r="S389" s="29"/>
    </row>
    <row r="390" spans="1:19" x14ac:dyDescent="0.2">
      <c r="A390" s="72"/>
      <c r="B390" s="23"/>
      <c r="C390" s="23"/>
      <c r="D390" s="23"/>
      <c r="E390" s="23"/>
      <c r="F390" s="74"/>
      <c r="G390" s="74"/>
      <c r="H390" s="74"/>
      <c r="I390" s="75"/>
      <c r="J390" s="25"/>
      <c r="K390" s="76"/>
      <c r="M390" s="25"/>
      <c r="N390" s="77"/>
      <c r="O390" s="40"/>
      <c r="P390" s="41"/>
      <c r="Q390" s="40"/>
      <c r="S390" s="29"/>
    </row>
    <row r="391" spans="1:19" x14ac:dyDescent="0.2">
      <c r="A391" s="72"/>
      <c r="B391" s="23"/>
      <c r="C391" s="23"/>
      <c r="D391" s="23"/>
      <c r="E391" s="23"/>
      <c r="F391" s="74"/>
      <c r="G391" s="74"/>
      <c r="H391" s="74"/>
      <c r="I391" s="75"/>
      <c r="J391" s="25"/>
      <c r="K391" s="76"/>
      <c r="M391" s="25"/>
      <c r="N391" s="77"/>
      <c r="O391" s="40"/>
      <c r="P391" s="41"/>
      <c r="Q391" s="40"/>
      <c r="S391" s="29"/>
    </row>
    <row r="392" spans="1:19" x14ac:dyDescent="0.2">
      <c r="A392" s="72"/>
      <c r="B392" s="23"/>
      <c r="C392" s="23"/>
      <c r="D392" s="23"/>
      <c r="E392" s="23"/>
      <c r="F392" s="74"/>
      <c r="G392" s="74"/>
      <c r="H392" s="74"/>
      <c r="I392" s="75"/>
      <c r="J392" s="25"/>
      <c r="K392" s="76"/>
      <c r="M392" s="25"/>
      <c r="N392" s="77"/>
      <c r="O392" s="40"/>
      <c r="P392" s="41"/>
      <c r="Q392" s="40"/>
      <c r="S392" s="29"/>
    </row>
    <row r="393" spans="1:19" x14ac:dyDescent="0.2">
      <c r="A393" s="72"/>
      <c r="B393" s="23"/>
      <c r="C393" s="23"/>
      <c r="D393" s="23"/>
      <c r="E393" s="23"/>
      <c r="F393" s="74"/>
      <c r="G393" s="74"/>
      <c r="H393" s="74"/>
      <c r="I393" s="75"/>
      <c r="J393" s="25"/>
      <c r="K393" s="76"/>
      <c r="M393" s="25"/>
      <c r="N393" s="77"/>
      <c r="O393" s="40"/>
      <c r="P393" s="41"/>
      <c r="Q393" s="40"/>
      <c r="S393" s="29"/>
    </row>
    <row r="394" spans="1:19" x14ac:dyDescent="0.2">
      <c r="A394" s="72"/>
      <c r="B394" s="23"/>
      <c r="C394" s="23"/>
      <c r="D394" s="23"/>
      <c r="E394" s="23"/>
      <c r="F394" s="74"/>
      <c r="G394" s="74"/>
      <c r="H394" s="74"/>
      <c r="I394" s="75"/>
      <c r="J394" s="25"/>
      <c r="K394" s="76"/>
      <c r="M394" s="25"/>
      <c r="N394" s="77"/>
      <c r="O394" s="40"/>
      <c r="P394" s="41"/>
      <c r="Q394" s="40"/>
      <c r="S394" s="29"/>
    </row>
    <row r="395" spans="1:19" x14ac:dyDescent="0.2">
      <c r="A395" s="72"/>
      <c r="B395" s="23"/>
      <c r="C395" s="23"/>
      <c r="D395" s="23"/>
      <c r="E395" s="23"/>
      <c r="F395" s="74"/>
      <c r="G395" s="74"/>
      <c r="H395" s="74"/>
      <c r="I395" s="75"/>
      <c r="J395" s="25"/>
      <c r="K395" s="76"/>
      <c r="M395" s="25"/>
      <c r="N395" s="77"/>
      <c r="O395" s="40"/>
      <c r="P395" s="41"/>
      <c r="Q395" s="40"/>
      <c r="S395" s="29"/>
    </row>
    <row r="396" spans="1:19" x14ac:dyDescent="0.2">
      <c r="A396" s="72"/>
      <c r="B396" s="23"/>
      <c r="C396" s="23"/>
      <c r="D396" s="23"/>
      <c r="E396" s="23"/>
      <c r="F396" s="74"/>
      <c r="G396" s="74"/>
      <c r="H396" s="74"/>
      <c r="I396" s="75"/>
      <c r="J396" s="25"/>
      <c r="K396" s="76"/>
      <c r="M396" s="25"/>
      <c r="N396" s="77"/>
      <c r="O396" s="40"/>
      <c r="P396" s="41"/>
      <c r="Q396" s="40"/>
      <c r="S396" s="29"/>
    </row>
    <row r="397" spans="1:19" x14ac:dyDescent="0.2">
      <c r="A397" s="72"/>
      <c r="B397" s="23"/>
      <c r="C397" s="23"/>
      <c r="D397" s="23"/>
      <c r="E397" s="23"/>
      <c r="F397" s="74"/>
      <c r="G397" s="74"/>
      <c r="H397" s="74"/>
      <c r="I397" s="75"/>
      <c r="J397" s="25"/>
      <c r="K397" s="76"/>
      <c r="M397" s="25"/>
      <c r="N397" s="77"/>
      <c r="O397" s="40"/>
      <c r="P397" s="41"/>
      <c r="Q397" s="40"/>
      <c r="S397" s="29"/>
    </row>
    <row r="398" spans="1:19" x14ac:dyDescent="0.2">
      <c r="A398" s="72"/>
      <c r="B398" s="23"/>
      <c r="C398" s="23"/>
      <c r="D398" s="23"/>
      <c r="E398" s="23"/>
      <c r="F398" s="74"/>
      <c r="G398" s="74"/>
      <c r="H398" s="74"/>
      <c r="I398" s="75"/>
      <c r="J398" s="25"/>
      <c r="K398" s="76"/>
      <c r="M398" s="25"/>
      <c r="N398" s="77"/>
      <c r="O398" s="40"/>
      <c r="P398" s="41"/>
      <c r="Q398" s="40"/>
      <c r="S398" s="29"/>
    </row>
    <row r="399" spans="1:19" x14ac:dyDescent="0.2">
      <c r="A399" s="72"/>
      <c r="B399" s="23"/>
      <c r="C399" s="23"/>
      <c r="D399" s="23"/>
      <c r="E399" s="23"/>
      <c r="F399" s="74"/>
      <c r="G399" s="74"/>
      <c r="H399" s="74"/>
      <c r="I399" s="75"/>
      <c r="J399" s="25"/>
      <c r="K399" s="76"/>
      <c r="M399" s="25"/>
      <c r="N399" s="77"/>
      <c r="O399" s="40"/>
      <c r="P399" s="41"/>
      <c r="Q399" s="40"/>
      <c r="S399" s="29"/>
    </row>
    <row r="400" spans="1:19" x14ac:dyDescent="0.2">
      <c r="A400" s="72"/>
      <c r="B400" s="23"/>
      <c r="C400" s="23"/>
      <c r="D400" s="23"/>
      <c r="E400" s="23"/>
      <c r="F400" s="74"/>
      <c r="G400" s="74"/>
      <c r="H400" s="74"/>
      <c r="I400" s="75"/>
      <c r="J400" s="25"/>
      <c r="K400" s="76"/>
      <c r="M400" s="25"/>
      <c r="N400" s="77"/>
      <c r="O400" s="40"/>
      <c r="P400" s="41"/>
      <c r="Q400" s="40"/>
      <c r="S400" s="29"/>
    </row>
    <row r="401" spans="1:19" x14ac:dyDescent="0.2">
      <c r="A401" s="72"/>
      <c r="B401" s="23"/>
      <c r="C401" s="23"/>
      <c r="D401" s="23"/>
      <c r="E401" s="23"/>
      <c r="F401" s="74"/>
      <c r="G401" s="74"/>
      <c r="H401" s="74"/>
      <c r="I401" s="75"/>
      <c r="J401" s="25"/>
      <c r="K401" s="76"/>
      <c r="M401" s="25"/>
      <c r="N401" s="77"/>
      <c r="O401" s="40"/>
      <c r="P401" s="41"/>
      <c r="Q401" s="40"/>
      <c r="S401" s="29"/>
    </row>
    <row r="402" spans="1:19" x14ac:dyDescent="0.2">
      <c r="A402" s="72"/>
      <c r="B402" s="23"/>
      <c r="C402" s="23"/>
      <c r="D402" s="23"/>
      <c r="E402" s="23"/>
      <c r="F402" s="74"/>
      <c r="G402" s="74"/>
      <c r="H402" s="74"/>
      <c r="I402" s="75"/>
      <c r="J402" s="25"/>
      <c r="K402" s="76"/>
      <c r="M402" s="25"/>
      <c r="N402" s="77"/>
      <c r="O402" s="40"/>
      <c r="P402" s="41"/>
      <c r="Q402" s="40"/>
      <c r="S402" s="29"/>
    </row>
    <row r="403" spans="1:19" x14ac:dyDescent="0.2">
      <c r="A403" s="72"/>
      <c r="B403" s="23"/>
      <c r="C403" s="23"/>
      <c r="D403" s="23"/>
      <c r="E403" s="23"/>
      <c r="F403" s="74"/>
      <c r="G403" s="74"/>
      <c r="H403" s="74"/>
      <c r="I403" s="75"/>
      <c r="J403" s="25"/>
      <c r="K403" s="76"/>
      <c r="M403" s="25"/>
      <c r="N403" s="77"/>
      <c r="O403" s="40"/>
      <c r="P403" s="41"/>
      <c r="Q403" s="40"/>
      <c r="S403" s="29"/>
    </row>
    <row r="404" spans="1:19" x14ac:dyDescent="0.2">
      <c r="A404" s="72"/>
      <c r="B404" s="23"/>
      <c r="C404" s="23"/>
      <c r="D404" s="23"/>
      <c r="E404" s="23"/>
      <c r="F404" s="74"/>
      <c r="G404" s="74"/>
      <c r="H404" s="74"/>
      <c r="I404" s="75"/>
      <c r="J404" s="25"/>
      <c r="K404" s="76"/>
      <c r="M404" s="25"/>
      <c r="N404" s="77"/>
      <c r="O404" s="40"/>
      <c r="P404" s="41"/>
      <c r="Q404" s="40"/>
      <c r="S404" s="29"/>
    </row>
    <row r="405" spans="1:19" x14ac:dyDescent="0.2">
      <c r="A405" s="72"/>
      <c r="B405" s="23"/>
      <c r="C405" s="23"/>
      <c r="D405" s="23"/>
      <c r="E405" s="23"/>
      <c r="F405" s="74"/>
      <c r="G405" s="74"/>
      <c r="H405" s="74"/>
      <c r="I405" s="75"/>
      <c r="J405" s="25"/>
      <c r="K405" s="76"/>
      <c r="M405" s="25"/>
      <c r="N405" s="77"/>
      <c r="O405" s="40"/>
      <c r="P405" s="41"/>
      <c r="Q405" s="40"/>
      <c r="S405" s="29"/>
    </row>
    <row r="406" spans="1:19" x14ac:dyDescent="0.2">
      <c r="A406" s="72"/>
      <c r="B406" s="23"/>
      <c r="C406" s="23"/>
      <c r="D406" s="23"/>
      <c r="E406" s="23"/>
      <c r="F406" s="74"/>
      <c r="G406" s="74"/>
      <c r="H406" s="74"/>
      <c r="I406" s="75"/>
      <c r="J406" s="25"/>
      <c r="K406" s="76"/>
      <c r="M406" s="25"/>
      <c r="N406" s="77"/>
      <c r="O406" s="40"/>
      <c r="P406" s="41"/>
      <c r="Q406" s="40"/>
      <c r="S406" s="29"/>
    </row>
    <row r="407" spans="1:19" x14ac:dyDescent="0.2">
      <c r="A407" s="72"/>
      <c r="B407" s="23"/>
      <c r="C407" s="23"/>
      <c r="D407" s="23"/>
      <c r="E407" s="23"/>
      <c r="F407" s="74"/>
      <c r="G407" s="74"/>
      <c r="H407" s="74"/>
      <c r="I407" s="75"/>
      <c r="J407" s="25"/>
      <c r="K407" s="76"/>
      <c r="M407" s="25"/>
      <c r="N407" s="77"/>
      <c r="O407" s="40"/>
      <c r="P407" s="41"/>
      <c r="Q407" s="40"/>
      <c r="S407" s="29"/>
    </row>
    <row r="408" spans="1:19" x14ac:dyDescent="0.2">
      <c r="A408" s="72"/>
      <c r="B408" s="23"/>
      <c r="C408" s="23"/>
      <c r="D408" s="23"/>
      <c r="E408" s="23"/>
      <c r="F408" s="74"/>
      <c r="G408" s="74"/>
      <c r="H408" s="74"/>
      <c r="I408" s="75"/>
      <c r="J408" s="25"/>
      <c r="K408" s="76"/>
      <c r="M408" s="25"/>
      <c r="N408" s="77"/>
      <c r="O408" s="40"/>
      <c r="P408" s="41"/>
      <c r="Q408" s="40"/>
      <c r="S408" s="29"/>
    </row>
    <row r="409" spans="1:19" x14ac:dyDescent="0.2">
      <c r="A409" s="72"/>
      <c r="B409" s="23"/>
      <c r="C409" s="23"/>
      <c r="D409" s="23"/>
      <c r="E409" s="23"/>
      <c r="F409" s="74"/>
      <c r="G409" s="74"/>
      <c r="H409" s="74"/>
      <c r="I409" s="75"/>
      <c r="J409" s="25"/>
      <c r="K409" s="76"/>
      <c r="M409" s="25"/>
      <c r="N409" s="77"/>
      <c r="O409" s="40"/>
      <c r="P409" s="41"/>
      <c r="Q409" s="40"/>
      <c r="S409" s="29"/>
    </row>
    <row r="410" spans="1:19" x14ac:dyDescent="0.2">
      <c r="A410" s="72"/>
      <c r="B410" s="23"/>
      <c r="C410" s="23"/>
      <c r="D410" s="23"/>
      <c r="E410" s="23"/>
      <c r="F410" s="74"/>
      <c r="G410" s="74"/>
      <c r="H410" s="74"/>
      <c r="I410" s="75"/>
      <c r="J410" s="25"/>
      <c r="K410" s="76"/>
      <c r="M410" s="25"/>
      <c r="N410" s="77"/>
      <c r="O410" s="40"/>
      <c r="P410" s="41"/>
      <c r="Q410" s="40"/>
      <c r="S410" s="29"/>
    </row>
    <row r="411" spans="1:19" x14ac:dyDescent="0.2">
      <c r="A411" s="72"/>
      <c r="B411" s="23"/>
      <c r="C411" s="23"/>
      <c r="D411" s="23"/>
      <c r="E411" s="23"/>
      <c r="F411" s="74"/>
      <c r="G411" s="74"/>
      <c r="H411" s="74"/>
      <c r="I411" s="75"/>
      <c r="J411" s="25"/>
      <c r="K411" s="76"/>
      <c r="M411" s="25"/>
      <c r="N411" s="77"/>
      <c r="O411" s="40"/>
      <c r="P411" s="41"/>
      <c r="Q411" s="40"/>
      <c r="S411" s="29"/>
    </row>
    <row r="412" spans="1:19" x14ac:dyDescent="0.2">
      <c r="A412" s="72"/>
      <c r="B412" s="23"/>
      <c r="C412" s="23"/>
      <c r="D412" s="23"/>
      <c r="E412" s="23"/>
      <c r="F412" s="74"/>
      <c r="G412" s="74"/>
      <c r="H412" s="74"/>
      <c r="I412" s="75"/>
      <c r="J412" s="25"/>
      <c r="K412" s="76"/>
      <c r="M412" s="25"/>
      <c r="N412" s="77"/>
      <c r="O412" s="40"/>
      <c r="P412" s="41"/>
      <c r="Q412" s="40"/>
      <c r="S412" s="29"/>
    </row>
    <row r="413" spans="1:19" x14ac:dyDescent="0.2">
      <c r="A413" s="72"/>
      <c r="B413" s="23"/>
      <c r="C413" s="23"/>
      <c r="D413" s="23"/>
      <c r="E413" s="23"/>
      <c r="F413" s="74"/>
      <c r="G413" s="74"/>
      <c r="H413" s="74"/>
      <c r="I413" s="75"/>
      <c r="J413" s="25"/>
      <c r="K413" s="76"/>
      <c r="M413" s="25"/>
      <c r="N413" s="77"/>
      <c r="O413" s="40"/>
      <c r="P413" s="41"/>
      <c r="Q413" s="40"/>
      <c r="S413" s="29"/>
    </row>
    <row r="414" spans="1:19" x14ac:dyDescent="0.2">
      <c r="A414" s="72"/>
      <c r="B414" s="23"/>
      <c r="C414" s="23"/>
      <c r="D414" s="23"/>
      <c r="E414" s="23"/>
      <c r="F414" s="74"/>
      <c r="G414" s="74"/>
      <c r="H414" s="74"/>
      <c r="I414" s="75"/>
      <c r="J414" s="25"/>
      <c r="K414" s="76"/>
      <c r="M414" s="25"/>
      <c r="N414" s="77"/>
      <c r="O414" s="40"/>
      <c r="P414" s="41"/>
      <c r="Q414" s="40"/>
      <c r="S414" s="29"/>
    </row>
    <row r="415" spans="1:19" x14ac:dyDescent="0.2">
      <c r="A415" s="72"/>
      <c r="B415" s="23"/>
      <c r="C415" s="23"/>
      <c r="D415" s="23"/>
      <c r="E415" s="23"/>
      <c r="F415" s="74"/>
      <c r="G415" s="74"/>
      <c r="H415" s="74"/>
      <c r="I415" s="75"/>
      <c r="J415" s="25"/>
      <c r="K415" s="76"/>
      <c r="M415" s="25"/>
      <c r="N415" s="77"/>
      <c r="O415" s="40"/>
      <c r="P415" s="41"/>
      <c r="Q415" s="40"/>
      <c r="S415" s="29"/>
    </row>
    <row r="416" spans="1:19" x14ac:dyDescent="0.2">
      <c r="A416" s="72"/>
      <c r="B416" s="23"/>
      <c r="C416" s="23"/>
      <c r="D416" s="23"/>
      <c r="E416" s="23"/>
      <c r="F416" s="74"/>
      <c r="G416" s="74"/>
      <c r="H416" s="74"/>
      <c r="I416" s="75"/>
      <c r="J416" s="25"/>
      <c r="K416" s="76"/>
      <c r="M416" s="25"/>
      <c r="N416" s="77"/>
      <c r="O416" s="40"/>
      <c r="P416" s="41"/>
      <c r="Q416" s="40"/>
      <c r="S416" s="29"/>
    </row>
    <row r="417" spans="1:19" x14ac:dyDescent="0.2">
      <c r="A417" s="72"/>
      <c r="B417" s="23"/>
      <c r="C417" s="23"/>
      <c r="D417" s="23"/>
      <c r="E417" s="23"/>
      <c r="F417" s="24"/>
      <c r="G417" s="24"/>
      <c r="H417" s="24"/>
      <c r="I417" s="79"/>
      <c r="J417" s="25"/>
      <c r="K417" s="76"/>
      <c r="M417" s="25"/>
      <c r="N417" s="77"/>
      <c r="O417" s="40"/>
      <c r="P417" s="41"/>
      <c r="Q417" s="40"/>
      <c r="S417" s="29"/>
    </row>
    <row r="418" spans="1:19" x14ac:dyDescent="0.2">
      <c r="A418" s="72"/>
      <c r="B418" s="23"/>
      <c r="C418" s="23"/>
      <c r="D418" s="23"/>
      <c r="E418" s="23"/>
      <c r="F418" s="24"/>
      <c r="G418" s="24"/>
      <c r="H418" s="24"/>
      <c r="I418" s="79"/>
      <c r="J418" s="25"/>
      <c r="K418" s="76"/>
      <c r="M418" s="25"/>
      <c r="N418" s="77"/>
      <c r="O418" s="40"/>
      <c r="P418" s="41"/>
      <c r="Q418" s="40"/>
      <c r="S418" s="29"/>
    </row>
    <row r="419" spans="1:19" x14ac:dyDescent="0.2">
      <c r="A419" s="72"/>
      <c r="B419" s="23"/>
      <c r="C419" s="23"/>
      <c r="D419" s="23"/>
      <c r="E419" s="23"/>
      <c r="F419" s="24"/>
      <c r="G419" s="24"/>
      <c r="H419" s="24"/>
      <c r="I419" s="79"/>
      <c r="J419" s="25"/>
      <c r="K419" s="76"/>
      <c r="M419" s="25"/>
      <c r="N419" s="77"/>
      <c r="O419" s="40"/>
      <c r="P419" s="41"/>
      <c r="Q419" s="40"/>
      <c r="S419" s="29"/>
    </row>
    <row r="420" spans="1:19" x14ac:dyDescent="0.2">
      <c r="A420" s="72"/>
      <c r="B420" s="23"/>
      <c r="C420" s="23"/>
      <c r="D420" s="23"/>
      <c r="E420" s="23"/>
      <c r="F420" s="24"/>
      <c r="G420" s="24"/>
      <c r="H420" s="24"/>
      <c r="I420" s="79"/>
      <c r="J420" s="25"/>
      <c r="K420" s="76"/>
      <c r="M420" s="25"/>
      <c r="N420" s="77"/>
      <c r="O420" s="40"/>
      <c r="P420" s="41"/>
      <c r="Q420" s="40"/>
      <c r="S420" s="29"/>
    </row>
    <row r="421" spans="1:19" x14ac:dyDescent="0.2">
      <c r="A421" s="72"/>
      <c r="B421" s="23"/>
      <c r="C421" s="23"/>
      <c r="D421" s="23"/>
      <c r="E421" s="23"/>
      <c r="F421" s="24"/>
      <c r="G421" s="24"/>
      <c r="H421" s="24"/>
      <c r="I421" s="79"/>
      <c r="J421" s="25"/>
      <c r="K421" s="76"/>
      <c r="M421" s="25"/>
      <c r="N421" s="77"/>
      <c r="O421" s="40"/>
      <c r="P421" s="41"/>
      <c r="Q421" s="40"/>
      <c r="S421" s="29"/>
    </row>
    <row r="422" spans="1:19" x14ac:dyDescent="0.2">
      <c r="A422" s="72"/>
      <c r="B422" s="23"/>
      <c r="C422" s="23"/>
      <c r="D422" s="23"/>
      <c r="E422" s="23"/>
      <c r="F422" s="24"/>
      <c r="G422" s="24"/>
      <c r="H422" s="24"/>
      <c r="I422" s="79"/>
      <c r="J422" s="25"/>
      <c r="K422" s="76"/>
      <c r="M422" s="25"/>
      <c r="N422" s="77"/>
      <c r="O422" s="40"/>
      <c r="P422" s="41"/>
      <c r="Q422" s="40"/>
      <c r="S422" s="29"/>
    </row>
    <row r="423" spans="1:19" x14ac:dyDescent="0.2">
      <c r="A423" s="72"/>
      <c r="B423" s="23"/>
      <c r="C423" s="23"/>
      <c r="D423" s="23"/>
      <c r="E423" s="23"/>
      <c r="F423" s="24"/>
      <c r="G423" s="24"/>
      <c r="H423" s="24"/>
      <c r="I423" s="79"/>
      <c r="J423" s="25"/>
      <c r="K423" s="76"/>
      <c r="M423" s="25"/>
      <c r="N423" s="77"/>
      <c r="O423" s="40"/>
      <c r="P423" s="41"/>
      <c r="Q423" s="40"/>
      <c r="S423" s="29"/>
    </row>
    <row r="424" spans="1:19" x14ac:dyDescent="0.2">
      <c r="A424" s="72"/>
      <c r="B424" s="23"/>
      <c r="C424" s="23"/>
      <c r="D424" s="23"/>
      <c r="E424" s="23"/>
      <c r="F424" s="24"/>
      <c r="G424" s="24"/>
      <c r="H424" s="24"/>
      <c r="I424" s="79"/>
      <c r="J424" s="25"/>
      <c r="K424" s="76"/>
      <c r="M424" s="25"/>
      <c r="N424" s="77"/>
      <c r="O424" s="40"/>
      <c r="P424" s="41"/>
      <c r="Q424" s="40"/>
      <c r="S424" s="29"/>
    </row>
    <row r="425" spans="1:19" x14ac:dyDescent="0.2">
      <c r="A425" s="72"/>
      <c r="B425" s="23"/>
      <c r="C425" s="23"/>
      <c r="D425" s="23"/>
      <c r="E425" s="23"/>
      <c r="F425" s="24"/>
      <c r="G425" s="24"/>
      <c r="H425" s="24"/>
      <c r="I425" s="79"/>
      <c r="J425" s="25"/>
      <c r="K425" s="76"/>
      <c r="M425" s="25"/>
      <c r="N425" s="77"/>
      <c r="O425" s="40"/>
      <c r="P425" s="41"/>
      <c r="Q425" s="40"/>
      <c r="S425" s="29"/>
    </row>
    <row r="426" spans="1:19" x14ac:dyDescent="0.2">
      <c r="A426" s="72"/>
      <c r="B426" s="23"/>
      <c r="C426" s="23"/>
      <c r="D426" s="23"/>
      <c r="E426" s="23"/>
      <c r="F426" s="24"/>
      <c r="G426" s="24"/>
      <c r="H426" s="24"/>
      <c r="I426" s="79"/>
      <c r="J426" s="25"/>
      <c r="K426" s="76"/>
      <c r="M426" s="25"/>
      <c r="N426" s="77"/>
      <c r="O426" s="40"/>
      <c r="P426" s="41"/>
      <c r="Q426" s="40"/>
      <c r="S426" s="29"/>
    </row>
    <row r="427" spans="1:19" x14ac:dyDescent="0.2">
      <c r="A427" s="72"/>
      <c r="B427" s="23"/>
      <c r="C427" s="23"/>
      <c r="D427" s="23"/>
      <c r="E427" s="23"/>
      <c r="F427" s="24"/>
      <c r="G427" s="24"/>
      <c r="H427" s="24"/>
      <c r="I427" s="79"/>
      <c r="J427" s="25"/>
      <c r="K427" s="76"/>
      <c r="M427" s="25"/>
      <c r="N427" s="77"/>
      <c r="O427" s="40"/>
      <c r="P427" s="41"/>
      <c r="Q427" s="40"/>
      <c r="S427" s="29"/>
    </row>
    <row r="428" spans="1:19" x14ac:dyDescent="0.2">
      <c r="A428" s="72"/>
      <c r="B428" s="23"/>
      <c r="C428" s="23"/>
      <c r="D428" s="23"/>
      <c r="E428" s="23"/>
      <c r="F428" s="24"/>
      <c r="G428" s="24"/>
      <c r="H428" s="24"/>
      <c r="I428" s="79"/>
      <c r="J428" s="25"/>
      <c r="K428" s="76"/>
      <c r="M428" s="25"/>
      <c r="N428" s="77"/>
      <c r="O428" s="40"/>
      <c r="P428" s="41"/>
      <c r="Q428" s="40"/>
      <c r="S428" s="29"/>
    </row>
    <row r="429" spans="1:19" x14ac:dyDescent="0.2">
      <c r="A429" s="72"/>
      <c r="B429" s="23"/>
      <c r="C429" s="23"/>
      <c r="D429" s="23"/>
      <c r="E429" s="23"/>
      <c r="F429" s="24"/>
      <c r="G429" s="24"/>
      <c r="H429" s="24"/>
      <c r="I429" s="79"/>
      <c r="J429" s="25"/>
      <c r="K429" s="76"/>
      <c r="M429" s="25"/>
      <c r="N429" s="77"/>
      <c r="O429" s="40"/>
      <c r="P429" s="41"/>
      <c r="Q429" s="40"/>
      <c r="S429" s="29"/>
    </row>
    <row r="430" spans="1:19" x14ac:dyDescent="0.2">
      <c r="A430" s="72"/>
      <c r="B430" s="23"/>
      <c r="C430" s="23"/>
      <c r="D430" s="23"/>
      <c r="E430" s="23"/>
      <c r="F430" s="24"/>
      <c r="G430" s="24"/>
      <c r="H430" s="24"/>
      <c r="I430" s="79"/>
      <c r="J430" s="25"/>
      <c r="K430" s="76"/>
      <c r="M430" s="25"/>
      <c r="N430" s="77"/>
      <c r="O430" s="40"/>
      <c r="P430" s="41"/>
      <c r="Q430" s="40"/>
      <c r="S430" s="29"/>
    </row>
    <row r="431" spans="1:19" x14ac:dyDescent="0.2">
      <c r="A431" s="72"/>
      <c r="B431" s="23"/>
      <c r="C431" s="23"/>
      <c r="D431" s="23"/>
      <c r="E431" s="23"/>
      <c r="F431" s="24"/>
      <c r="G431" s="24"/>
      <c r="H431" s="24"/>
      <c r="I431" s="79"/>
      <c r="J431" s="25"/>
      <c r="K431" s="76"/>
      <c r="M431" s="25"/>
      <c r="N431" s="77"/>
      <c r="O431" s="40"/>
      <c r="P431" s="41"/>
      <c r="Q431" s="40"/>
      <c r="S431" s="29"/>
    </row>
    <row r="432" spans="1:19" x14ac:dyDescent="0.2">
      <c r="A432" s="72"/>
      <c r="B432" s="23"/>
      <c r="C432" s="23"/>
      <c r="D432" s="23"/>
      <c r="E432" s="23"/>
      <c r="F432" s="24"/>
      <c r="G432" s="24"/>
      <c r="H432" s="24"/>
      <c r="I432" s="79"/>
      <c r="J432" s="25"/>
      <c r="K432" s="76"/>
      <c r="M432" s="25"/>
      <c r="N432" s="77"/>
      <c r="O432" s="40"/>
      <c r="P432" s="41"/>
      <c r="Q432" s="40"/>
      <c r="S432" s="29"/>
    </row>
    <row r="433" spans="1:19" x14ac:dyDescent="0.2">
      <c r="A433" s="72"/>
      <c r="B433" s="23"/>
      <c r="C433" s="23"/>
      <c r="D433" s="23"/>
      <c r="E433" s="23"/>
      <c r="F433" s="24"/>
      <c r="G433" s="24"/>
      <c r="H433" s="24"/>
      <c r="I433" s="79"/>
      <c r="J433" s="25"/>
      <c r="K433" s="76"/>
      <c r="M433" s="25"/>
      <c r="N433" s="77"/>
      <c r="O433" s="40"/>
      <c r="P433" s="41"/>
      <c r="Q433" s="40"/>
      <c r="S433" s="29"/>
    </row>
    <row r="434" spans="1:19" x14ac:dyDescent="0.2">
      <c r="A434" s="72"/>
      <c r="B434" s="23"/>
      <c r="C434" s="23"/>
      <c r="D434" s="23"/>
      <c r="E434" s="23"/>
      <c r="F434" s="24"/>
      <c r="G434" s="24"/>
      <c r="H434" s="24"/>
      <c r="I434" s="79"/>
      <c r="J434" s="25"/>
      <c r="K434" s="76"/>
      <c r="M434" s="25"/>
      <c r="N434" s="77"/>
      <c r="O434" s="40"/>
      <c r="P434" s="41"/>
      <c r="Q434" s="40"/>
      <c r="S434" s="29"/>
    </row>
    <row r="435" spans="1:19" x14ac:dyDescent="0.2">
      <c r="A435" s="72"/>
      <c r="B435" s="23"/>
      <c r="C435" s="23"/>
      <c r="D435" s="23"/>
      <c r="E435" s="23"/>
      <c r="F435" s="24"/>
      <c r="G435" s="24"/>
      <c r="H435" s="24"/>
      <c r="I435" s="79"/>
      <c r="J435" s="25"/>
      <c r="K435" s="76"/>
      <c r="M435" s="25"/>
      <c r="N435" s="77"/>
      <c r="O435" s="40"/>
      <c r="P435" s="41"/>
      <c r="Q435" s="40"/>
      <c r="S435" s="29"/>
    </row>
    <row r="436" spans="1:19" x14ac:dyDescent="0.2">
      <c r="A436" s="72"/>
      <c r="B436" s="23"/>
      <c r="C436" s="23"/>
      <c r="D436" s="23"/>
      <c r="E436" s="23"/>
      <c r="F436" s="24"/>
      <c r="G436" s="24"/>
      <c r="H436" s="24"/>
      <c r="I436" s="79"/>
      <c r="J436" s="25"/>
      <c r="K436" s="76"/>
      <c r="M436" s="25"/>
      <c r="N436" s="77"/>
      <c r="O436" s="40"/>
      <c r="P436" s="41"/>
      <c r="Q436" s="40"/>
      <c r="S436" s="29"/>
    </row>
    <row r="437" spans="1:19" x14ac:dyDescent="0.2">
      <c r="A437" s="72"/>
      <c r="B437" s="23"/>
      <c r="C437" s="23"/>
      <c r="D437" s="23"/>
      <c r="E437" s="23"/>
      <c r="F437" s="24"/>
      <c r="G437" s="24"/>
      <c r="H437" s="24"/>
      <c r="I437" s="79"/>
      <c r="J437" s="25"/>
      <c r="K437" s="76"/>
      <c r="M437" s="25"/>
      <c r="N437" s="77"/>
      <c r="O437" s="40"/>
      <c r="P437" s="41"/>
      <c r="Q437" s="40"/>
      <c r="S437" s="29"/>
    </row>
    <row r="438" spans="1:19" x14ac:dyDescent="0.2">
      <c r="A438" s="72"/>
      <c r="B438" s="23"/>
      <c r="C438" s="23"/>
      <c r="D438" s="23"/>
      <c r="E438" s="23"/>
      <c r="F438" s="24"/>
      <c r="G438" s="24"/>
      <c r="H438" s="24"/>
      <c r="I438" s="79"/>
      <c r="J438" s="25"/>
      <c r="K438" s="76"/>
      <c r="M438" s="25"/>
      <c r="N438" s="77"/>
      <c r="O438" s="40"/>
      <c r="P438" s="41"/>
      <c r="Q438" s="40"/>
      <c r="S438" s="29"/>
    </row>
    <row r="439" spans="1:19" x14ac:dyDescent="0.2">
      <c r="A439" s="72"/>
      <c r="B439" s="23"/>
      <c r="C439" s="23"/>
      <c r="D439" s="23"/>
      <c r="E439" s="23"/>
      <c r="F439" s="24"/>
      <c r="G439" s="24"/>
      <c r="H439" s="24"/>
      <c r="I439" s="79"/>
      <c r="J439" s="25"/>
      <c r="K439" s="76"/>
      <c r="M439" s="25"/>
      <c r="N439" s="77"/>
      <c r="O439" s="40"/>
      <c r="P439" s="41"/>
      <c r="Q439" s="40"/>
      <c r="S439" s="29"/>
    </row>
    <row r="440" spans="1:19" x14ac:dyDescent="0.2">
      <c r="A440" s="72"/>
      <c r="B440" s="23"/>
      <c r="C440" s="23"/>
      <c r="D440" s="23"/>
      <c r="E440" s="23"/>
      <c r="F440" s="24"/>
      <c r="G440" s="24"/>
      <c r="H440" s="24"/>
      <c r="I440" s="79"/>
      <c r="J440" s="25"/>
      <c r="K440" s="76"/>
      <c r="M440" s="25"/>
      <c r="N440" s="77"/>
      <c r="O440" s="40"/>
      <c r="P440" s="41"/>
      <c r="Q440" s="40"/>
      <c r="S440" s="29"/>
    </row>
    <row r="441" spans="1:19" x14ac:dyDescent="0.2">
      <c r="A441" s="72"/>
      <c r="B441" s="23"/>
      <c r="C441" s="23"/>
      <c r="D441" s="23"/>
      <c r="E441" s="23"/>
      <c r="F441" s="24"/>
      <c r="G441" s="24"/>
      <c r="H441" s="24"/>
      <c r="I441" s="79"/>
      <c r="J441" s="25"/>
      <c r="K441" s="76"/>
      <c r="M441" s="25"/>
      <c r="N441" s="77"/>
      <c r="O441" s="40"/>
      <c r="P441" s="41"/>
      <c r="Q441" s="40"/>
      <c r="S441" s="29"/>
    </row>
    <row r="442" spans="1:19" x14ac:dyDescent="0.2">
      <c r="A442" s="72"/>
      <c r="B442" s="23"/>
      <c r="C442" s="23"/>
      <c r="D442" s="23"/>
      <c r="E442" s="23"/>
      <c r="F442" s="24"/>
      <c r="G442" s="24"/>
      <c r="H442" s="24"/>
      <c r="I442" s="79"/>
      <c r="J442" s="25"/>
      <c r="K442" s="76"/>
      <c r="M442" s="25"/>
      <c r="N442" s="77"/>
      <c r="O442" s="40"/>
      <c r="P442" s="41"/>
      <c r="Q442" s="40"/>
      <c r="S442" s="29"/>
    </row>
    <row r="443" spans="1:19" x14ac:dyDescent="0.2">
      <c r="K443" s="84"/>
      <c r="M443" s="25"/>
      <c r="N443" s="40"/>
      <c r="O443" s="40"/>
      <c r="P443" s="41"/>
      <c r="Q443" s="40"/>
      <c r="S443" s="29"/>
    </row>
    <row r="444" spans="1:19" x14ac:dyDescent="0.2">
      <c r="K444" s="84"/>
      <c r="M444" s="25"/>
      <c r="N444" s="40"/>
      <c r="O444" s="40"/>
      <c r="P444" s="41"/>
      <c r="Q444" s="40"/>
      <c r="S444" s="29"/>
    </row>
    <row r="445" spans="1:19" x14ac:dyDescent="0.2">
      <c r="K445" s="84"/>
      <c r="M445" s="25"/>
      <c r="N445" s="40"/>
      <c r="O445" s="40"/>
      <c r="P445" s="41"/>
      <c r="Q445" s="40"/>
      <c r="S445" s="29"/>
    </row>
    <row r="446" spans="1:19" x14ac:dyDescent="0.2">
      <c r="K446" s="84"/>
      <c r="M446" s="25"/>
      <c r="N446" s="40"/>
      <c r="O446" s="40"/>
      <c r="P446" s="41"/>
      <c r="Q446" s="40"/>
      <c r="S446" s="29"/>
    </row>
    <row r="447" spans="1:19" x14ac:dyDescent="0.2">
      <c r="K447" s="84"/>
      <c r="M447" s="25"/>
      <c r="N447" s="40"/>
      <c r="O447" s="40"/>
      <c r="P447" s="41"/>
      <c r="Q447" s="40"/>
      <c r="S447" s="29"/>
    </row>
    <row r="448" spans="1:19" x14ac:dyDescent="0.2">
      <c r="K448" s="84"/>
      <c r="M448" s="25"/>
      <c r="N448" s="40"/>
      <c r="O448" s="40"/>
      <c r="P448" s="41"/>
      <c r="Q448" s="40"/>
      <c r="S448" s="29"/>
    </row>
    <row r="449" spans="11:19" x14ac:dyDescent="0.2">
      <c r="K449" s="84"/>
      <c r="M449" s="25"/>
      <c r="N449" s="40"/>
      <c r="O449" s="40"/>
      <c r="P449" s="41"/>
      <c r="Q449" s="40"/>
      <c r="S449" s="29"/>
    </row>
    <row r="450" spans="11:19" x14ac:dyDescent="0.2">
      <c r="K450" s="84"/>
      <c r="M450" s="25"/>
      <c r="N450" s="40"/>
      <c r="O450" s="40"/>
      <c r="P450" s="41"/>
      <c r="Q450" s="40"/>
      <c r="S450" s="29"/>
    </row>
    <row r="451" spans="11:19" x14ac:dyDescent="0.2">
      <c r="K451" s="84"/>
      <c r="M451" s="25"/>
      <c r="N451" s="40"/>
      <c r="O451" s="40"/>
      <c r="P451" s="41"/>
      <c r="Q451" s="40"/>
      <c r="S451" s="29"/>
    </row>
    <row r="452" spans="11:19" x14ac:dyDescent="0.2">
      <c r="K452" s="84"/>
      <c r="M452" s="25"/>
      <c r="N452" s="40"/>
      <c r="O452" s="40"/>
      <c r="P452" s="41"/>
      <c r="Q452" s="40"/>
      <c r="S452" s="29"/>
    </row>
    <row r="453" spans="11:19" x14ac:dyDescent="0.2">
      <c r="K453" s="84"/>
      <c r="M453" s="25"/>
      <c r="N453" s="40"/>
      <c r="O453" s="40"/>
      <c r="P453" s="41"/>
      <c r="Q453" s="40"/>
      <c r="S453" s="29"/>
    </row>
    <row r="454" spans="11:19" x14ac:dyDescent="0.2">
      <c r="K454" s="84"/>
      <c r="M454" s="25"/>
      <c r="N454" s="40"/>
      <c r="O454" s="40"/>
      <c r="P454" s="41"/>
      <c r="Q454" s="40"/>
      <c r="S454" s="29"/>
    </row>
    <row r="455" spans="11:19" x14ac:dyDescent="0.2">
      <c r="K455" s="84"/>
      <c r="M455" s="25"/>
      <c r="N455" s="40"/>
      <c r="O455" s="40"/>
      <c r="P455" s="41"/>
      <c r="Q455" s="40"/>
      <c r="S455" s="29"/>
    </row>
    <row r="456" spans="11:19" x14ac:dyDescent="0.2">
      <c r="K456" s="84"/>
      <c r="M456" s="25"/>
      <c r="N456" s="40"/>
      <c r="O456" s="40"/>
      <c r="P456" s="41"/>
      <c r="Q456" s="40"/>
      <c r="S456" s="29"/>
    </row>
    <row r="457" spans="11:19" x14ac:dyDescent="0.2">
      <c r="K457" s="84"/>
      <c r="M457" s="25"/>
      <c r="N457" s="40"/>
      <c r="O457" s="40"/>
      <c r="P457" s="41"/>
      <c r="Q457" s="40"/>
      <c r="S457" s="29"/>
    </row>
    <row r="458" spans="11:19" x14ac:dyDescent="0.2">
      <c r="K458" s="84"/>
      <c r="M458" s="25"/>
      <c r="N458" s="40"/>
      <c r="O458" s="40"/>
      <c r="P458" s="41"/>
      <c r="Q458" s="40"/>
      <c r="S458" s="29"/>
    </row>
    <row r="459" spans="11:19" x14ac:dyDescent="0.2">
      <c r="K459" s="84"/>
      <c r="M459" s="25"/>
      <c r="N459" s="40"/>
      <c r="O459" s="40"/>
      <c r="P459" s="41"/>
      <c r="Q459" s="40"/>
      <c r="S459" s="29"/>
    </row>
    <row r="460" spans="11:19" x14ac:dyDescent="0.2">
      <c r="K460" s="84"/>
      <c r="M460" s="25"/>
      <c r="N460" s="40"/>
      <c r="O460" s="40"/>
      <c r="P460" s="41"/>
      <c r="Q460" s="40"/>
      <c r="S460" s="29"/>
    </row>
    <row r="461" spans="11:19" x14ac:dyDescent="0.2">
      <c r="K461" s="84"/>
      <c r="M461" s="25"/>
      <c r="N461" s="40"/>
      <c r="O461" s="40"/>
      <c r="P461" s="41"/>
      <c r="Q461" s="40"/>
      <c r="S461" s="29"/>
    </row>
    <row r="462" spans="11:19" x14ac:dyDescent="0.2">
      <c r="K462" s="84"/>
      <c r="M462" s="25"/>
      <c r="N462" s="40"/>
      <c r="O462" s="40"/>
      <c r="P462" s="41"/>
      <c r="Q462" s="40"/>
      <c r="S462" s="29"/>
    </row>
    <row r="463" spans="11:19" x14ac:dyDescent="0.2">
      <c r="K463" s="84"/>
      <c r="M463" s="25"/>
      <c r="N463" s="40"/>
      <c r="O463" s="40"/>
      <c r="P463" s="41"/>
      <c r="Q463" s="40"/>
      <c r="S463" s="29"/>
    </row>
    <row r="464" spans="11:19" x14ac:dyDescent="0.2">
      <c r="K464" s="84"/>
      <c r="M464" s="25"/>
      <c r="N464" s="40"/>
      <c r="O464" s="40"/>
      <c r="P464" s="41"/>
      <c r="Q464" s="40"/>
      <c r="S464" s="29"/>
    </row>
    <row r="465" spans="11:19" x14ac:dyDescent="0.2">
      <c r="K465" s="84"/>
      <c r="M465" s="25"/>
      <c r="N465" s="40"/>
      <c r="O465" s="40"/>
      <c r="P465" s="41"/>
      <c r="Q465" s="40"/>
      <c r="S465" s="29"/>
    </row>
    <row r="466" spans="11:19" x14ac:dyDescent="0.2">
      <c r="K466" s="84"/>
      <c r="M466" s="25"/>
      <c r="N466" s="40"/>
      <c r="O466" s="40"/>
      <c r="P466" s="41"/>
      <c r="Q466" s="40"/>
      <c r="S466" s="29"/>
    </row>
    <row r="467" spans="11:19" x14ac:dyDescent="0.2">
      <c r="K467" s="84"/>
      <c r="M467" s="25"/>
      <c r="N467" s="40"/>
      <c r="O467" s="40"/>
      <c r="P467" s="41"/>
      <c r="Q467" s="40"/>
      <c r="S467" s="29"/>
    </row>
    <row r="468" spans="11:19" x14ac:dyDescent="0.2">
      <c r="K468" s="84"/>
      <c r="M468" s="25"/>
      <c r="N468" s="40"/>
      <c r="O468" s="40"/>
      <c r="P468" s="41"/>
      <c r="Q468" s="40"/>
      <c r="S468" s="29"/>
    </row>
    <row r="469" spans="11:19" x14ac:dyDescent="0.2">
      <c r="K469" s="84"/>
      <c r="M469" s="25"/>
      <c r="N469" s="40"/>
      <c r="O469" s="40"/>
      <c r="P469" s="41"/>
      <c r="Q469" s="40"/>
      <c r="S469" s="29"/>
    </row>
    <row r="470" spans="11:19" x14ac:dyDescent="0.2">
      <c r="K470" s="84"/>
      <c r="M470" s="25"/>
      <c r="N470" s="40"/>
      <c r="O470" s="40"/>
      <c r="P470" s="41"/>
      <c r="Q470" s="40"/>
      <c r="S470" s="29"/>
    </row>
    <row r="471" spans="11:19" x14ac:dyDescent="0.2">
      <c r="K471" s="84"/>
      <c r="M471" s="25"/>
      <c r="N471" s="40"/>
      <c r="O471" s="40"/>
      <c r="P471" s="41"/>
      <c r="Q471" s="40"/>
      <c r="S471" s="29"/>
    </row>
    <row r="472" spans="11:19" x14ac:dyDescent="0.2">
      <c r="K472" s="84"/>
      <c r="M472" s="25"/>
      <c r="N472" s="40"/>
      <c r="O472" s="40"/>
      <c r="P472" s="41"/>
      <c r="Q472" s="40"/>
      <c r="S472" s="29"/>
    </row>
    <row r="473" spans="11:19" x14ac:dyDescent="0.2">
      <c r="K473" s="84"/>
      <c r="M473" s="25"/>
      <c r="N473" s="40"/>
      <c r="O473" s="40"/>
      <c r="P473" s="41"/>
      <c r="Q473" s="40"/>
      <c r="S473" s="29"/>
    </row>
    <row r="474" spans="11:19" x14ac:dyDescent="0.2">
      <c r="K474" s="84"/>
      <c r="M474" s="25"/>
      <c r="N474" s="40"/>
      <c r="O474" s="40"/>
      <c r="P474" s="41"/>
      <c r="Q474" s="40"/>
      <c r="S474" s="29"/>
    </row>
    <row r="475" spans="11:19" x14ac:dyDescent="0.2">
      <c r="K475" s="84"/>
      <c r="M475" s="25"/>
      <c r="N475" s="40"/>
      <c r="O475" s="40"/>
      <c r="P475" s="41"/>
      <c r="Q475" s="40"/>
      <c r="S475" s="29"/>
    </row>
    <row r="476" spans="11:19" x14ac:dyDescent="0.2">
      <c r="K476" s="84"/>
      <c r="M476" s="25"/>
      <c r="N476" s="40"/>
      <c r="O476" s="40"/>
      <c r="P476" s="41"/>
      <c r="Q476" s="40"/>
      <c r="S476" s="29"/>
    </row>
    <row r="477" spans="11:19" x14ac:dyDescent="0.2">
      <c r="K477" s="84"/>
      <c r="M477" s="25"/>
      <c r="N477" s="40"/>
      <c r="O477" s="40"/>
      <c r="P477" s="41"/>
      <c r="Q477" s="40"/>
      <c r="S477" s="29"/>
    </row>
    <row r="478" spans="11:19" x14ac:dyDescent="0.2">
      <c r="K478" s="84"/>
      <c r="M478" s="25"/>
      <c r="N478" s="40"/>
      <c r="O478" s="40"/>
      <c r="P478" s="41"/>
      <c r="Q478" s="40"/>
      <c r="S478" s="29"/>
    </row>
    <row r="479" spans="11:19" x14ac:dyDescent="0.2">
      <c r="K479" s="84"/>
      <c r="M479" s="25"/>
      <c r="N479" s="40"/>
      <c r="O479" s="40"/>
      <c r="P479" s="41"/>
      <c r="Q479" s="40"/>
      <c r="S479" s="29"/>
    </row>
    <row r="480" spans="11:19" x14ac:dyDescent="0.2">
      <c r="K480" s="84"/>
      <c r="M480" s="25"/>
      <c r="N480" s="40"/>
      <c r="O480" s="40"/>
      <c r="P480" s="41"/>
      <c r="Q480" s="40"/>
      <c r="S480" s="29"/>
    </row>
    <row r="481" spans="11:19" x14ac:dyDescent="0.2">
      <c r="K481" s="84"/>
      <c r="M481" s="25"/>
      <c r="N481" s="40"/>
      <c r="O481" s="40"/>
      <c r="P481" s="41"/>
      <c r="Q481" s="40"/>
      <c r="S481" s="29"/>
    </row>
    <row r="482" spans="11:19" x14ac:dyDescent="0.2">
      <c r="K482" s="84"/>
      <c r="M482" s="25"/>
      <c r="N482" s="40"/>
      <c r="O482" s="40"/>
      <c r="P482" s="41"/>
      <c r="Q482" s="40"/>
      <c r="S482" s="29"/>
    </row>
    <row r="483" spans="11:19" x14ac:dyDescent="0.2">
      <c r="K483" s="84"/>
      <c r="M483" s="25"/>
      <c r="N483" s="40"/>
      <c r="O483" s="40"/>
      <c r="P483" s="41"/>
      <c r="Q483" s="40"/>
      <c r="S483" s="29"/>
    </row>
    <row r="484" spans="11:19" x14ac:dyDescent="0.2">
      <c r="K484" s="84"/>
      <c r="M484" s="25"/>
      <c r="N484" s="40"/>
      <c r="O484" s="40"/>
      <c r="P484" s="41"/>
      <c r="Q484" s="40"/>
      <c r="S484" s="29"/>
    </row>
    <row r="485" spans="11:19" x14ac:dyDescent="0.2">
      <c r="K485" s="84"/>
      <c r="M485" s="25"/>
      <c r="N485" s="40"/>
      <c r="O485" s="40"/>
      <c r="P485" s="41"/>
      <c r="Q485" s="40"/>
      <c r="S485" s="29"/>
    </row>
    <row r="486" spans="11:19" x14ac:dyDescent="0.2">
      <c r="K486" s="84"/>
      <c r="M486" s="25"/>
      <c r="N486" s="40"/>
      <c r="O486" s="40"/>
      <c r="P486" s="41"/>
      <c r="Q486" s="40"/>
      <c r="S486" s="29"/>
    </row>
    <row r="487" spans="11:19" x14ac:dyDescent="0.2">
      <c r="K487" s="84"/>
      <c r="M487" s="25"/>
      <c r="N487" s="40"/>
      <c r="O487" s="40"/>
      <c r="P487" s="41"/>
      <c r="Q487" s="40"/>
      <c r="S487" s="29"/>
    </row>
    <row r="488" spans="11:19" x14ac:dyDescent="0.2">
      <c r="K488" s="84"/>
      <c r="M488" s="25"/>
      <c r="N488" s="40"/>
      <c r="O488" s="40"/>
      <c r="P488" s="41"/>
      <c r="Q488" s="40"/>
      <c r="S488" s="29"/>
    </row>
    <row r="489" spans="11:19" x14ac:dyDescent="0.2">
      <c r="K489" s="84"/>
      <c r="M489" s="25"/>
      <c r="N489" s="40"/>
      <c r="O489" s="40"/>
      <c r="P489" s="41"/>
      <c r="Q489" s="40"/>
      <c r="S489" s="29"/>
    </row>
    <row r="490" spans="11:19" x14ac:dyDescent="0.2">
      <c r="K490" s="84"/>
      <c r="M490" s="25"/>
      <c r="N490" s="40"/>
      <c r="O490" s="40"/>
      <c r="P490" s="41"/>
      <c r="Q490" s="40"/>
      <c r="S490" s="29"/>
    </row>
    <row r="491" spans="11:19" x14ac:dyDescent="0.2">
      <c r="K491" s="84"/>
      <c r="M491" s="25"/>
      <c r="N491" s="40"/>
      <c r="O491" s="40"/>
      <c r="P491" s="41"/>
      <c r="Q491" s="40"/>
      <c r="S491" s="29"/>
    </row>
    <row r="492" spans="11:19" x14ac:dyDescent="0.2">
      <c r="K492" s="84"/>
      <c r="M492" s="25"/>
      <c r="N492" s="40"/>
      <c r="O492" s="40"/>
      <c r="P492" s="41"/>
      <c r="Q492" s="40"/>
      <c r="S492" s="29"/>
    </row>
    <row r="493" spans="11:19" x14ac:dyDescent="0.2">
      <c r="K493" s="84"/>
      <c r="M493" s="25"/>
      <c r="N493" s="40"/>
      <c r="O493" s="40"/>
      <c r="P493" s="41"/>
      <c r="Q493" s="40"/>
      <c r="S493" s="29"/>
    </row>
    <row r="494" spans="11:19" x14ac:dyDescent="0.2">
      <c r="K494" s="84"/>
      <c r="M494" s="25"/>
      <c r="N494" s="40"/>
      <c r="O494" s="40"/>
      <c r="P494" s="41"/>
      <c r="Q494" s="40"/>
      <c r="S494" s="29"/>
    </row>
    <row r="495" spans="11:19" x14ac:dyDescent="0.2">
      <c r="K495" s="84"/>
      <c r="M495" s="25"/>
      <c r="N495" s="40"/>
      <c r="O495" s="40"/>
      <c r="P495" s="41"/>
      <c r="Q495" s="40"/>
      <c r="S495" s="29"/>
    </row>
    <row r="496" spans="11:19" x14ac:dyDescent="0.2">
      <c r="K496" s="84"/>
      <c r="M496" s="25"/>
      <c r="N496" s="40"/>
      <c r="O496" s="40"/>
      <c r="P496" s="41"/>
      <c r="Q496" s="40"/>
      <c r="S496" s="29"/>
    </row>
    <row r="497" spans="11:19" x14ac:dyDescent="0.2">
      <c r="K497" s="84"/>
      <c r="M497" s="25"/>
      <c r="N497" s="40"/>
      <c r="O497" s="40"/>
      <c r="P497" s="41"/>
      <c r="Q497" s="40"/>
      <c r="S497" s="29"/>
    </row>
    <row r="498" spans="11:19" x14ac:dyDescent="0.2">
      <c r="K498" s="84"/>
      <c r="M498" s="25"/>
      <c r="N498" s="40"/>
      <c r="O498" s="40"/>
      <c r="P498" s="41"/>
      <c r="Q498" s="40"/>
      <c r="S498" s="29"/>
    </row>
    <row r="499" spans="11:19" x14ac:dyDescent="0.2">
      <c r="K499" s="84"/>
      <c r="M499" s="25"/>
      <c r="N499" s="40"/>
      <c r="O499" s="40"/>
      <c r="P499" s="41"/>
      <c r="Q499" s="40"/>
      <c r="S499" s="29"/>
    </row>
    <row r="500" spans="11:19" x14ac:dyDescent="0.2">
      <c r="K500" s="84"/>
      <c r="M500" s="25"/>
      <c r="N500" s="40"/>
      <c r="O500" s="40"/>
      <c r="P500" s="41"/>
      <c r="Q500" s="40"/>
      <c r="S500" s="29"/>
    </row>
    <row r="501" spans="11:19" x14ac:dyDescent="0.2">
      <c r="K501" s="84"/>
      <c r="M501" s="25"/>
      <c r="N501" s="40"/>
      <c r="O501" s="40"/>
      <c r="P501" s="41"/>
      <c r="Q501" s="40"/>
      <c r="S501" s="29"/>
    </row>
    <row r="502" spans="11:19" x14ac:dyDescent="0.2">
      <c r="K502" s="84"/>
      <c r="M502" s="25"/>
      <c r="N502" s="40"/>
      <c r="O502" s="40"/>
      <c r="P502" s="41"/>
      <c r="Q502" s="40"/>
      <c r="S502" s="29"/>
    </row>
    <row r="503" spans="11:19" x14ac:dyDescent="0.2">
      <c r="K503" s="84"/>
      <c r="M503" s="25"/>
      <c r="N503" s="40"/>
      <c r="O503" s="40"/>
      <c r="P503" s="41"/>
      <c r="Q503" s="40"/>
      <c r="S503" s="29"/>
    </row>
    <row r="504" spans="11:19" x14ac:dyDescent="0.2">
      <c r="K504" s="84"/>
      <c r="M504" s="25"/>
      <c r="N504" s="40"/>
      <c r="O504" s="40"/>
      <c r="P504" s="41"/>
      <c r="Q504" s="40"/>
      <c r="S504" s="29"/>
    </row>
    <row r="505" spans="11:19" x14ac:dyDescent="0.2">
      <c r="K505" s="84"/>
      <c r="M505" s="25"/>
      <c r="N505" s="40"/>
      <c r="O505" s="40"/>
      <c r="P505" s="41"/>
      <c r="Q505" s="40"/>
      <c r="S505" s="29"/>
    </row>
    <row r="506" spans="11:19" x14ac:dyDescent="0.2">
      <c r="K506" s="84"/>
      <c r="M506" s="25"/>
      <c r="N506" s="40"/>
      <c r="O506" s="40"/>
      <c r="P506" s="41"/>
      <c r="Q506" s="40"/>
      <c r="S506" s="29"/>
    </row>
    <row r="507" spans="11:19" x14ac:dyDescent="0.2">
      <c r="K507" s="84"/>
      <c r="M507" s="25"/>
      <c r="N507" s="40"/>
      <c r="O507" s="40"/>
      <c r="P507" s="41"/>
      <c r="Q507" s="40"/>
      <c r="S507" s="29"/>
    </row>
    <row r="508" spans="11:19" x14ac:dyDescent="0.2">
      <c r="K508" s="84"/>
      <c r="M508" s="25"/>
      <c r="N508" s="40"/>
      <c r="O508" s="40"/>
      <c r="P508" s="41"/>
      <c r="Q508" s="40"/>
      <c r="S508" s="29"/>
    </row>
    <row r="509" spans="11:19" x14ac:dyDescent="0.2">
      <c r="K509" s="84"/>
      <c r="M509" s="25"/>
      <c r="N509" s="40"/>
      <c r="O509" s="40"/>
      <c r="P509" s="41"/>
      <c r="Q509" s="40"/>
      <c r="S509" s="29"/>
    </row>
    <row r="510" spans="11:19" x14ac:dyDescent="0.2">
      <c r="K510" s="84"/>
      <c r="M510" s="25"/>
      <c r="N510" s="40"/>
      <c r="O510" s="40"/>
      <c r="P510" s="41"/>
      <c r="Q510" s="40"/>
      <c r="S510" s="29"/>
    </row>
    <row r="511" spans="11:19" x14ac:dyDescent="0.2">
      <c r="K511" s="84"/>
      <c r="M511" s="25"/>
      <c r="N511" s="40"/>
      <c r="O511" s="40"/>
      <c r="P511" s="41"/>
      <c r="Q511" s="40"/>
      <c r="S511" s="29"/>
    </row>
    <row r="512" spans="11:19" x14ac:dyDescent="0.2">
      <c r="K512" s="84"/>
      <c r="M512" s="25"/>
      <c r="N512" s="40"/>
      <c r="O512" s="40"/>
      <c r="P512" s="41"/>
      <c r="Q512" s="40"/>
      <c r="S512" s="29"/>
    </row>
    <row r="513" spans="11:19" x14ac:dyDescent="0.2">
      <c r="K513" s="84"/>
      <c r="M513" s="25"/>
      <c r="N513" s="40"/>
      <c r="O513" s="40"/>
      <c r="P513" s="41"/>
      <c r="Q513" s="40"/>
      <c r="S513" s="29"/>
    </row>
    <row r="514" spans="11:19" x14ac:dyDescent="0.2">
      <c r="K514" s="84"/>
      <c r="M514" s="25"/>
      <c r="N514" s="40"/>
      <c r="O514" s="40"/>
      <c r="P514" s="41"/>
      <c r="Q514" s="40"/>
      <c r="S514" s="29"/>
    </row>
    <row r="515" spans="11:19" x14ac:dyDescent="0.2">
      <c r="K515" s="84"/>
      <c r="M515" s="25"/>
      <c r="N515" s="40"/>
      <c r="O515" s="40"/>
      <c r="P515" s="41"/>
      <c r="Q515" s="40"/>
      <c r="S515" s="29"/>
    </row>
    <row r="516" spans="11:19" x14ac:dyDescent="0.2">
      <c r="K516" s="84"/>
      <c r="M516" s="25"/>
      <c r="N516" s="40"/>
      <c r="O516" s="40"/>
      <c r="P516" s="41"/>
      <c r="Q516" s="40"/>
      <c r="S516" s="29"/>
    </row>
    <row r="517" spans="11:19" x14ac:dyDescent="0.2">
      <c r="K517" s="84"/>
      <c r="M517" s="25"/>
      <c r="N517" s="40"/>
      <c r="O517" s="40"/>
      <c r="P517" s="41"/>
      <c r="Q517" s="40"/>
      <c r="S517" s="29"/>
    </row>
    <row r="518" spans="11:19" x14ac:dyDescent="0.2">
      <c r="K518" s="84"/>
      <c r="M518" s="25"/>
      <c r="N518" s="40"/>
      <c r="O518" s="40"/>
      <c r="P518" s="41"/>
      <c r="Q518" s="40"/>
      <c r="S518" s="29"/>
    </row>
    <row r="519" spans="11:19" x14ac:dyDescent="0.2">
      <c r="K519" s="84"/>
      <c r="M519" s="25"/>
      <c r="N519" s="40"/>
      <c r="O519" s="40"/>
      <c r="P519" s="41"/>
      <c r="Q519" s="40"/>
      <c r="S519" s="29"/>
    </row>
    <row r="520" spans="11:19" x14ac:dyDescent="0.2">
      <c r="K520" s="84"/>
      <c r="M520" s="25"/>
      <c r="N520" s="40"/>
      <c r="O520" s="40"/>
      <c r="P520" s="41"/>
      <c r="Q520" s="40"/>
      <c r="S520" s="29"/>
    </row>
    <row r="521" spans="11:19" x14ac:dyDescent="0.2">
      <c r="K521" s="84"/>
      <c r="M521" s="25"/>
      <c r="N521" s="40"/>
      <c r="O521" s="40"/>
      <c r="P521" s="41"/>
      <c r="Q521" s="40"/>
      <c r="S521" s="29"/>
    </row>
    <row r="522" spans="11:19" x14ac:dyDescent="0.2">
      <c r="K522" s="84"/>
      <c r="M522" s="25"/>
      <c r="N522" s="40"/>
      <c r="O522" s="40"/>
      <c r="P522" s="41"/>
      <c r="Q522" s="40"/>
      <c r="S522" s="29"/>
    </row>
    <row r="523" spans="11:19" x14ac:dyDescent="0.2">
      <c r="K523" s="84"/>
      <c r="M523" s="25"/>
      <c r="N523" s="40"/>
      <c r="O523" s="40"/>
      <c r="P523" s="41"/>
      <c r="Q523" s="40"/>
      <c r="S523" s="29"/>
    </row>
    <row r="524" spans="11:19" x14ac:dyDescent="0.2">
      <c r="K524" s="84"/>
      <c r="M524" s="25"/>
      <c r="N524" s="40"/>
      <c r="O524" s="40"/>
      <c r="P524" s="41"/>
      <c r="Q524" s="40"/>
      <c r="S524" s="29"/>
    </row>
    <row r="525" spans="11:19" x14ac:dyDescent="0.2">
      <c r="K525" s="84"/>
      <c r="M525" s="25"/>
      <c r="N525" s="40"/>
      <c r="O525" s="40"/>
      <c r="P525" s="41"/>
      <c r="Q525" s="40"/>
      <c r="S525" s="29"/>
    </row>
    <row r="526" spans="11:19" x14ac:dyDescent="0.2">
      <c r="K526" s="84"/>
      <c r="M526" s="25"/>
      <c r="N526" s="40"/>
      <c r="O526" s="40"/>
      <c r="P526" s="41"/>
      <c r="Q526" s="40"/>
      <c r="S526" s="29"/>
    </row>
    <row r="527" spans="11:19" x14ac:dyDescent="0.2">
      <c r="K527" s="84"/>
      <c r="M527" s="25"/>
      <c r="N527" s="40"/>
      <c r="O527" s="40"/>
      <c r="P527" s="41"/>
      <c r="Q527" s="40"/>
      <c r="S527" s="29"/>
    </row>
    <row r="528" spans="11:19" x14ac:dyDescent="0.2">
      <c r="K528" s="84"/>
      <c r="M528" s="25"/>
      <c r="N528" s="40"/>
      <c r="O528" s="40"/>
      <c r="P528" s="41"/>
      <c r="Q528" s="40"/>
      <c r="S528" s="29"/>
    </row>
    <row r="529" spans="11:19" x14ac:dyDescent="0.2">
      <c r="K529" s="84"/>
      <c r="M529" s="25"/>
      <c r="N529" s="40"/>
      <c r="O529" s="40"/>
      <c r="P529" s="41"/>
      <c r="Q529" s="40"/>
      <c r="S529" s="29"/>
    </row>
    <row r="530" spans="11:19" x14ac:dyDescent="0.2">
      <c r="K530" s="84"/>
      <c r="M530" s="25"/>
      <c r="N530" s="40"/>
      <c r="O530" s="40"/>
      <c r="P530" s="41"/>
      <c r="Q530" s="40"/>
      <c r="S530" s="29"/>
    </row>
    <row r="531" spans="11:19" x14ac:dyDescent="0.2">
      <c r="K531" s="84"/>
      <c r="M531" s="25"/>
      <c r="N531" s="40"/>
      <c r="O531" s="40"/>
      <c r="P531" s="41"/>
      <c r="Q531" s="40"/>
      <c r="S531" s="29"/>
    </row>
    <row r="532" spans="11:19" x14ac:dyDescent="0.2">
      <c r="K532" s="84"/>
      <c r="M532" s="25"/>
      <c r="N532" s="40"/>
      <c r="O532" s="40"/>
      <c r="P532" s="41"/>
      <c r="Q532" s="40"/>
      <c r="S532" s="29"/>
    </row>
    <row r="533" spans="11:19" x14ac:dyDescent="0.2">
      <c r="K533" s="84"/>
      <c r="M533" s="25"/>
      <c r="N533" s="40"/>
      <c r="O533" s="40"/>
      <c r="P533" s="41"/>
      <c r="Q533" s="40"/>
      <c r="S533" s="29"/>
    </row>
    <row r="534" spans="11:19" x14ac:dyDescent="0.2">
      <c r="K534" s="84"/>
      <c r="M534" s="25"/>
      <c r="N534" s="40"/>
      <c r="O534" s="40"/>
      <c r="P534" s="41"/>
      <c r="Q534" s="40"/>
      <c r="S534" s="29"/>
    </row>
    <row r="535" spans="11:19" x14ac:dyDescent="0.2">
      <c r="K535" s="84"/>
      <c r="M535" s="25"/>
      <c r="N535" s="40"/>
      <c r="O535" s="40"/>
      <c r="P535" s="41"/>
      <c r="Q535" s="40"/>
      <c r="S535" s="29"/>
    </row>
    <row r="536" spans="11:19" x14ac:dyDescent="0.2">
      <c r="K536" s="84"/>
      <c r="M536" s="25"/>
      <c r="N536" s="40"/>
      <c r="O536" s="40"/>
      <c r="P536" s="41"/>
      <c r="Q536" s="40"/>
      <c r="S536" s="29"/>
    </row>
    <row r="537" spans="11:19" x14ac:dyDescent="0.2">
      <c r="K537" s="84"/>
      <c r="M537" s="25"/>
      <c r="N537" s="40"/>
      <c r="O537" s="40"/>
      <c r="P537" s="41"/>
      <c r="Q537" s="40"/>
      <c r="S537" s="29"/>
    </row>
    <row r="538" spans="11:19" x14ac:dyDescent="0.2">
      <c r="K538" s="84"/>
      <c r="M538" s="25"/>
      <c r="N538" s="40"/>
      <c r="O538" s="40"/>
      <c r="P538" s="41"/>
      <c r="Q538" s="40"/>
      <c r="S538" s="29"/>
    </row>
    <row r="539" spans="11:19" x14ac:dyDescent="0.2">
      <c r="K539" s="84"/>
      <c r="M539" s="25"/>
      <c r="N539" s="40"/>
      <c r="O539" s="40"/>
      <c r="P539" s="41"/>
      <c r="Q539" s="40"/>
      <c r="S539" s="29"/>
    </row>
    <row r="540" spans="11:19" x14ac:dyDescent="0.2">
      <c r="K540" s="84"/>
      <c r="M540" s="25"/>
      <c r="N540" s="40"/>
      <c r="O540" s="40"/>
      <c r="P540" s="41"/>
      <c r="Q540" s="40"/>
      <c r="S540" s="29"/>
    </row>
    <row r="541" spans="11:19" x14ac:dyDescent="0.2">
      <c r="K541" s="84"/>
      <c r="M541" s="25"/>
      <c r="N541" s="40"/>
      <c r="O541" s="40"/>
      <c r="P541" s="41"/>
      <c r="Q541" s="40"/>
      <c r="S541" s="29"/>
    </row>
    <row r="542" spans="11:19" x14ac:dyDescent="0.2">
      <c r="K542" s="84"/>
      <c r="M542" s="25"/>
      <c r="N542" s="40"/>
      <c r="O542" s="40"/>
      <c r="P542" s="41"/>
      <c r="Q542" s="40"/>
      <c r="S542" s="29"/>
    </row>
    <row r="543" spans="11:19" x14ac:dyDescent="0.2">
      <c r="K543" s="84"/>
      <c r="M543" s="25"/>
      <c r="N543" s="40"/>
      <c r="O543" s="40"/>
      <c r="P543" s="41"/>
      <c r="Q543" s="40"/>
      <c r="S543" s="29"/>
    </row>
    <row r="544" spans="11:19" x14ac:dyDescent="0.2">
      <c r="K544" s="84"/>
      <c r="M544" s="25"/>
      <c r="N544" s="40"/>
      <c r="O544" s="40"/>
      <c r="P544" s="41"/>
      <c r="Q544" s="40"/>
      <c r="S544" s="29"/>
    </row>
    <row r="545" spans="11:19" x14ac:dyDescent="0.2">
      <c r="K545" s="84"/>
      <c r="M545" s="25"/>
      <c r="N545" s="40"/>
      <c r="O545" s="40"/>
      <c r="P545" s="41"/>
      <c r="Q545" s="40"/>
      <c r="S545" s="29"/>
    </row>
    <row r="546" spans="11:19" x14ac:dyDescent="0.2">
      <c r="K546" s="84"/>
      <c r="M546" s="25"/>
      <c r="N546" s="40"/>
      <c r="O546" s="40"/>
      <c r="P546" s="41"/>
      <c r="Q546" s="40"/>
      <c r="S546" s="29"/>
    </row>
    <row r="547" spans="11:19" x14ac:dyDescent="0.2">
      <c r="K547" s="84"/>
      <c r="M547" s="25"/>
      <c r="N547" s="40"/>
      <c r="O547" s="40"/>
      <c r="P547" s="41"/>
      <c r="Q547" s="40"/>
      <c r="S547" s="29"/>
    </row>
    <row r="548" spans="11:19" x14ac:dyDescent="0.2">
      <c r="K548" s="84"/>
      <c r="M548" s="25"/>
      <c r="N548" s="40"/>
      <c r="O548" s="40"/>
      <c r="P548" s="41"/>
      <c r="Q548" s="40"/>
      <c r="S548" s="29"/>
    </row>
    <row r="549" spans="11:19" x14ac:dyDescent="0.2">
      <c r="K549" s="84"/>
      <c r="M549" s="25"/>
      <c r="N549" s="40"/>
      <c r="O549" s="40"/>
      <c r="P549" s="41"/>
      <c r="Q549" s="40"/>
      <c r="S549" s="29"/>
    </row>
    <row r="550" spans="11:19" x14ac:dyDescent="0.2">
      <c r="K550" s="84"/>
      <c r="M550" s="25"/>
      <c r="N550" s="40"/>
      <c r="O550" s="40"/>
      <c r="P550" s="41"/>
      <c r="Q550" s="40"/>
      <c r="S550" s="29"/>
    </row>
    <row r="551" spans="11:19" x14ac:dyDescent="0.2">
      <c r="K551" s="84"/>
      <c r="M551" s="25"/>
      <c r="N551" s="40"/>
      <c r="O551" s="40"/>
      <c r="P551" s="41"/>
      <c r="Q551" s="40"/>
      <c r="S551" s="29"/>
    </row>
    <row r="552" spans="11:19" x14ac:dyDescent="0.2">
      <c r="K552" s="84"/>
      <c r="M552" s="25"/>
      <c r="N552" s="40"/>
      <c r="O552" s="40"/>
      <c r="P552" s="41"/>
      <c r="Q552" s="40"/>
      <c r="S552" s="29"/>
    </row>
    <row r="553" spans="11:19" x14ac:dyDescent="0.2">
      <c r="K553" s="84"/>
      <c r="M553" s="25"/>
      <c r="N553" s="40"/>
      <c r="O553" s="40"/>
      <c r="P553" s="41"/>
      <c r="Q553" s="40"/>
      <c r="S553" s="29"/>
    </row>
    <row r="554" spans="11:19" x14ac:dyDescent="0.2">
      <c r="K554" s="84"/>
      <c r="M554" s="25"/>
      <c r="N554" s="40"/>
      <c r="O554" s="40"/>
      <c r="P554" s="41"/>
      <c r="Q554" s="40"/>
      <c r="S554" s="29"/>
    </row>
    <row r="555" spans="11:19" x14ac:dyDescent="0.2">
      <c r="K555" s="84"/>
      <c r="M555" s="25"/>
      <c r="N555" s="40"/>
      <c r="O555" s="40"/>
      <c r="P555" s="41"/>
      <c r="Q555" s="40"/>
      <c r="S555" s="29"/>
    </row>
    <row r="556" spans="11:19" x14ac:dyDescent="0.2">
      <c r="K556" s="84"/>
      <c r="M556" s="25"/>
      <c r="N556" s="40"/>
      <c r="O556" s="40"/>
      <c r="P556" s="41"/>
      <c r="Q556" s="40"/>
      <c r="S556" s="29"/>
    </row>
    <row r="557" spans="11:19" x14ac:dyDescent="0.2">
      <c r="K557" s="84"/>
      <c r="M557" s="25"/>
      <c r="N557" s="40"/>
      <c r="O557" s="40"/>
      <c r="P557" s="41"/>
      <c r="Q557" s="40"/>
      <c r="S557" s="29"/>
    </row>
    <row r="558" spans="11:19" x14ac:dyDescent="0.2">
      <c r="K558" s="84"/>
      <c r="M558" s="25"/>
      <c r="N558" s="40"/>
      <c r="O558" s="40"/>
      <c r="P558" s="41"/>
      <c r="Q558" s="40"/>
      <c r="S558" s="29"/>
    </row>
    <row r="559" spans="11:19" x14ac:dyDescent="0.2">
      <c r="K559" s="84"/>
      <c r="M559" s="25"/>
      <c r="N559" s="40"/>
      <c r="O559" s="40"/>
      <c r="P559" s="41"/>
      <c r="Q559" s="40"/>
      <c r="S559" s="29"/>
    </row>
    <row r="560" spans="11:19" x14ac:dyDescent="0.2">
      <c r="K560" s="84"/>
      <c r="M560" s="25"/>
      <c r="N560" s="40"/>
      <c r="O560" s="40"/>
      <c r="P560" s="41"/>
      <c r="Q560" s="40"/>
      <c r="S560" s="29"/>
    </row>
    <row r="561" spans="11:19" x14ac:dyDescent="0.2">
      <c r="K561" s="84"/>
      <c r="M561" s="25"/>
      <c r="N561" s="40"/>
      <c r="O561" s="40"/>
      <c r="P561" s="41"/>
      <c r="Q561" s="40"/>
      <c r="S561" s="29"/>
    </row>
    <row r="562" spans="11:19" x14ac:dyDescent="0.2">
      <c r="K562" s="84"/>
      <c r="M562" s="25"/>
      <c r="N562" s="40"/>
      <c r="O562" s="40"/>
      <c r="P562" s="41"/>
      <c r="Q562" s="40"/>
      <c r="S562" s="29"/>
    </row>
    <row r="563" spans="11:19" x14ac:dyDescent="0.2">
      <c r="K563" s="84"/>
      <c r="M563" s="25"/>
      <c r="N563" s="40"/>
      <c r="O563" s="40"/>
      <c r="P563" s="41"/>
      <c r="Q563" s="40"/>
      <c r="S563" s="29"/>
    </row>
    <row r="564" spans="11:19" x14ac:dyDescent="0.2">
      <c r="K564" s="85"/>
      <c r="M564" s="25"/>
      <c r="N564" s="86"/>
      <c r="O564" s="86"/>
      <c r="P564" s="87"/>
      <c r="Q564" s="86"/>
    </row>
    <row r="565" spans="11:19" x14ac:dyDescent="0.2">
      <c r="K565" s="85"/>
      <c r="M565" s="25"/>
      <c r="N565" s="86"/>
      <c r="O565" s="86"/>
      <c r="P565" s="87"/>
      <c r="Q565" s="86"/>
    </row>
    <row r="566" spans="11:19" x14ac:dyDescent="0.2">
      <c r="K566" s="85"/>
      <c r="M566" s="25"/>
      <c r="N566" s="86"/>
      <c r="O566" s="86"/>
      <c r="P566" s="87"/>
      <c r="Q566" s="86"/>
    </row>
    <row r="567" spans="11:19" x14ac:dyDescent="0.2">
      <c r="K567" s="85"/>
      <c r="M567" s="25"/>
      <c r="N567" s="86"/>
      <c r="O567" s="86"/>
      <c r="P567" s="87"/>
      <c r="Q567" s="86"/>
    </row>
    <row r="568" spans="11:19" x14ac:dyDescent="0.2">
      <c r="K568" s="85"/>
      <c r="M568" s="25"/>
      <c r="N568" s="86"/>
      <c r="O568" s="86"/>
      <c r="P568" s="87"/>
      <c r="Q568" s="86"/>
    </row>
    <row r="569" spans="11:19" x14ac:dyDescent="0.2">
      <c r="K569" s="85"/>
      <c r="M569" s="25"/>
      <c r="N569" s="86"/>
      <c r="O569" s="86"/>
      <c r="P569" s="87"/>
      <c r="Q569" s="86"/>
    </row>
    <row r="570" spans="11:19" x14ac:dyDescent="0.2">
      <c r="K570" s="85"/>
      <c r="N570" s="86"/>
      <c r="O570" s="86"/>
      <c r="P570" s="87"/>
      <c r="Q570" s="86"/>
    </row>
    <row r="571" spans="11:19" x14ac:dyDescent="0.2">
      <c r="K571" s="85"/>
      <c r="N571" s="86"/>
      <c r="O571" s="86"/>
      <c r="P571" s="87"/>
      <c r="Q571" s="86"/>
    </row>
    <row r="572" spans="11:19" x14ac:dyDescent="0.2">
      <c r="K572" s="85"/>
      <c r="N572" s="86"/>
      <c r="O572" s="86"/>
      <c r="P572" s="87"/>
      <c r="Q572" s="86"/>
    </row>
    <row r="573" spans="11:19" x14ac:dyDescent="0.2">
      <c r="K573" s="85"/>
      <c r="N573" s="86"/>
      <c r="O573" s="86"/>
      <c r="P573" s="87"/>
      <c r="Q573" s="86"/>
    </row>
    <row r="574" spans="11:19" x14ac:dyDescent="0.2">
      <c r="K574" s="85"/>
      <c r="N574" s="86"/>
      <c r="O574" s="86"/>
      <c r="P574" s="87"/>
      <c r="Q574" s="86"/>
    </row>
    <row r="575" spans="11:19" x14ac:dyDescent="0.2">
      <c r="K575" s="85"/>
      <c r="N575" s="86"/>
      <c r="O575" s="86"/>
      <c r="P575" s="87"/>
      <c r="Q575" s="86"/>
    </row>
    <row r="576" spans="11:19" x14ac:dyDescent="0.2">
      <c r="K576" s="85"/>
      <c r="N576" s="86"/>
      <c r="O576" s="86"/>
      <c r="P576" s="87"/>
      <c r="Q576" s="86"/>
    </row>
    <row r="577" spans="11:17" x14ac:dyDescent="0.2">
      <c r="K577" s="85"/>
      <c r="N577" s="86"/>
      <c r="O577" s="86"/>
      <c r="P577" s="87"/>
      <c r="Q577" s="86"/>
    </row>
    <row r="578" spans="11:17" x14ac:dyDescent="0.2">
      <c r="K578" s="85"/>
      <c r="N578" s="86"/>
      <c r="O578" s="86"/>
      <c r="P578" s="87"/>
      <c r="Q578" s="86"/>
    </row>
    <row r="579" spans="11:17" x14ac:dyDescent="0.2">
      <c r="K579" s="85"/>
      <c r="N579" s="86"/>
      <c r="O579" s="86"/>
      <c r="P579" s="87"/>
      <c r="Q579" s="86"/>
    </row>
    <row r="580" spans="11:17" x14ac:dyDescent="0.2">
      <c r="K580" s="85"/>
      <c r="N580" s="86"/>
      <c r="O580" s="86"/>
      <c r="P580" s="87"/>
      <c r="Q580" s="86"/>
    </row>
    <row r="581" spans="11:17" x14ac:dyDescent="0.2">
      <c r="K581" s="85"/>
      <c r="N581" s="86"/>
      <c r="O581" s="86"/>
      <c r="P581" s="87"/>
      <c r="Q581" s="86"/>
    </row>
    <row r="582" spans="11:17" x14ac:dyDescent="0.2">
      <c r="K582" s="85"/>
      <c r="N582" s="86"/>
      <c r="O582" s="86"/>
      <c r="P582" s="87"/>
      <c r="Q582" s="86"/>
    </row>
    <row r="583" spans="11:17" x14ac:dyDescent="0.2">
      <c r="K583" s="85"/>
      <c r="N583" s="86"/>
      <c r="O583" s="86"/>
      <c r="P583" s="87"/>
      <c r="Q583" s="86"/>
    </row>
    <row r="584" spans="11:17" x14ac:dyDescent="0.2">
      <c r="K584" s="85"/>
      <c r="N584" s="86"/>
      <c r="O584" s="86"/>
      <c r="P584" s="87"/>
      <c r="Q584" s="86"/>
    </row>
    <row r="585" spans="11:17" x14ac:dyDescent="0.2">
      <c r="K585" s="85"/>
      <c r="N585" s="86"/>
      <c r="O585" s="86"/>
      <c r="P585" s="87"/>
      <c r="Q585" s="86"/>
    </row>
    <row r="586" spans="11:17" x14ac:dyDescent="0.2">
      <c r="K586" s="85"/>
      <c r="N586" s="86"/>
      <c r="O586" s="86"/>
      <c r="P586" s="87"/>
      <c r="Q586" s="86"/>
    </row>
    <row r="587" spans="11:17" x14ac:dyDescent="0.2">
      <c r="K587" s="85"/>
      <c r="N587" s="86"/>
      <c r="O587" s="86"/>
      <c r="P587" s="87"/>
      <c r="Q587" s="86"/>
    </row>
    <row r="588" spans="11:17" x14ac:dyDescent="0.2">
      <c r="K588" s="85"/>
      <c r="N588" s="86"/>
      <c r="O588" s="86"/>
      <c r="P588" s="87"/>
      <c r="Q588" s="86"/>
    </row>
    <row r="589" spans="11:17" x14ac:dyDescent="0.2">
      <c r="K589" s="85"/>
      <c r="N589" s="86"/>
      <c r="O589" s="86"/>
      <c r="P589" s="87"/>
      <c r="Q589" s="86"/>
    </row>
    <row r="590" spans="11:17" x14ac:dyDescent="0.2">
      <c r="K590" s="85"/>
      <c r="N590" s="86"/>
      <c r="O590" s="86"/>
      <c r="P590" s="87"/>
      <c r="Q590" s="86"/>
    </row>
    <row r="591" spans="11:17" x14ac:dyDescent="0.2">
      <c r="K591" s="85"/>
      <c r="N591" s="86"/>
      <c r="O591" s="86"/>
      <c r="P591" s="87"/>
      <c r="Q591" s="86"/>
    </row>
    <row r="592" spans="11:17" x14ac:dyDescent="0.2">
      <c r="K592" s="85"/>
      <c r="N592" s="86"/>
      <c r="O592" s="86"/>
      <c r="P592" s="87"/>
      <c r="Q592" s="86"/>
    </row>
    <row r="593" spans="11:17" x14ac:dyDescent="0.2">
      <c r="K593" s="85"/>
      <c r="N593" s="86"/>
      <c r="O593" s="86"/>
      <c r="P593" s="87"/>
      <c r="Q593" s="86"/>
    </row>
    <row r="594" spans="11:17" x14ac:dyDescent="0.2">
      <c r="K594" s="85"/>
      <c r="N594" s="86"/>
      <c r="O594" s="86"/>
      <c r="P594" s="87"/>
      <c r="Q594" s="86"/>
    </row>
    <row r="595" spans="11:17" x14ac:dyDescent="0.2">
      <c r="K595" s="85"/>
      <c r="N595" s="86"/>
      <c r="O595" s="86"/>
      <c r="P595" s="87"/>
      <c r="Q595" s="86"/>
    </row>
    <row r="596" spans="11:17" x14ac:dyDescent="0.2">
      <c r="K596" s="85"/>
      <c r="N596" s="86"/>
      <c r="O596" s="86"/>
      <c r="P596" s="87"/>
      <c r="Q596" s="86"/>
    </row>
    <row r="597" spans="11:17" x14ac:dyDescent="0.2">
      <c r="K597" s="85"/>
      <c r="N597" s="86"/>
      <c r="O597" s="86"/>
      <c r="P597" s="87"/>
      <c r="Q597" s="86"/>
    </row>
    <row r="598" spans="11:17" x14ac:dyDescent="0.2">
      <c r="K598" s="85"/>
      <c r="N598" s="86"/>
      <c r="O598" s="86"/>
      <c r="P598" s="87"/>
      <c r="Q598" s="86"/>
    </row>
    <row r="599" spans="11:17" x14ac:dyDescent="0.2">
      <c r="K599" s="85"/>
      <c r="N599" s="86"/>
      <c r="O599" s="86"/>
      <c r="P599" s="87"/>
      <c r="Q599" s="86"/>
    </row>
    <row r="600" spans="11:17" x14ac:dyDescent="0.2">
      <c r="K600" s="85"/>
      <c r="N600" s="86"/>
      <c r="O600" s="86"/>
      <c r="P600" s="87"/>
      <c r="Q600" s="86"/>
    </row>
    <row r="601" spans="11:17" x14ac:dyDescent="0.2">
      <c r="K601" s="85"/>
      <c r="N601" s="86"/>
      <c r="O601" s="86"/>
      <c r="P601" s="87"/>
      <c r="Q601" s="86"/>
    </row>
    <row r="602" spans="11:17" x14ac:dyDescent="0.2">
      <c r="K602" s="85"/>
      <c r="N602" s="86"/>
      <c r="O602" s="86"/>
      <c r="P602" s="87"/>
      <c r="Q602" s="86"/>
    </row>
    <row r="603" spans="11:17" x14ac:dyDescent="0.2">
      <c r="K603" s="85"/>
      <c r="N603" s="86"/>
      <c r="O603" s="86"/>
      <c r="P603" s="87"/>
      <c r="Q603" s="86"/>
    </row>
    <row r="604" spans="11:17" x14ac:dyDescent="0.2">
      <c r="K604" s="85"/>
      <c r="N604" s="86"/>
      <c r="O604" s="86"/>
      <c r="P604" s="87"/>
      <c r="Q604" s="86"/>
    </row>
    <row r="605" spans="11:17" x14ac:dyDescent="0.2">
      <c r="K605" s="85"/>
      <c r="N605" s="86"/>
      <c r="O605" s="86"/>
      <c r="P605" s="87"/>
      <c r="Q605" s="86"/>
    </row>
    <row r="606" spans="11:17" x14ac:dyDescent="0.2">
      <c r="K606" s="85"/>
      <c r="N606" s="86"/>
      <c r="O606" s="86"/>
      <c r="P606" s="87"/>
      <c r="Q606" s="86"/>
    </row>
    <row r="607" spans="11:17" x14ac:dyDescent="0.2">
      <c r="K607" s="85"/>
      <c r="N607" s="86"/>
      <c r="O607" s="86"/>
      <c r="P607" s="87"/>
      <c r="Q607" s="86"/>
    </row>
    <row r="608" spans="11:17" x14ac:dyDescent="0.2">
      <c r="K608" s="85"/>
      <c r="N608" s="86"/>
      <c r="O608" s="86"/>
      <c r="P608" s="87"/>
      <c r="Q608" s="86"/>
    </row>
    <row r="609" spans="11:17" x14ac:dyDescent="0.2">
      <c r="K609" s="85"/>
      <c r="N609" s="86"/>
      <c r="O609" s="86"/>
      <c r="P609" s="87"/>
      <c r="Q609" s="86"/>
    </row>
    <row r="610" spans="11:17" x14ac:dyDescent="0.2">
      <c r="K610" s="85"/>
      <c r="N610" s="86"/>
      <c r="O610" s="86"/>
      <c r="P610" s="87"/>
      <c r="Q610" s="86"/>
    </row>
    <row r="611" spans="11:17" x14ac:dyDescent="0.2">
      <c r="K611" s="85"/>
      <c r="N611" s="86"/>
      <c r="O611" s="86"/>
      <c r="P611" s="87"/>
      <c r="Q611" s="86"/>
    </row>
    <row r="612" spans="11:17" x14ac:dyDescent="0.2">
      <c r="K612" s="85"/>
      <c r="N612" s="86"/>
      <c r="O612" s="86"/>
      <c r="P612" s="87"/>
      <c r="Q612" s="86"/>
    </row>
    <row r="613" spans="11:17" x14ac:dyDescent="0.2">
      <c r="K613" s="85"/>
      <c r="N613" s="86"/>
      <c r="O613" s="86"/>
      <c r="P613" s="87"/>
      <c r="Q613" s="86"/>
    </row>
    <row r="614" spans="11:17" x14ac:dyDescent="0.2">
      <c r="K614" s="85"/>
      <c r="N614" s="86"/>
      <c r="O614" s="86"/>
      <c r="P614" s="87"/>
      <c r="Q614" s="86"/>
    </row>
    <row r="615" spans="11:17" x14ac:dyDescent="0.2">
      <c r="K615" s="85"/>
      <c r="N615" s="86"/>
      <c r="O615" s="86"/>
      <c r="P615" s="87"/>
      <c r="Q615" s="86"/>
    </row>
    <row r="616" spans="11:17" x14ac:dyDescent="0.2">
      <c r="K616" s="85"/>
      <c r="N616" s="86"/>
      <c r="O616" s="86"/>
      <c r="P616" s="87"/>
      <c r="Q616" s="86"/>
    </row>
    <row r="617" spans="11:17" x14ac:dyDescent="0.2">
      <c r="K617" s="85"/>
      <c r="N617" s="86"/>
      <c r="O617" s="86"/>
      <c r="P617" s="87"/>
      <c r="Q617" s="86"/>
    </row>
    <row r="618" spans="11:17" x14ac:dyDescent="0.2">
      <c r="K618" s="85"/>
      <c r="N618" s="86"/>
      <c r="O618" s="86"/>
      <c r="P618" s="87"/>
      <c r="Q618" s="86"/>
    </row>
    <row r="619" spans="11:17" x14ac:dyDescent="0.2">
      <c r="K619" s="85"/>
      <c r="N619" s="86"/>
      <c r="O619" s="86"/>
      <c r="P619" s="87"/>
      <c r="Q619" s="86"/>
    </row>
    <row r="620" spans="11:17" x14ac:dyDescent="0.2">
      <c r="K620" s="85"/>
      <c r="N620" s="86"/>
      <c r="O620" s="86"/>
      <c r="P620" s="87"/>
      <c r="Q620" s="86"/>
    </row>
    <row r="621" spans="11:17" x14ac:dyDescent="0.2">
      <c r="K621" s="85"/>
      <c r="N621" s="86"/>
      <c r="O621" s="86"/>
      <c r="P621" s="87"/>
      <c r="Q621" s="86"/>
    </row>
    <row r="622" spans="11:17" x14ac:dyDescent="0.2">
      <c r="K622" s="85"/>
      <c r="N622" s="86"/>
      <c r="O622" s="86"/>
      <c r="P622" s="87"/>
      <c r="Q622" s="86"/>
    </row>
    <row r="623" spans="11:17" x14ac:dyDescent="0.2">
      <c r="K623" s="85"/>
      <c r="N623" s="86"/>
      <c r="O623" s="86"/>
      <c r="P623" s="87"/>
      <c r="Q623" s="86"/>
    </row>
    <row r="624" spans="11:17" x14ac:dyDescent="0.2">
      <c r="K624" s="85"/>
      <c r="N624" s="86"/>
      <c r="O624" s="86"/>
      <c r="P624" s="87"/>
      <c r="Q624" s="86"/>
    </row>
    <row r="625" spans="11:17" x14ac:dyDescent="0.2">
      <c r="K625" s="85"/>
      <c r="N625" s="86"/>
      <c r="O625" s="86"/>
      <c r="P625" s="87"/>
      <c r="Q625" s="86"/>
    </row>
    <row r="626" spans="11:17" x14ac:dyDescent="0.2">
      <c r="K626" s="85"/>
      <c r="N626" s="86"/>
      <c r="O626" s="86"/>
      <c r="P626" s="87"/>
      <c r="Q626" s="86"/>
    </row>
    <row r="627" spans="11:17" x14ac:dyDescent="0.2">
      <c r="K627" s="85"/>
      <c r="N627" s="86"/>
      <c r="O627" s="86"/>
      <c r="P627" s="87"/>
      <c r="Q627" s="86"/>
    </row>
    <row r="628" spans="11:17" x14ac:dyDescent="0.2">
      <c r="K628" s="85"/>
      <c r="N628" s="86"/>
      <c r="O628" s="86"/>
      <c r="P628" s="87"/>
      <c r="Q628" s="86"/>
    </row>
    <row r="629" spans="11:17" x14ac:dyDescent="0.2">
      <c r="K629" s="85"/>
      <c r="N629" s="86"/>
      <c r="O629" s="86"/>
      <c r="P629" s="87"/>
      <c r="Q629" s="86"/>
    </row>
    <row r="630" spans="11:17" x14ac:dyDescent="0.2">
      <c r="K630" s="85"/>
      <c r="N630" s="86"/>
      <c r="O630" s="86"/>
      <c r="P630" s="87"/>
      <c r="Q630" s="86"/>
    </row>
    <row r="631" spans="11:17" x14ac:dyDescent="0.2">
      <c r="K631" s="85"/>
      <c r="N631" s="86"/>
      <c r="O631" s="86"/>
      <c r="P631" s="87"/>
      <c r="Q631" s="86"/>
    </row>
    <row r="632" spans="11:17" x14ac:dyDescent="0.2">
      <c r="K632" s="85"/>
      <c r="N632" s="86"/>
      <c r="O632" s="86"/>
      <c r="P632" s="87"/>
      <c r="Q632" s="86"/>
    </row>
    <row r="633" spans="11:17" x14ac:dyDescent="0.2">
      <c r="K633" s="85"/>
      <c r="N633" s="86"/>
      <c r="O633" s="86"/>
      <c r="P633" s="87"/>
      <c r="Q633" s="86"/>
    </row>
    <row r="634" spans="11:17" x14ac:dyDescent="0.2">
      <c r="K634" s="85"/>
      <c r="N634" s="86"/>
      <c r="O634" s="86"/>
      <c r="P634" s="87"/>
      <c r="Q634" s="86"/>
    </row>
    <row r="635" spans="11:17" x14ac:dyDescent="0.2">
      <c r="K635" s="85"/>
      <c r="N635" s="86"/>
      <c r="O635" s="86"/>
      <c r="P635" s="87"/>
      <c r="Q635" s="86"/>
    </row>
    <row r="636" spans="11:17" x14ac:dyDescent="0.2">
      <c r="K636" s="85"/>
      <c r="N636" s="86"/>
      <c r="O636" s="86"/>
      <c r="P636" s="87"/>
      <c r="Q636" s="86"/>
    </row>
    <row r="637" spans="11:17" x14ac:dyDescent="0.2">
      <c r="K637" s="85"/>
      <c r="N637" s="86"/>
      <c r="O637" s="86"/>
      <c r="P637" s="87"/>
      <c r="Q637" s="86"/>
    </row>
    <row r="638" spans="11:17" x14ac:dyDescent="0.2">
      <c r="K638" s="85"/>
      <c r="N638" s="86"/>
      <c r="O638" s="86"/>
      <c r="P638" s="87"/>
      <c r="Q638" s="86"/>
    </row>
    <row r="639" spans="11:17" x14ac:dyDescent="0.2">
      <c r="K639" s="85"/>
      <c r="N639" s="86"/>
      <c r="O639" s="86"/>
      <c r="P639" s="87"/>
      <c r="Q639" s="86"/>
    </row>
    <row r="640" spans="11:17" x14ac:dyDescent="0.2">
      <c r="K640" s="85"/>
      <c r="N640" s="86"/>
      <c r="O640" s="86"/>
      <c r="P640" s="87"/>
      <c r="Q640" s="86"/>
    </row>
    <row r="641" spans="11:17" x14ac:dyDescent="0.2">
      <c r="K641" s="85"/>
      <c r="N641" s="86"/>
      <c r="O641" s="86"/>
      <c r="P641" s="87"/>
      <c r="Q641" s="86"/>
    </row>
    <row r="642" spans="11:17" x14ac:dyDescent="0.2">
      <c r="K642" s="85"/>
      <c r="N642" s="86"/>
      <c r="O642" s="86"/>
      <c r="P642" s="87"/>
      <c r="Q642" s="86"/>
    </row>
    <row r="643" spans="11:17" x14ac:dyDescent="0.2">
      <c r="K643" s="85"/>
      <c r="N643" s="86"/>
      <c r="O643" s="86"/>
      <c r="P643" s="87"/>
      <c r="Q643" s="86"/>
    </row>
    <row r="644" spans="11:17" x14ac:dyDescent="0.2">
      <c r="K644" s="85"/>
      <c r="N644" s="86"/>
      <c r="O644" s="86"/>
      <c r="P644" s="87"/>
      <c r="Q644" s="86"/>
    </row>
    <row r="645" spans="11:17" x14ac:dyDescent="0.2">
      <c r="K645" s="85"/>
      <c r="N645" s="86"/>
      <c r="O645" s="86"/>
      <c r="P645" s="87"/>
      <c r="Q645" s="86"/>
    </row>
    <row r="646" spans="11:17" x14ac:dyDescent="0.2">
      <c r="K646" s="85"/>
      <c r="N646" s="86"/>
      <c r="O646" s="86"/>
      <c r="P646" s="87"/>
      <c r="Q646" s="86"/>
    </row>
    <row r="647" spans="11:17" x14ac:dyDescent="0.2">
      <c r="K647" s="85"/>
      <c r="N647" s="86"/>
      <c r="O647" s="86"/>
      <c r="P647" s="87"/>
      <c r="Q647" s="86"/>
    </row>
    <row r="648" spans="11:17" x14ac:dyDescent="0.2">
      <c r="K648" s="85"/>
      <c r="N648" s="86"/>
      <c r="O648" s="86"/>
      <c r="P648" s="87"/>
      <c r="Q648" s="86"/>
    </row>
    <row r="649" spans="11:17" x14ac:dyDescent="0.2">
      <c r="K649" s="85"/>
      <c r="N649" s="86"/>
      <c r="O649" s="86"/>
      <c r="P649" s="87"/>
      <c r="Q649" s="86"/>
    </row>
    <row r="650" spans="11:17" x14ac:dyDescent="0.2">
      <c r="K650" s="85"/>
      <c r="N650" s="86"/>
      <c r="O650" s="86"/>
      <c r="P650" s="87"/>
      <c r="Q650" s="86"/>
    </row>
    <row r="651" spans="11:17" x14ac:dyDescent="0.2">
      <c r="K651" s="85"/>
      <c r="N651" s="86"/>
      <c r="O651" s="86"/>
      <c r="P651" s="87"/>
      <c r="Q651" s="86"/>
    </row>
    <row r="652" spans="11:17" x14ac:dyDescent="0.2">
      <c r="K652" s="85"/>
      <c r="N652" s="86"/>
      <c r="O652" s="86"/>
      <c r="P652" s="87"/>
      <c r="Q652" s="86"/>
    </row>
    <row r="653" spans="11:17" x14ac:dyDescent="0.2">
      <c r="K653" s="85"/>
      <c r="N653" s="86"/>
      <c r="O653" s="86"/>
      <c r="P653" s="87"/>
      <c r="Q653" s="86"/>
    </row>
    <row r="654" spans="11:17" x14ac:dyDescent="0.2">
      <c r="K654" s="85"/>
      <c r="N654" s="86"/>
      <c r="O654" s="86"/>
      <c r="P654" s="87"/>
      <c r="Q654" s="86"/>
    </row>
    <row r="655" spans="11:17" x14ac:dyDescent="0.2">
      <c r="K655" s="85"/>
      <c r="N655" s="86"/>
      <c r="O655" s="86"/>
      <c r="P655" s="87"/>
      <c r="Q655" s="86"/>
    </row>
    <row r="656" spans="11:17" x14ac:dyDescent="0.2">
      <c r="K656" s="85"/>
      <c r="N656" s="86"/>
      <c r="O656" s="86"/>
      <c r="P656" s="87"/>
      <c r="Q656" s="86"/>
    </row>
    <row r="657" spans="11:17" x14ac:dyDescent="0.2">
      <c r="K657" s="85"/>
      <c r="N657" s="86"/>
      <c r="O657" s="86"/>
      <c r="P657" s="87"/>
      <c r="Q657" s="86"/>
    </row>
    <row r="658" spans="11:17" x14ac:dyDescent="0.2">
      <c r="K658" s="85"/>
      <c r="N658" s="86"/>
      <c r="O658" s="86"/>
      <c r="P658" s="87"/>
      <c r="Q658" s="86"/>
    </row>
    <row r="659" spans="11:17" x14ac:dyDescent="0.2">
      <c r="K659" s="85"/>
      <c r="N659" s="86"/>
      <c r="O659" s="86"/>
      <c r="P659" s="87"/>
      <c r="Q659" s="86"/>
    </row>
    <row r="660" spans="11:17" x14ac:dyDescent="0.2">
      <c r="K660" s="85"/>
      <c r="N660" s="86"/>
      <c r="O660" s="86"/>
      <c r="P660" s="87"/>
      <c r="Q660" s="86"/>
    </row>
    <row r="661" spans="11:17" x14ac:dyDescent="0.2">
      <c r="K661" s="85"/>
      <c r="N661" s="86"/>
      <c r="O661" s="86"/>
      <c r="P661" s="87"/>
      <c r="Q661" s="86"/>
    </row>
    <row r="662" spans="11:17" x14ac:dyDescent="0.2">
      <c r="K662" s="85"/>
      <c r="N662" s="86"/>
      <c r="O662" s="86"/>
      <c r="P662" s="87"/>
      <c r="Q662" s="86"/>
    </row>
    <row r="663" spans="11:17" x14ac:dyDescent="0.2">
      <c r="K663" s="85"/>
      <c r="N663" s="86"/>
      <c r="O663" s="86"/>
      <c r="P663" s="87"/>
      <c r="Q663" s="86"/>
    </row>
    <row r="664" spans="11:17" x14ac:dyDescent="0.2">
      <c r="K664" s="85"/>
      <c r="N664" s="86"/>
      <c r="O664" s="86"/>
      <c r="P664" s="87"/>
      <c r="Q664" s="86"/>
    </row>
    <row r="665" spans="11:17" x14ac:dyDescent="0.2">
      <c r="K665" s="85"/>
      <c r="N665" s="86"/>
      <c r="O665" s="86"/>
      <c r="P665" s="87"/>
      <c r="Q665" s="86"/>
    </row>
    <row r="666" spans="11:17" x14ac:dyDescent="0.2">
      <c r="K666" s="85"/>
      <c r="N666" s="86"/>
      <c r="O666" s="86"/>
      <c r="P666" s="87"/>
      <c r="Q666" s="86"/>
    </row>
    <row r="667" spans="11:17" x14ac:dyDescent="0.2">
      <c r="K667" s="85"/>
      <c r="N667" s="86"/>
      <c r="O667" s="86"/>
      <c r="P667" s="87"/>
      <c r="Q667" s="86"/>
    </row>
    <row r="668" spans="11:17" x14ac:dyDescent="0.2">
      <c r="K668" s="85"/>
      <c r="N668" s="86"/>
      <c r="O668" s="86"/>
      <c r="P668" s="87"/>
      <c r="Q668" s="86"/>
    </row>
    <row r="669" spans="11:17" x14ac:dyDescent="0.2">
      <c r="K669" s="85"/>
      <c r="N669" s="86"/>
      <c r="O669" s="86"/>
      <c r="P669" s="87"/>
      <c r="Q669" s="86"/>
    </row>
    <row r="670" spans="11:17" x14ac:dyDescent="0.2">
      <c r="K670" s="85"/>
      <c r="N670" s="86"/>
      <c r="O670" s="86"/>
      <c r="P670" s="87"/>
      <c r="Q670" s="86"/>
    </row>
    <row r="671" spans="11:17" x14ac:dyDescent="0.2">
      <c r="K671" s="85"/>
      <c r="N671" s="86"/>
      <c r="O671" s="86"/>
      <c r="P671" s="87"/>
      <c r="Q671" s="86"/>
    </row>
    <row r="672" spans="11:17" x14ac:dyDescent="0.2">
      <c r="K672" s="85"/>
      <c r="N672" s="86"/>
      <c r="O672" s="86"/>
      <c r="P672" s="87"/>
      <c r="Q672" s="86"/>
    </row>
    <row r="673" spans="11:17" x14ac:dyDescent="0.2">
      <c r="K673" s="85"/>
      <c r="N673" s="86"/>
      <c r="O673" s="86"/>
      <c r="P673" s="87"/>
      <c r="Q673" s="86"/>
    </row>
    <row r="674" spans="11:17" x14ac:dyDescent="0.2">
      <c r="K674" s="85"/>
      <c r="N674" s="86"/>
      <c r="O674" s="86"/>
      <c r="P674" s="87"/>
      <c r="Q674" s="86"/>
    </row>
    <row r="675" spans="11:17" x14ac:dyDescent="0.2">
      <c r="K675" s="85"/>
      <c r="N675" s="86"/>
      <c r="O675" s="86"/>
      <c r="P675" s="87"/>
      <c r="Q675" s="86"/>
    </row>
    <row r="676" spans="11:17" x14ac:dyDescent="0.2">
      <c r="K676" s="85"/>
      <c r="N676" s="86"/>
      <c r="O676" s="86"/>
      <c r="P676" s="87"/>
      <c r="Q676" s="86"/>
    </row>
    <row r="677" spans="11:17" x14ac:dyDescent="0.2">
      <c r="K677" s="85"/>
      <c r="N677" s="86"/>
      <c r="O677" s="86"/>
      <c r="P677" s="87"/>
      <c r="Q677" s="86"/>
    </row>
    <row r="678" spans="11:17" x14ac:dyDescent="0.2">
      <c r="K678" s="85"/>
      <c r="N678" s="86"/>
      <c r="O678" s="86"/>
      <c r="P678" s="87"/>
      <c r="Q678" s="86"/>
    </row>
    <row r="679" spans="11:17" x14ac:dyDescent="0.2">
      <c r="K679" s="85"/>
      <c r="N679" s="86"/>
      <c r="O679" s="86"/>
      <c r="P679" s="87"/>
      <c r="Q679" s="86"/>
    </row>
  </sheetData>
  <sheetProtection password="ECE2" sheet="1" objects="1" scenarios="1"/>
  <mergeCells count="378">
    <mergeCell ref="A2:G2"/>
    <mergeCell ref="E312:G312"/>
    <mergeCell ref="E313:G313"/>
    <mergeCell ref="E314:G314"/>
    <mergeCell ref="E315:G315"/>
    <mergeCell ref="E316:G316"/>
    <mergeCell ref="E317:G317"/>
    <mergeCell ref="E318:G318"/>
    <mergeCell ref="E319:G319"/>
    <mergeCell ref="E311:G311"/>
    <mergeCell ref="E302:G302"/>
    <mergeCell ref="E303:G303"/>
    <mergeCell ref="E304:G304"/>
    <mergeCell ref="E305:G305"/>
    <mergeCell ref="E306:G306"/>
    <mergeCell ref="E307:G307"/>
    <mergeCell ref="E308:G308"/>
    <mergeCell ref="E309:G309"/>
    <mergeCell ref="E310:G310"/>
    <mergeCell ref="E293:G293"/>
    <mergeCell ref="E294:G294"/>
    <mergeCell ref="E295:G295"/>
    <mergeCell ref="E296:G296"/>
    <mergeCell ref="E297:G297"/>
    <mergeCell ref="E320:G320"/>
    <mergeCell ref="E321:G321"/>
    <mergeCell ref="E322:G322"/>
    <mergeCell ref="E323:G323"/>
    <mergeCell ref="E324:G324"/>
    <mergeCell ref="E325:G325"/>
    <mergeCell ref="E326:G326"/>
    <mergeCell ref="E327:G327"/>
    <mergeCell ref="E328:G328"/>
    <mergeCell ref="E329:G329"/>
    <mergeCell ref="E362:G362"/>
    <mergeCell ref="E363:G363"/>
    <mergeCell ref="E364:G364"/>
    <mergeCell ref="E365:G365"/>
    <mergeCell ref="E366:G366"/>
    <mergeCell ref="E367:G367"/>
    <mergeCell ref="E368:G368"/>
    <mergeCell ref="E353:G353"/>
    <mergeCell ref="E354:G354"/>
    <mergeCell ref="E355:G355"/>
    <mergeCell ref="E356:G356"/>
    <mergeCell ref="E357:G357"/>
    <mergeCell ref="E358:G358"/>
    <mergeCell ref="E359:G359"/>
    <mergeCell ref="E360:G360"/>
    <mergeCell ref="E361:G361"/>
    <mergeCell ref="E345:G345"/>
    <mergeCell ref="E346:G346"/>
    <mergeCell ref="E347:G347"/>
    <mergeCell ref="E348:G348"/>
    <mergeCell ref="E349:G349"/>
    <mergeCell ref="E350:G350"/>
    <mergeCell ref="E351:G351"/>
    <mergeCell ref="E352:G352"/>
    <mergeCell ref="E330:G330"/>
    <mergeCell ref="E331:G331"/>
    <mergeCell ref="E332:G332"/>
    <mergeCell ref="E333:G333"/>
    <mergeCell ref="E334:G334"/>
    <mergeCell ref="E335:G335"/>
    <mergeCell ref="E336:G336"/>
    <mergeCell ref="E337:G337"/>
    <mergeCell ref="E338:G338"/>
    <mergeCell ref="E339:G339"/>
    <mergeCell ref="E340:G340"/>
    <mergeCell ref="E341:G341"/>
    <mergeCell ref="E342:G342"/>
    <mergeCell ref="E343:G343"/>
    <mergeCell ref="E344:G344"/>
    <mergeCell ref="E298:G298"/>
    <mergeCell ref="E299:G299"/>
    <mergeCell ref="E300:G300"/>
    <mergeCell ref="E301:G301"/>
    <mergeCell ref="E284:G284"/>
    <mergeCell ref="E285:G285"/>
    <mergeCell ref="E286:G286"/>
    <mergeCell ref="E287:G287"/>
    <mergeCell ref="E288:G288"/>
    <mergeCell ref="E289:G289"/>
    <mergeCell ref="E290:G290"/>
    <mergeCell ref="E291:G291"/>
    <mergeCell ref="E292:G292"/>
    <mergeCell ref="E275:G275"/>
    <mergeCell ref="E276:G276"/>
    <mergeCell ref="E277:G277"/>
    <mergeCell ref="E278:G278"/>
    <mergeCell ref="E279:G279"/>
    <mergeCell ref="E280:G280"/>
    <mergeCell ref="E281:G281"/>
    <mergeCell ref="E282:G282"/>
    <mergeCell ref="E283:G283"/>
    <mergeCell ref="E266:G266"/>
    <mergeCell ref="E267:G267"/>
    <mergeCell ref="E268:G268"/>
    <mergeCell ref="E269:G269"/>
    <mergeCell ref="E270:G270"/>
    <mergeCell ref="E271:G271"/>
    <mergeCell ref="E272:G272"/>
    <mergeCell ref="E273:G273"/>
    <mergeCell ref="E274:G274"/>
    <mergeCell ref="E257:G257"/>
    <mergeCell ref="E258:G258"/>
    <mergeCell ref="E259:G259"/>
    <mergeCell ref="E260:G260"/>
    <mergeCell ref="E261:G261"/>
    <mergeCell ref="E262:G262"/>
    <mergeCell ref="E263:G263"/>
    <mergeCell ref="E264:G264"/>
    <mergeCell ref="E265:G265"/>
    <mergeCell ref="E248:G248"/>
    <mergeCell ref="E249:G249"/>
    <mergeCell ref="E250:G250"/>
    <mergeCell ref="E251:G251"/>
    <mergeCell ref="E252:G252"/>
    <mergeCell ref="E253:G253"/>
    <mergeCell ref="E254:G254"/>
    <mergeCell ref="E255:G255"/>
    <mergeCell ref="E256:G256"/>
    <mergeCell ref="E369:G369"/>
    <mergeCell ref="K6:K7"/>
    <mergeCell ref="A6:A7"/>
    <mergeCell ref="B6:B7"/>
    <mergeCell ref="C6:C7"/>
    <mergeCell ref="D6:D7"/>
    <mergeCell ref="E6:G7"/>
    <mergeCell ref="I6:I7"/>
    <mergeCell ref="E21:G21"/>
    <mergeCell ref="E22:G22"/>
    <mergeCell ref="E23:G23"/>
    <mergeCell ref="E28:G28"/>
    <mergeCell ref="E29:G29"/>
    <mergeCell ref="E30:G30"/>
    <mergeCell ref="E31:G31"/>
    <mergeCell ref="E24:G24"/>
    <mergeCell ref="E25:G25"/>
    <mergeCell ref="E26:G26"/>
    <mergeCell ref="E27:G27"/>
    <mergeCell ref="E36:G36"/>
    <mergeCell ref="E37:G37"/>
    <mergeCell ref="E38:G38"/>
    <mergeCell ref="E39:G39"/>
    <mergeCell ref="H6:H7"/>
    <mergeCell ref="B3:B4"/>
    <mergeCell ref="A3:A4"/>
    <mergeCell ref="C3:C4"/>
    <mergeCell ref="D3:D4"/>
    <mergeCell ref="E3:E4"/>
    <mergeCell ref="F3:F4"/>
    <mergeCell ref="G3:G4"/>
    <mergeCell ref="E20:G20"/>
    <mergeCell ref="E16:G16"/>
    <mergeCell ref="E17:G17"/>
    <mergeCell ref="E18:G18"/>
    <mergeCell ref="E19:G19"/>
    <mergeCell ref="L6:M7"/>
    <mergeCell ref="E32:G32"/>
    <mergeCell ref="E33:G33"/>
    <mergeCell ref="E34:G34"/>
    <mergeCell ref="E35:G35"/>
    <mergeCell ref="E44:G44"/>
    <mergeCell ref="E45:G45"/>
    <mergeCell ref="E46:G46"/>
    <mergeCell ref="E47:G47"/>
    <mergeCell ref="E40:G40"/>
    <mergeCell ref="E41:G41"/>
    <mergeCell ref="E42:G42"/>
    <mergeCell ref="E43:G43"/>
    <mergeCell ref="E9:G9"/>
    <mergeCell ref="E10:G10"/>
    <mergeCell ref="E11:G11"/>
    <mergeCell ref="E12:G12"/>
    <mergeCell ref="E13:G13"/>
    <mergeCell ref="E14:G14"/>
    <mergeCell ref="E15:G15"/>
    <mergeCell ref="E52:G52"/>
    <mergeCell ref="E53:G53"/>
    <mergeCell ref="E54:G54"/>
    <mergeCell ref="E55:G55"/>
    <mergeCell ref="E48:G48"/>
    <mergeCell ref="E49:G49"/>
    <mergeCell ref="E50:G50"/>
    <mergeCell ref="E51:G51"/>
    <mergeCell ref="E60:G60"/>
    <mergeCell ref="E61:G61"/>
    <mergeCell ref="E62:G62"/>
    <mergeCell ref="E63:G63"/>
    <mergeCell ref="E56:G56"/>
    <mergeCell ref="E57:G57"/>
    <mergeCell ref="E58:G58"/>
    <mergeCell ref="E59:G59"/>
    <mergeCell ref="E68:G68"/>
    <mergeCell ref="E69:G69"/>
    <mergeCell ref="E70:G70"/>
    <mergeCell ref="E71:G71"/>
    <mergeCell ref="E64:G64"/>
    <mergeCell ref="E65:G65"/>
    <mergeCell ref="E66:G66"/>
    <mergeCell ref="E67:G67"/>
    <mergeCell ref="E76:G76"/>
    <mergeCell ref="E77:G77"/>
    <mergeCell ref="E78:G78"/>
    <mergeCell ref="E79:G79"/>
    <mergeCell ref="E72:G72"/>
    <mergeCell ref="E73:G73"/>
    <mergeCell ref="E74:G74"/>
    <mergeCell ref="E75:G75"/>
    <mergeCell ref="E84:G84"/>
    <mergeCell ref="E85:G85"/>
    <mergeCell ref="E86:G86"/>
    <mergeCell ref="E87:G87"/>
    <mergeCell ref="E80:G80"/>
    <mergeCell ref="E81:G81"/>
    <mergeCell ref="E82:G82"/>
    <mergeCell ref="E83:G83"/>
    <mergeCell ref="E92:G92"/>
    <mergeCell ref="E93:G93"/>
    <mergeCell ref="E94:G94"/>
    <mergeCell ref="E95:G95"/>
    <mergeCell ref="E88:G88"/>
    <mergeCell ref="E89:G89"/>
    <mergeCell ref="E90:G90"/>
    <mergeCell ref="E91:G91"/>
    <mergeCell ref="E100:G100"/>
    <mergeCell ref="E101:G101"/>
    <mergeCell ref="E102:G102"/>
    <mergeCell ref="E103:G103"/>
    <mergeCell ref="E96:G96"/>
    <mergeCell ref="E97:G97"/>
    <mergeCell ref="E98:G98"/>
    <mergeCell ref="E99:G99"/>
    <mergeCell ref="E108:G108"/>
    <mergeCell ref="E109:G109"/>
    <mergeCell ref="E110:G110"/>
    <mergeCell ref="E111:G111"/>
    <mergeCell ref="E104:G104"/>
    <mergeCell ref="E105:G105"/>
    <mergeCell ref="E106:G106"/>
    <mergeCell ref="E107:G107"/>
    <mergeCell ref="E116:G116"/>
    <mergeCell ref="E117:G117"/>
    <mergeCell ref="E118:G118"/>
    <mergeCell ref="E119:G119"/>
    <mergeCell ref="E112:G112"/>
    <mergeCell ref="E113:G113"/>
    <mergeCell ref="E114:G114"/>
    <mergeCell ref="E115:G115"/>
    <mergeCell ref="E124:G124"/>
    <mergeCell ref="E125:G125"/>
    <mergeCell ref="E126:G126"/>
    <mergeCell ref="E127:G127"/>
    <mergeCell ref="E120:G120"/>
    <mergeCell ref="E121:G121"/>
    <mergeCell ref="E122:G122"/>
    <mergeCell ref="E123:G123"/>
    <mergeCell ref="E132:G132"/>
    <mergeCell ref="E133:G133"/>
    <mergeCell ref="E134:G134"/>
    <mergeCell ref="E135:G135"/>
    <mergeCell ref="E128:G128"/>
    <mergeCell ref="E129:G129"/>
    <mergeCell ref="E130:G130"/>
    <mergeCell ref="E131:G131"/>
    <mergeCell ref="E140:G140"/>
    <mergeCell ref="E141:G141"/>
    <mergeCell ref="E142:G142"/>
    <mergeCell ref="E143:G143"/>
    <mergeCell ref="E136:G136"/>
    <mergeCell ref="E137:G137"/>
    <mergeCell ref="E138:G138"/>
    <mergeCell ref="E139:G139"/>
    <mergeCell ref="E148:G148"/>
    <mergeCell ref="E149:G149"/>
    <mergeCell ref="E150:G150"/>
    <mergeCell ref="E151:G151"/>
    <mergeCell ref="E144:G144"/>
    <mergeCell ref="E145:G145"/>
    <mergeCell ref="E146:G146"/>
    <mergeCell ref="E147:G147"/>
    <mergeCell ref="E156:G156"/>
    <mergeCell ref="E157:G157"/>
    <mergeCell ref="E158:G158"/>
    <mergeCell ref="E159:G159"/>
    <mergeCell ref="E152:G152"/>
    <mergeCell ref="E153:G153"/>
    <mergeCell ref="E154:G154"/>
    <mergeCell ref="E155:G155"/>
    <mergeCell ref="E164:G164"/>
    <mergeCell ref="E165:G165"/>
    <mergeCell ref="E166:G166"/>
    <mergeCell ref="E167:G167"/>
    <mergeCell ref="E160:G160"/>
    <mergeCell ref="E161:G161"/>
    <mergeCell ref="E162:G162"/>
    <mergeCell ref="E163:G163"/>
    <mergeCell ref="E172:G172"/>
    <mergeCell ref="E173:G173"/>
    <mergeCell ref="E174:G174"/>
    <mergeCell ref="E175:G175"/>
    <mergeCell ref="E168:G168"/>
    <mergeCell ref="E169:G169"/>
    <mergeCell ref="E170:G170"/>
    <mergeCell ref="E171:G171"/>
    <mergeCell ref="E180:G180"/>
    <mergeCell ref="E181:G181"/>
    <mergeCell ref="E182:G182"/>
    <mergeCell ref="E183:G183"/>
    <mergeCell ref="E176:G176"/>
    <mergeCell ref="E177:G177"/>
    <mergeCell ref="E178:G178"/>
    <mergeCell ref="E179:G179"/>
    <mergeCell ref="E188:G188"/>
    <mergeCell ref="E189:G189"/>
    <mergeCell ref="E208:G208"/>
    <mergeCell ref="E209:G209"/>
    <mergeCell ref="E210:G210"/>
    <mergeCell ref="E211:G211"/>
    <mergeCell ref="E220:G220"/>
    <mergeCell ref="E216:G216"/>
    <mergeCell ref="E190:G190"/>
    <mergeCell ref="E191:G191"/>
    <mergeCell ref="E184:G184"/>
    <mergeCell ref="E185:G185"/>
    <mergeCell ref="E186:G186"/>
    <mergeCell ref="E187:G187"/>
    <mergeCell ref="E196:G196"/>
    <mergeCell ref="E197:G197"/>
    <mergeCell ref="E198:G198"/>
    <mergeCell ref="E199:G199"/>
    <mergeCell ref="E192:G192"/>
    <mergeCell ref="E193:G193"/>
    <mergeCell ref="E194:G194"/>
    <mergeCell ref="E195:G195"/>
    <mergeCell ref="E204:G204"/>
    <mergeCell ref="E205:G205"/>
    <mergeCell ref="E206:G206"/>
    <mergeCell ref="E207:G207"/>
    <mergeCell ref="E200:G200"/>
    <mergeCell ref="E201:G201"/>
    <mergeCell ref="E202:G202"/>
    <mergeCell ref="E203:G203"/>
    <mergeCell ref="E247:G247"/>
    <mergeCell ref="E240:G240"/>
    <mergeCell ref="E241:G241"/>
    <mergeCell ref="E242:G242"/>
    <mergeCell ref="E243:G243"/>
    <mergeCell ref="E221:G221"/>
    <mergeCell ref="E222:G222"/>
    <mergeCell ref="E223:G223"/>
    <mergeCell ref="E238:G238"/>
    <mergeCell ref="E239:G239"/>
    <mergeCell ref="E232:G232"/>
    <mergeCell ref="E233:G233"/>
    <mergeCell ref="E234:G234"/>
    <mergeCell ref="E235:G235"/>
    <mergeCell ref="E244:G244"/>
    <mergeCell ref="E245:G245"/>
    <mergeCell ref="E246:G246"/>
    <mergeCell ref="E230:G230"/>
    <mergeCell ref="E231:G231"/>
    <mergeCell ref="E228:G228"/>
    <mergeCell ref="E212:G212"/>
    <mergeCell ref="E213:G213"/>
    <mergeCell ref="E214:G214"/>
    <mergeCell ref="E215:G215"/>
    <mergeCell ref="E229:G229"/>
    <mergeCell ref="E237:G237"/>
    <mergeCell ref="E224:G224"/>
    <mergeCell ref="E225:G225"/>
    <mergeCell ref="E226:G226"/>
    <mergeCell ref="E227:G227"/>
    <mergeCell ref="E236:G236"/>
    <mergeCell ref="E217:G217"/>
    <mergeCell ref="E218:G218"/>
    <mergeCell ref="E219:G219"/>
  </mergeCells>
  <phoneticPr fontId="3" type="noConversion"/>
  <dataValidations count="4">
    <dataValidation type="whole" allowBlank="1" showInputMessage="1" showErrorMessage="1" errorTitle="Сумма досрочного платежа" error="Введенное Вами значение не является числом" sqref="I9:I368">
      <formula1>1</formula1>
      <formula2>999999999999999</formula2>
    </dataValidation>
    <dataValidation type="list" allowBlank="1" showInputMessage="1" showErrorMessage="1" sqref="K9:K368">
      <formula1>$Q$4:$Q$5</formula1>
    </dataValidation>
    <dataValidation type="decimal" allowBlank="1" showInputMessage="1" showErrorMessage="1" sqref="H10:H368">
      <formula1>0</formula1>
      <formula2>1</formula2>
    </dataValidation>
    <dataValidation type="decimal" allowBlank="1" showInputMessage="1" showErrorMessage="1" errorTitle="новая % ставка" error="Введенное Вами значение не находится в диапазоне от 1% до 100%" sqref="H9">
      <formula1>0</formula1>
      <formula2>1</formula2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65" fitToHeight="12" orientation="portrait" r:id="rId1"/>
  <headerFooter alignWithMargins="0"/>
  <colBreaks count="1" manualBreakCount="1">
    <brk id="13" max="3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9"/>
  <sheetViews>
    <sheetView zoomScaleNormal="100"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E6" sqref="E6:G7"/>
    </sheetView>
  </sheetViews>
  <sheetFormatPr defaultColWidth="9.140625" defaultRowHeight="12.75" x14ac:dyDescent="0.2"/>
  <cols>
    <col min="1" max="1" width="10" style="80" customWidth="1"/>
    <col min="2" max="2" width="17.85546875" style="81" customWidth="1"/>
    <col min="3" max="3" width="15" style="81" customWidth="1"/>
    <col min="4" max="4" width="17.140625" style="81" customWidth="1"/>
    <col min="5" max="5" width="10.42578125" style="81" customWidth="1"/>
    <col min="6" max="6" width="5.5703125" style="82" customWidth="1"/>
    <col min="7" max="7" width="5" style="82" customWidth="1"/>
    <col min="8" max="8" width="10.85546875" style="82" customWidth="1"/>
    <col min="9" max="9" width="18" style="83" customWidth="1"/>
    <col min="10" max="10" width="4" style="36" hidden="1" customWidth="1"/>
    <col min="11" max="11" width="14.42578125" style="89" customWidth="1"/>
    <col min="12" max="12" width="25.42578125" style="27" customWidth="1"/>
    <col min="13" max="13" width="8.7109375" style="88" hidden="1" customWidth="1"/>
    <col min="14" max="14" width="9.140625" style="32" hidden="1" customWidth="1"/>
    <col min="15" max="15" width="6.85546875" style="32" hidden="1" customWidth="1"/>
    <col min="16" max="16" width="9.140625" style="78" hidden="1" customWidth="1"/>
    <col min="17" max="17" width="9.140625" style="32" hidden="1" customWidth="1"/>
    <col min="18" max="18" width="7.85546875" style="32" hidden="1" customWidth="1"/>
    <col min="19" max="19" width="19.5703125" style="100" hidden="1" customWidth="1"/>
    <col min="20" max="20" width="9.140625" style="78" hidden="1" customWidth="1"/>
    <col min="21" max="30" width="9.140625" style="31"/>
    <col min="31" max="16384" width="9.140625" style="29"/>
  </cols>
  <sheetData>
    <row r="1" spans="1:30" s="32" customFormat="1" ht="30.75" customHeight="1" x14ac:dyDescent="0.2">
      <c r="A1" s="22" t="s">
        <v>18</v>
      </c>
      <c r="B1" s="23"/>
      <c r="C1" s="23"/>
      <c r="D1" s="23"/>
      <c r="E1" s="23"/>
      <c r="F1" s="24"/>
      <c r="G1" s="24"/>
      <c r="H1" s="25"/>
      <c r="I1" s="25"/>
      <c r="J1" s="25"/>
      <c r="K1" s="26"/>
      <c r="L1" s="27"/>
      <c r="M1" s="28"/>
      <c r="N1" s="29"/>
      <c r="O1" s="29"/>
      <c r="P1" s="30"/>
      <c r="Q1" s="29"/>
      <c r="R1" s="29"/>
      <c r="S1" s="94"/>
      <c r="T1" s="30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s="32" customFormat="1" ht="30.75" customHeight="1" x14ac:dyDescent="0.2">
      <c r="A2" s="124" t="s">
        <v>22</v>
      </c>
      <c r="B2" s="124"/>
      <c r="C2" s="124"/>
      <c r="D2" s="124"/>
      <c r="E2" s="124"/>
      <c r="F2" s="124"/>
      <c r="G2" s="124"/>
      <c r="H2" s="25"/>
      <c r="I2" s="25"/>
      <c r="J2" s="25"/>
      <c r="K2" s="26"/>
      <c r="L2" s="27"/>
      <c r="M2" s="28"/>
      <c r="N2" s="29"/>
      <c r="O2" s="29"/>
      <c r="P2" s="30"/>
      <c r="Q2" s="29"/>
      <c r="R2" s="29"/>
      <c r="S2" s="94"/>
      <c r="T2" s="30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s="32" customFormat="1" x14ac:dyDescent="0.2">
      <c r="A3" s="111" t="s">
        <v>9</v>
      </c>
      <c r="B3" s="129">
        <v>168775.5</v>
      </c>
      <c r="C3" s="112" t="s">
        <v>10</v>
      </c>
      <c r="D3" s="113">
        <v>0.08</v>
      </c>
      <c r="E3" s="112" t="s">
        <v>11</v>
      </c>
      <c r="F3" s="114">
        <v>26</v>
      </c>
      <c r="G3" s="112" t="s">
        <v>4</v>
      </c>
      <c r="H3" s="25"/>
      <c r="I3" s="33" t="s">
        <v>24</v>
      </c>
      <c r="J3" s="34"/>
      <c r="K3" s="95">
        <f>C369</f>
        <v>232793.07932529357</v>
      </c>
      <c r="L3" s="27"/>
      <c r="M3" s="36"/>
      <c r="N3" s="29"/>
      <c r="O3" s="29"/>
      <c r="P3" s="30"/>
      <c r="Q3" s="29" t="s">
        <v>16</v>
      </c>
      <c r="R3" s="29" t="s">
        <v>14</v>
      </c>
      <c r="S3" s="94"/>
      <c r="T3" s="30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0" s="32" customFormat="1" ht="24.75" customHeight="1" x14ac:dyDescent="0.2">
      <c r="A4" s="111"/>
      <c r="B4" s="129"/>
      <c r="C4" s="112"/>
      <c r="D4" s="113"/>
      <c r="E4" s="112"/>
      <c r="F4" s="114"/>
      <c r="G4" s="112"/>
      <c r="H4" s="25"/>
      <c r="I4" s="33" t="s">
        <v>20</v>
      </c>
      <c r="J4" s="34"/>
      <c r="K4" s="95">
        <f>I369</f>
        <v>0</v>
      </c>
      <c r="L4" s="27"/>
      <c r="M4" s="37"/>
      <c r="N4" s="29"/>
      <c r="O4" s="29"/>
      <c r="P4" s="29"/>
      <c r="Q4" s="29" t="s">
        <v>12</v>
      </c>
      <c r="R4" s="29" t="s">
        <v>21</v>
      </c>
      <c r="S4" s="94"/>
      <c r="T4" s="30"/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spans="1:30" s="32" customFormat="1" hidden="1" x14ac:dyDescent="0.2">
      <c r="A5" s="1"/>
      <c r="B5" s="1"/>
      <c r="C5" s="1"/>
      <c r="D5" s="1"/>
      <c r="E5" s="1"/>
      <c r="F5" s="1"/>
      <c r="G5" s="1"/>
      <c r="H5" s="25"/>
      <c r="I5" s="25"/>
      <c r="J5" s="25"/>
      <c r="K5" s="38"/>
      <c r="L5" s="27"/>
      <c r="M5" s="25"/>
      <c r="N5" s="39"/>
      <c r="O5" s="40"/>
      <c r="P5" s="41"/>
      <c r="Q5" s="29" t="s">
        <v>13</v>
      </c>
      <c r="R5" s="29"/>
      <c r="S5" s="94"/>
      <c r="T5" s="30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0" s="32" customFormat="1" ht="15.75" customHeight="1" x14ac:dyDescent="0.2">
      <c r="A6" s="119" t="s">
        <v>2</v>
      </c>
      <c r="B6" s="120" t="s">
        <v>5</v>
      </c>
      <c r="C6" s="121" t="s">
        <v>0</v>
      </c>
      <c r="D6" s="120" t="s">
        <v>6</v>
      </c>
      <c r="E6" s="121" t="s">
        <v>1</v>
      </c>
      <c r="F6" s="121"/>
      <c r="G6" s="122"/>
      <c r="H6" s="123" t="s">
        <v>8</v>
      </c>
      <c r="I6" s="118" t="s">
        <v>7</v>
      </c>
      <c r="J6" s="42"/>
      <c r="K6" s="118" t="s">
        <v>15</v>
      </c>
      <c r="L6" s="108"/>
      <c r="M6" s="109"/>
      <c r="N6" s="40"/>
      <c r="O6" s="40"/>
      <c r="P6" s="41"/>
      <c r="Q6" s="40"/>
      <c r="R6" s="29"/>
      <c r="S6" s="94"/>
      <c r="T6" s="30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s="32" customFormat="1" ht="26.25" customHeight="1" x14ac:dyDescent="0.2">
      <c r="A7" s="119"/>
      <c r="B7" s="120"/>
      <c r="C7" s="121"/>
      <c r="D7" s="120"/>
      <c r="E7" s="121"/>
      <c r="F7" s="121"/>
      <c r="G7" s="122"/>
      <c r="H7" s="123"/>
      <c r="I7" s="118"/>
      <c r="J7" s="42"/>
      <c r="K7" s="118"/>
      <c r="L7" s="108"/>
      <c r="M7" s="109"/>
      <c r="N7" s="43"/>
      <c r="O7" s="43"/>
      <c r="P7" s="44"/>
      <c r="Q7" s="43"/>
      <c r="R7" s="45"/>
      <c r="S7" s="96"/>
      <c r="T7" s="46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0" s="32" customFormat="1" ht="13.5" hidden="1" customHeight="1" x14ac:dyDescent="0.2">
      <c r="A8" s="2">
        <v>0</v>
      </c>
      <c r="B8" s="3"/>
      <c r="C8" s="4"/>
      <c r="D8" s="4"/>
      <c r="E8" s="5"/>
      <c r="F8" s="5"/>
      <c r="G8" s="6"/>
      <c r="H8" s="47"/>
      <c r="I8" s="48"/>
      <c r="J8" s="49"/>
      <c r="K8" s="50"/>
      <c r="L8" s="27"/>
      <c r="M8" s="25"/>
      <c r="N8" s="51">
        <v>2</v>
      </c>
      <c r="O8" s="51">
        <v>2</v>
      </c>
      <c r="P8" s="52"/>
      <c r="Q8" s="51"/>
      <c r="S8" s="97">
        <f>B3</f>
        <v>168775.5</v>
      </c>
      <c r="T8" s="54">
        <f>P9</f>
        <v>312</v>
      </c>
      <c r="U8" s="31"/>
      <c r="V8" s="31"/>
      <c r="W8" s="31"/>
      <c r="X8" s="31"/>
      <c r="Y8" s="31"/>
      <c r="Z8" s="31"/>
      <c r="AA8" s="31"/>
      <c r="AB8" s="31"/>
      <c r="AC8" s="31"/>
      <c r="AD8" s="31"/>
    </row>
    <row r="9" spans="1:30" s="59" customFormat="1" x14ac:dyDescent="0.2">
      <c r="A9" s="8">
        <v>1</v>
      </c>
      <c r="B9" s="17">
        <f>B3</f>
        <v>168775.5</v>
      </c>
      <c r="C9" s="17">
        <f>B9*Q9</f>
        <v>1125.17</v>
      </c>
      <c r="D9" s="17">
        <f>IF(G9=0,E9-C9,G9-C9)</f>
        <v>161.90877988877173</v>
      </c>
      <c r="E9" s="125">
        <f>IF(O9=1,B9*(Q9/(1-(1+Q9)^-(P9-0))),S9*(Q9/(1-(1+Q9)^-(T9-0))))</f>
        <v>1287.0787798887718</v>
      </c>
      <c r="F9" s="125"/>
      <c r="G9" s="126"/>
      <c r="H9" s="90"/>
      <c r="I9" s="20"/>
      <c r="J9" s="91"/>
      <c r="K9" s="92"/>
      <c r="L9" s="55" t="str">
        <f t="shared" ref="L9:L72" si="0">IF(K9=$Q$5,CONCATENATE($Q$3,INT(P9-P10)," ",$R$3),IF(K9=$Q$4,CONCATENATE($Q$3,INT(E9-E10)," ",$R$4),""))</f>
        <v/>
      </c>
      <c r="M9" s="25"/>
      <c r="N9" s="56">
        <f t="shared" ref="N9:N72" si="1">IF(K9="",0,IF(K9=$Q$4,1,2))</f>
        <v>0</v>
      </c>
      <c r="O9" s="56">
        <f>IF(AND(((N8+O8)&gt;1),N8&lt;&gt;1),2,1)</f>
        <v>2</v>
      </c>
      <c r="P9" s="57">
        <f>F3*12</f>
        <v>312</v>
      </c>
      <c r="Q9" s="58">
        <f>D3/12</f>
        <v>6.6666666666666671E-3</v>
      </c>
      <c r="S9" s="98">
        <f>IF(OR(K8=$Q$5,H8&gt;0),B9,S8)</f>
        <v>168775.5</v>
      </c>
      <c r="T9" s="61">
        <f t="shared" ref="T9:T72" si="2">IF(OR(K8=$Q$5,H8&gt;0),P9,T8)</f>
        <v>312</v>
      </c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1:30" s="59" customFormat="1" x14ac:dyDescent="0.2">
      <c r="A10" s="8">
        <f>A9+1</f>
        <v>2</v>
      </c>
      <c r="B10" s="17">
        <f>IF(OR(B9&lt;0,B9&lt;E9),0,(IF(I9=0,B9-D9,B9-I9-D9)))</f>
        <v>168613.59122011124</v>
      </c>
      <c r="C10" s="17">
        <f>B10*Q10</f>
        <v>1124.090608134075</v>
      </c>
      <c r="D10" s="17">
        <f>IF(B10&lt;=D9,B10,E10-C10)</f>
        <v>162.98817175469685</v>
      </c>
      <c r="E10" s="125">
        <f>IF(B10&lt;=D9,B10+C10,IF(O10=1,B10*(Q10/(1-(1+Q10)^-(P10-0))),S10*(Q10/(1-(1+Q10)^-(T10-0)))))</f>
        <v>1287.0787798887718</v>
      </c>
      <c r="F10" s="127"/>
      <c r="G10" s="128"/>
      <c r="H10" s="93"/>
      <c r="I10" s="20"/>
      <c r="J10" s="91"/>
      <c r="K10" s="92"/>
      <c r="L10" s="55" t="str">
        <f t="shared" si="0"/>
        <v/>
      </c>
      <c r="M10" s="25"/>
      <c r="N10" s="56">
        <f t="shared" si="1"/>
        <v>0</v>
      </c>
      <c r="O10" s="56">
        <f t="shared" ref="O10:O73" si="3">IF(AND(((N9+O9)&gt;1),N9&lt;&gt;1),2,1)</f>
        <v>2</v>
      </c>
      <c r="P10" s="57">
        <f>IF(K9=$Q$5,LOG(E9/(E9-Q10*B10),1+Q10),P9-1)</f>
        <v>311</v>
      </c>
      <c r="Q10" s="62">
        <f>IF(H9=0,Q9,H9/12)</f>
        <v>6.6666666666666671E-3</v>
      </c>
      <c r="S10" s="98">
        <f t="shared" ref="S10:S73" si="4">IF(OR(K9=$Q$5,H9&gt;0),B10,S9)</f>
        <v>168775.5</v>
      </c>
      <c r="T10" s="61">
        <f t="shared" si="2"/>
        <v>312</v>
      </c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spans="1:30" s="59" customFormat="1" x14ac:dyDescent="0.2">
      <c r="A11" s="8">
        <f t="shared" ref="A11:A74" si="5">A10+1</f>
        <v>3</v>
      </c>
      <c r="B11" s="17">
        <f t="shared" ref="B11" si="6">IF(OR(B10&lt;0,B10&lt;E10),0,(IF(I10=0,B10-D10,B10-I10-D10)))</f>
        <v>168450.60304835654</v>
      </c>
      <c r="C11" s="17">
        <f>B11*Q11</f>
        <v>1123.0040203223771</v>
      </c>
      <c r="D11" s="17">
        <f>IF(B11&lt;=D10,B11,E11-C11)</f>
        <v>164.07475956639473</v>
      </c>
      <c r="E11" s="125">
        <f t="shared" ref="E11:E74" si="7">IF(B11&lt;=D10,B11+C11,IF(O11=1,B11*(Q11/(1-(1+Q11)^-(P11-0))),S11*(Q11/(1-(1+Q11)^-(T11-0)))))</f>
        <v>1287.0787798887718</v>
      </c>
      <c r="F11" s="127"/>
      <c r="G11" s="128"/>
      <c r="H11" s="93"/>
      <c r="I11" s="20"/>
      <c r="J11" s="91"/>
      <c r="K11" s="92"/>
      <c r="L11" s="55" t="str">
        <f t="shared" si="0"/>
        <v/>
      </c>
      <c r="M11" s="25"/>
      <c r="N11" s="56">
        <f t="shared" si="1"/>
        <v>0</v>
      </c>
      <c r="O11" s="56">
        <f t="shared" si="3"/>
        <v>2</v>
      </c>
      <c r="P11" s="57">
        <f t="shared" ref="P11:P74" si="8">IF(K10=$Q$5,LOG(E10/(E10-Q11*B11),1+Q11),P10-1)</f>
        <v>310</v>
      </c>
      <c r="Q11" s="62">
        <f>IF(H10=0,Q10,H10/12)</f>
        <v>6.6666666666666671E-3</v>
      </c>
      <c r="S11" s="98">
        <f t="shared" si="4"/>
        <v>168775.5</v>
      </c>
      <c r="T11" s="61">
        <f t="shared" si="2"/>
        <v>312</v>
      </c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spans="1:30" s="56" customFormat="1" x14ac:dyDescent="0.2">
      <c r="A12" s="8">
        <f t="shared" si="5"/>
        <v>4</v>
      </c>
      <c r="B12" s="17">
        <f>IF(OR(B11&lt;0,B11&lt;E11),0,(IF(I11=0,B11-D11,B11-I11-D11)))</f>
        <v>168286.52828879014</v>
      </c>
      <c r="C12" s="17">
        <f>B12*Q12</f>
        <v>1121.9101885919345</v>
      </c>
      <c r="D12" s="17">
        <f>IF(B12&lt;=D11,B12,E12-C12)</f>
        <v>165.16859129683735</v>
      </c>
      <c r="E12" s="125">
        <f>IF(B12&lt;=D11,B12+C12,IF(O12=1,B12*(Q12/(1-(1+Q12)^-(P12-0))),S12*(Q12/(1-(1+Q12)^-(T12-0)))))</f>
        <v>1287.0787798887718</v>
      </c>
      <c r="F12" s="127"/>
      <c r="G12" s="128"/>
      <c r="H12" s="93"/>
      <c r="I12" s="20"/>
      <c r="J12" s="91"/>
      <c r="K12" s="92"/>
      <c r="L12" s="55" t="str">
        <f t="shared" si="0"/>
        <v/>
      </c>
      <c r="M12" s="25"/>
      <c r="N12" s="56">
        <f t="shared" si="1"/>
        <v>0</v>
      </c>
      <c r="O12" s="56">
        <f t="shared" si="3"/>
        <v>2</v>
      </c>
      <c r="P12" s="57">
        <f t="shared" si="8"/>
        <v>309</v>
      </c>
      <c r="Q12" s="62">
        <f>IF(H11=0,Q11,H11/12)</f>
        <v>6.6666666666666671E-3</v>
      </c>
      <c r="R12" s="59"/>
      <c r="S12" s="98">
        <f t="shared" si="4"/>
        <v>168775.5</v>
      </c>
      <c r="T12" s="61">
        <f t="shared" si="2"/>
        <v>312</v>
      </c>
      <c r="U12" s="34"/>
      <c r="V12" s="34"/>
      <c r="W12" s="34"/>
      <c r="X12" s="34"/>
      <c r="Y12" s="34"/>
      <c r="Z12" s="34"/>
      <c r="AA12" s="34"/>
      <c r="AB12" s="34"/>
      <c r="AC12" s="34"/>
      <c r="AD12" s="34"/>
    </row>
    <row r="13" spans="1:30" s="56" customFormat="1" x14ac:dyDescent="0.2">
      <c r="A13" s="8">
        <f t="shared" si="5"/>
        <v>5</v>
      </c>
      <c r="B13" s="17">
        <f>IF(OR(B12&lt;0,B12&lt;E12),0,(IF(I12=0,B12-D12,B12-I12-D12)))</f>
        <v>168121.35969749332</v>
      </c>
      <c r="C13" s="17">
        <f>B13*Q13</f>
        <v>1120.8090646499554</v>
      </c>
      <c r="D13" s="17">
        <f>IF(B13&lt;=D12,B13,E13-C13)</f>
        <v>166.26971523881639</v>
      </c>
      <c r="E13" s="125">
        <f>IF(B13&lt;=D12,B13+C13,IF(O13=1,B13*(Q13/(1-(1+Q13)^-(P13-0))),S13*(Q13/(1-(1+Q13)^-(T13-0)))))</f>
        <v>1287.0787798887718</v>
      </c>
      <c r="F13" s="127"/>
      <c r="G13" s="128"/>
      <c r="H13" s="93"/>
      <c r="I13" s="20"/>
      <c r="J13" s="91"/>
      <c r="K13" s="92"/>
      <c r="L13" s="55" t="str">
        <f t="shared" si="0"/>
        <v/>
      </c>
      <c r="M13" s="25"/>
      <c r="N13" s="56">
        <f t="shared" si="1"/>
        <v>0</v>
      </c>
      <c r="O13" s="56">
        <f>IF(AND(((N12+O12)&gt;1),N12&lt;&gt;1),2,1)</f>
        <v>2</v>
      </c>
      <c r="P13" s="57">
        <f>IF(K12=$Q$5,LOG(E12/(E12-Q13*B13),1+Q13),P12-1)</f>
        <v>308</v>
      </c>
      <c r="Q13" s="62">
        <f>IF(H12=0,Q12,H12/12)</f>
        <v>6.6666666666666671E-3</v>
      </c>
      <c r="R13" s="59"/>
      <c r="S13" s="98">
        <f t="shared" si="4"/>
        <v>168775.5</v>
      </c>
      <c r="T13" s="61">
        <f t="shared" si="2"/>
        <v>312</v>
      </c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s="56" customFormat="1" x14ac:dyDescent="0.2">
      <c r="A14" s="8">
        <f t="shared" si="5"/>
        <v>6</v>
      </c>
      <c r="B14" s="17">
        <f t="shared" ref="B14:B77" si="9">IF(OR(B13&lt;0,B13&lt;E13),0,(IF(I13=0,B13-D13,B13-I13-D13)))</f>
        <v>167955.08998225449</v>
      </c>
      <c r="C14" s="17">
        <f t="shared" ref="C14:C77" si="10">B14*Q14</f>
        <v>1119.7005998816967</v>
      </c>
      <c r="D14" s="17">
        <f t="shared" ref="D14:D77" si="11">IF(B14&lt;=D13,B14,E14-C14)</f>
        <v>167.37818000707512</v>
      </c>
      <c r="E14" s="125">
        <f>IF(B14&lt;=D13,B14+C14,IF(O14=1,B14*(Q14/(1-(1+Q14)^-(P14-0))),S14*(Q14/(1-(1+Q14)^-(T14-0)))))</f>
        <v>1287.0787798887718</v>
      </c>
      <c r="F14" s="127"/>
      <c r="G14" s="128"/>
      <c r="H14" s="93"/>
      <c r="I14" s="20"/>
      <c r="J14" s="91"/>
      <c r="K14" s="92"/>
      <c r="L14" s="55" t="str">
        <f t="shared" si="0"/>
        <v/>
      </c>
      <c r="M14" s="25"/>
      <c r="N14" s="56">
        <f t="shared" si="1"/>
        <v>0</v>
      </c>
      <c r="O14" s="56">
        <f t="shared" si="3"/>
        <v>2</v>
      </c>
      <c r="P14" s="57">
        <f>IF(K13=$Q$5,LOG(E13/(E13-Q14*B14),1+Q14),P13-1)</f>
        <v>307</v>
      </c>
      <c r="Q14" s="62">
        <f>IF(H13=0,Q13,H13/12)</f>
        <v>6.6666666666666671E-3</v>
      </c>
      <c r="R14" s="59"/>
      <c r="S14" s="98">
        <f t="shared" si="4"/>
        <v>168775.5</v>
      </c>
      <c r="T14" s="61">
        <f t="shared" si="2"/>
        <v>312</v>
      </c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pans="1:30" s="56" customFormat="1" x14ac:dyDescent="0.2">
      <c r="A15" s="8">
        <f t="shared" si="5"/>
        <v>7</v>
      </c>
      <c r="B15" s="17">
        <f t="shared" si="9"/>
        <v>167787.71180224742</v>
      </c>
      <c r="C15" s="17">
        <f t="shared" si="10"/>
        <v>1118.5847453483161</v>
      </c>
      <c r="D15" s="17">
        <f t="shared" si="11"/>
        <v>168.49403454045569</v>
      </c>
      <c r="E15" s="125">
        <f t="shared" si="7"/>
        <v>1287.0787798887718</v>
      </c>
      <c r="F15" s="127"/>
      <c r="G15" s="128"/>
      <c r="H15" s="93"/>
      <c r="I15" s="20"/>
      <c r="J15" s="91"/>
      <c r="K15" s="92"/>
      <c r="L15" s="55" t="str">
        <f t="shared" si="0"/>
        <v/>
      </c>
      <c r="M15" s="25"/>
      <c r="N15" s="56">
        <f t="shared" si="1"/>
        <v>0</v>
      </c>
      <c r="O15" s="56">
        <f t="shared" si="3"/>
        <v>2</v>
      </c>
      <c r="P15" s="57">
        <f t="shared" si="8"/>
        <v>306</v>
      </c>
      <c r="Q15" s="62">
        <f t="shared" ref="Q15:Q78" si="12">IF(H14=0,Q14,H14/12)</f>
        <v>6.6666666666666671E-3</v>
      </c>
      <c r="R15" s="59"/>
      <c r="S15" s="98">
        <f t="shared" si="4"/>
        <v>168775.5</v>
      </c>
      <c r="T15" s="61">
        <f t="shared" si="2"/>
        <v>312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30" s="56" customFormat="1" x14ac:dyDescent="0.2">
      <c r="A16" s="8">
        <f t="shared" si="5"/>
        <v>8</v>
      </c>
      <c r="B16" s="17">
        <f t="shared" si="9"/>
        <v>167619.21776770696</v>
      </c>
      <c r="C16" s="17">
        <f t="shared" si="10"/>
        <v>1117.4614517847131</v>
      </c>
      <c r="D16" s="17">
        <f t="shared" si="11"/>
        <v>169.61732810405874</v>
      </c>
      <c r="E16" s="125">
        <f t="shared" si="7"/>
        <v>1287.0787798887718</v>
      </c>
      <c r="F16" s="127"/>
      <c r="G16" s="128"/>
      <c r="H16" s="93"/>
      <c r="I16" s="20"/>
      <c r="J16" s="91"/>
      <c r="K16" s="92"/>
      <c r="L16" s="55" t="str">
        <f t="shared" si="0"/>
        <v/>
      </c>
      <c r="M16" s="25"/>
      <c r="N16" s="56">
        <f t="shared" si="1"/>
        <v>0</v>
      </c>
      <c r="O16" s="56">
        <f t="shared" si="3"/>
        <v>2</v>
      </c>
      <c r="P16" s="57">
        <f t="shared" si="8"/>
        <v>305</v>
      </c>
      <c r="Q16" s="62">
        <f t="shared" si="12"/>
        <v>6.6666666666666671E-3</v>
      </c>
      <c r="R16" s="59"/>
      <c r="S16" s="98">
        <f t="shared" si="4"/>
        <v>168775.5</v>
      </c>
      <c r="T16" s="61">
        <f t="shared" si="2"/>
        <v>312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1:30" s="56" customFormat="1" x14ac:dyDescent="0.2">
      <c r="A17" s="8">
        <f t="shared" si="5"/>
        <v>9</v>
      </c>
      <c r="B17" s="17">
        <f t="shared" si="9"/>
        <v>167449.60043960289</v>
      </c>
      <c r="C17" s="17">
        <f>B17*Q17</f>
        <v>1116.3306695973527</v>
      </c>
      <c r="D17" s="17">
        <f>IF(B17&lt;=D16,B17,E17-C17)</f>
        <v>170.74811029141915</v>
      </c>
      <c r="E17" s="125">
        <f t="shared" si="7"/>
        <v>1287.0787798887718</v>
      </c>
      <c r="F17" s="127"/>
      <c r="G17" s="128"/>
      <c r="H17" s="93"/>
      <c r="I17" s="20"/>
      <c r="J17" s="91"/>
      <c r="K17" s="92"/>
      <c r="L17" s="55" t="str">
        <f t="shared" si="0"/>
        <v/>
      </c>
      <c r="M17" s="25"/>
      <c r="N17" s="56">
        <f t="shared" si="1"/>
        <v>0</v>
      </c>
      <c r="O17" s="56">
        <f t="shared" si="3"/>
        <v>2</v>
      </c>
      <c r="P17" s="57">
        <f>IF(K16=$Q$5,LOG(E16/(E16-Q17*B17),1+Q17),P16-1)</f>
        <v>304</v>
      </c>
      <c r="Q17" s="62">
        <f t="shared" si="12"/>
        <v>6.6666666666666671E-3</v>
      </c>
      <c r="R17" s="59"/>
      <c r="S17" s="98">
        <f t="shared" si="4"/>
        <v>168775.5</v>
      </c>
      <c r="T17" s="61">
        <f t="shared" si="2"/>
        <v>312</v>
      </c>
      <c r="U17" s="34"/>
      <c r="V17" s="34"/>
      <c r="W17" s="34"/>
      <c r="X17" s="34"/>
      <c r="Y17" s="34"/>
      <c r="Z17" s="34"/>
      <c r="AA17" s="34"/>
      <c r="AB17" s="34"/>
      <c r="AC17" s="34"/>
      <c r="AD17" s="34"/>
    </row>
    <row r="18" spans="1:30" s="56" customFormat="1" x14ac:dyDescent="0.2">
      <c r="A18" s="8">
        <f t="shared" si="5"/>
        <v>10</v>
      </c>
      <c r="B18" s="17">
        <f>IF(OR(B17&lt;0,B17&lt;E17),0,(IF(I17=0,B17-D17,B17-I17-D17)))</f>
        <v>167278.85232931146</v>
      </c>
      <c r="C18" s="17">
        <f t="shared" si="10"/>
        <v>1115.1923488620764</v>
      </c>
      <c r="D18" s="17">
        <f t="shared" si="11"/>
        <v>171.88643102669539</v>
      </c>
      <c r="E18" s="125">
        <f t="shared" si="7"/>
        <v>1287.0787798887718</v>
      </c>
      <c r="F18" s="127"/>
      <c r="G18" s="128"/>
      <c r="H18" s="93"/>
      <c r="I18" s="20"/>
      <c r="J18" s="91"/>
      <c r="K18" s="92"/>
      <c r="L18" s="55" t="str">
        <f t="shared" si="0"/>
        <v/>
      </c>
      <c r="M18" s="25"/>
      <c r="N18" s="56">
        <f t="shared" si="1"/>
        <v>0</v>
      </c>
      <c r="O18" s="56">
        <f t="shared" si="3"/>
        <v>2</v>
      </c>
      <c r="P18" s="57">
        <f t="shared" si="8"/>
        <v>303</v>
      </c>
      <c r="Q18" s="62">
        <f t="shared" si="12"/>
        <v>6.6666666666666671E-3</v>
      </c>
      <c r="R18" s="59"/>
      <c r="S18" s="98">
        <f t="shared" si="4"/>
        <v>168775.5</v>
      </c>
      <c r="T18" s="61">
        <f t="shared" si="2"/>
        <v>312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</row>
    <row r="19" spans="1:30" s="56" customFormat="1" x14ac:dyDescent="0.2">
      <c r="A19" s="8">
        <f t="shared" si="5"/>
        <v>11</v>
      </c>
      <c r="B19" s="17">
        <f t="shared" si="9"/>
        <v>167106.96589828475</v>
      </c>
      <c r="C19" s="17">
        <f t="shared" si="10"/>
        <v>1114.0464393218983</v>
      </c>
      <c r="D19" s="17">
        <f t="shared" si="11"/>
        <v>173.03234056687347</v>
      </c>
      <c r="E19" s="125">
        <f t="shared" si="7"/>
        <v>1287.0787798887718</v>
      </c>
      <c r="F19" s="127"/>
      <c r="G19" s="128"/>
      <c r="H19" s="93"/>
      <c r="I19" s="20"/>
      <c r="J19" s="91"/>
      <c r="K19" s="92"/>
      <c r="L19" s="55" t="str">
        <f t="shared" si="0"/>
        <v/>
      </c>
      <c r="M19" s="25"/>
      <c r="N19" s="56">
        <f t="shared" si="1"/>
        <v>0</v>
      </c>
      <c r="O19" s="56">
        <f t="shared" si="3"/>
        <v>2</v>
      </c>
      <c r="P19" s="57">
        <f t="shared" si="8"/>
        <v>302</v>
      </c>
      <c r="Q19" s="62">
        <f t="shared" si="12"/>
        <v>6.6666666666666671E-3</v>
      </c>
      <c r="R19" s="59"/>
      <c r="S19" s="98">
        <f t="shared" si="4"/>
        <v>168775.5</v>
      </c>
      <c r="T19" s="61">
        <f t="shared" si="2"/>
        <v>312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</row>
    <row r="20" spans="1:30" s="56" customFormat="1" x14ac:dyDescent="0.2">
      <c r="A20" s="8">
        <f t="shared" si="5"/>
        <v>12</v>
      </c>
      <c r="B20" s="17">
        <f t="shared" si="9"/>
        <v>166933.93355771789</v>
      </c>
      <c r="C20" s="17">
        <f t="shared" si="10"/>
        <v>1112.8928903847859</v>
      </c>
      <c r="D20" s="17">
        <f t="shared" si="11"/>
        <v>174.18588950398589</v>
      </c>
      <c r="E20" s="125">
        <f t="shared" si="7"/>
        <v>1287.0787798887718</v>
      </c>
      <c r="F20" s="127"/>
      <c r="G20" s="128"/>
      <c r="H20" s="93"/>
      <c r="I20" s="20"/>
      <c r="J20" s="91"/>
      <c r="K20" s="92"/>
      <c r="L20" s="55" t="str">
        <f t="shared" si="0"/>
        <v/>
      </c>
      <c r="M20" s="25"/>
      <c r="N20" s="56">
        <f t="shared" si="1"/>
        <v>0</v>
      </c>
      <c r="O20" s="56">
        <f t="shared" si="3"/>
        <v>2</v>
      </c>
      <c r="P20" s="57">
        <f t="shared" si="8"/>
        <v>301</v>
      </c>
      <c r="Q20" s="62">
        <f t="shared" si="12"/>
        <v>6.6666666666666671E-3</v>
      </c>
      <c r="R20" s="59"/>
      <c r="S20" s="98">
        <f t="shared" si="4"/>
        <v>168775.5</v>
      </c>
      <c r="T20" s="61">
        <f t="shared" si="2"/>
        <v>312</v>
      </c>
      <c r="U20" s="34"/>
      <c r="V20" s="34"/>
      <c r="W20" s="34"/>
      <c r="X20" s="34"/>
      <c r="Y20" s="34"/>
      <c r="Z20" s="34"/>
      <c r="AA20" s="34"/>
      <c r="AB20" s="34"/>
      <c r="AC20" s="34"/>
      <c r="AD20" s="34"/>
    </row>
    <row r="21" spans="1:30" s="56" customFormat="1" x14ac:dyDescent="0.2">
      <c r="A21" s="8">
        <f t="shared" si="5"/>
        <v>13</v>
      </c>
      <c r="B21" s="17">
        <f t="shared" si="9"/>
        <v>166759.74766821391</v>
      </c>
      <c r="C21" s="17">
        <f t="shared" si="10"/>
        <v>1111.7316511214262</v>
      </c>
      <c r="D21" s="17">
        <f t="shared" si="11"/>
        <v>175.34712876734557</v>
      </c>
      <c r="E21" s="125">
        <f t="shared" si="7"/>
        <v>1287.0787798887718</v>
      </c>
      <c r="F21" s="127"/>
      <c r="G21" s="128"/>
      <c r="H21" s="93"/>
      <c r="I21" s="20"/>
      <c r="J21" s="91"/>
      <c r="K21" s="92"/>
      <c r="L21" s="55" t="str">
        <f t="shared" si="0"/>
        <v/>
      </c>
      <c r="M21" s="25"/>
      <c r="N21" s="56">
        <f t="shared" si="1"/>
        <v>0</v>
      </c>
      <c r="O21" s="56">
        <f t="shared" si="3"/>
        <v>2</v>
      </c>
      <c r="P21" s="57">
        <f t="shared" si="8"/>
        <v>300</v>
      </c>
      <c r="Q21" s="62">
        <f t="shared" si="12"/>
        <v>6.6666666666666671E-3</v>
      </c>
      <c r="R21" s="59"/>
      <c r="S21" s="98">
        <f t="shared" si="4"/>
        <v>168775.5</v>
      </c>
      <c r="T21" s="61">
        <f t="shared" si="2"/>
        <v>312</v>
      </c>
      <c r="U21" s="34"/>
      <c r="V21" s="34"/>
      <c r="W21" s="34"/>
      <c r="X21" s="34"/>
      <c r="Y21" s="34"/>
      <c r="Z21" s="34"/>
      <c r="AA21" s="34"/>
      <c r="AB21" s="34"/>
      <c r="AC21" s="34"/>
      <c r="AD21" s="34"/>
    </row>
    <row r="22" spans="1:30" s="56" customFormat="1" x14ac:dyDescent="0.2">
      <c r="A22" s="8">
        <f t="shared" si="5"/>
        <v>14</v>
      </c>
      <c r="B22" s="17">
        <f t="shared" si="9"/>
        <v>166584.40053944656</v>
      </c>
      <c r="C22" s="17">
        <f t="shared" si="10"/>
        <v>1110.5626702629772</v>
      </c>
      <c r="D22" s="17">
        <f t="shared" si="11"/>
        <v>176.51610962579457</v>
      </c>
      <c r="E22" s="125">
        <f t="shared" si="7"/>
        <v>1287.0787798887718</v>
      </c>
      <c r="F22" s="127"/>
      <c r="G22" s="128"/>
      <c r="H22" s="93"/>
      <c r="I22" s="20"/>
      <c r="J22" s="91"/>
      <c r="K22" s="92"/>
      <c r="L22" s="63" t="str">
        <f t="shared" si="0"/>
        <v/>
      </c>
      <c r="M22" s="25"/>
      <c r="N22" s="56">
        <f t="shared" si="1"/>
        <v>0</v>
      </c>
      <c r="O22" s="56">
        <f t="shared" si="3"/>
        <v>2</v>
      </c>
      <c r="P22" s="57">
        <f t="shared" si="8"/>
        <v>299</v>
      </c>
      <c r="Q22" s="62">
        <f t="shared" si="12"/>
        <v>6.6666666666666671E-3</v>
      </c>
      <c r="R22" s="59"/>
      <c r="S22" s="98">
        <f t="shared" si="4"/>
        <v>168775.5</v>
      </c>
      <c r="T22" s="61">
        <f t="shared" si="2"/>
        <v>312</v>
      </c>
      <c r="U22" s="34"/>
      <c r="V22" s="34"/>
      <c r="W22" s="34"/>
      <c r="X22" s="34"/>
      <c r="Y22" s="34"/>
      <c r="Z22" s="34"/>
      <c r="AA22" s="34"/>
      <c r="AB22" s="34"/>
      <c r="AC22" s="34"/>
      <c r="AD22" s="34"/>
    </row>
    <row r="23" spans="1:30" s="56" customFormat="1" x14ac:dyDescent="0.2">
      <c r="A23" s="8">
        <f t="shared" si="5"/>
        <v>15</v>
      </c>
      <c r="B23" s="17">
        <f t="shared" si="9"/>
        <v>166407.88442982076</v>
      </c>
      <c r="C23" s="17">
        <f t="shared" si="10"/>
        <v>1109.3858961988051</v>
      </c>
      <c r="D23" s="17">
        <f t="shared" si="11"/>
        <v>177.69288368996672</v>
      </c>
      <c r="E23" s="125">
        <f t="shared" si="7"/>
        <v>1287.0787798887718</v>
      </c>
      <c r="F23" s="127"/>
      <c r="G23" s="128"/>
      <c r="H23" s="93"/>
      <c r="I23" s="20"/>
      <c r="J23" s="91"/>
      <c r="K23" s="92"/>
      <c r="L23" s="55" t="str">
        <f t="shared" si="0"/>
        <v/>
      </c>
      <c r="M23" s="25"/>
      <c r="N23" s="56">
        <f t="shared" si="1"/>
        <v>0</v>
      </c>
      <c r="O23" s="56">
        <f t="shared" si="3"/>
        <v>2</v>
      </c>
      <c r="P23" s="57">
        <f t="shared" si="8"/>
        <v>298</v>
      </c>
      <c r="Q23" s="62">
        <f t="shared" si="12"/>
        <v>6.6666666666666671E-3</v>
      </c>
      <c r="R23" s="59"/>
      <c r="S23" s="98">
        <f t="shared" si="4"/>
        <v>168775.5</v>
      </c>
      <c r="T23" s="61">
        <f t="shared" si="2"/>
        <v>312</v>
      </c>
      <c r="U23" s="34"/>
      <c r="V23" s="34"/>
      <c r="W23" s="34"/>
      <c r="X23" s="34"/>
      <c r="Y23" s="34"/>
      <c r="Z23" s="34"/>
      <c r="AA23" s="34"/>
      <c r="AB23" s="34"/>
      <c r="AC23" s="34"/>
      <c r="AD23" s="34"/>
    </row>
    <row r="24" spans="1:30" s="56" customFormat="1" x14ac:dyDescent="0.2">
      <c r="A24" s="8">
        <f t="shared" si="5"/>
        <v>16</v>
      </c>
      <c r="B24" s="17">
        <f t="shared" si="9"/>
        <v>166230.19154613078</v>
      </c>
      <c r="C24" s="17">
        <f t="shared" si="10"/>
        <v>1108.2012769742053</v>
      </c>
      <c r="D24" s="17">
        <f t="shared" si="11"/>
        <v>178.87750291456655</v>
      </c>
      <c r="E24" s="125">
        <f t="shared" si="7"/>
        <v>1287.0787798887718</v>
      </c>
      <c r="F24" s="127"/>
      <c r="G24" s="128"/>
      <c r="H24" s="93"/>
      <c r="I24" s="20"/>
      <c r="J24" s="91"/>
      <c r="K24" s="92"/>
      <c r="L24" s="55" t="str">
        <f t="shared" si="0"/>
        <v/>
      </c>
      <c r="M24" s="25"/>
      <c r="N24" s="56">
        <f t="shared" si="1"/>
        <v>0</v>
      </c>
      <c r="O24" s="56">
        <f t="shared" si="3"/>
        <v>2</v>
      </c>
      <c r="P24" s="57">
        <f t="shared" si="8"/>
        <v>297</v>
      </c>
      <c r="Q24" s="62">
        <f t="shared" si="12"/>
        <v>6.6666666666666671E-3</v>
      </c>
      <c r="R24" s="59"/>
      <c r="S24" s="98">
        <f t="shared" si="4"/>
        <v>168775.5</v>
      </c>
      <c r="T24" s="61">
        <f t="shared" si="2"/>
        <v>312</v>
      </c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0" s="56" customFormat="1" x14ac:dyDescent="0.2">
      <c r="A25" s="8">
        <f t="shared" si="5"/>
        <v>17</v>
      </c>
      <c r="B25" s="17">
        <f t="shared" si="9"/>
        <v>166051.3140432162</v>
      </c>
      <c r="C25" s="17">
        <f t="shared" si="10"/>
        <v>1107.0087602881081</v>
      </c>
      <c r="D25" s="17">
        <f t="shared" si="11"/>
        <v>180.07001960066373</v>
      </c>
      <c r="E25" s="125">
        <f t="shared" si="7"/>
        <v>1287.0787798887718</v>
      </c>
      <c r="F25" s="127"/>
      <c r="G25" s="128"/>
      <c r="H25" s="93"/>
      <c r="I25" s="20"/>
      <c r="J25" s="91"/>
      <c r="K25" s="92"/>
      <c r="L25" s="55" t="str">
        <f t="shared" si="0"/>
        <v/>
      </c>
      <c r="M25" s="25"/>
      <c r="N25" s="56">
        <f t="shared" si="1"/>
        <v>0</v>
      </c>
      <c r="O25" s="56">
        <f t="shared" si="3"/>
        <v>2</v>
      </c>
      <c r="P25" s="57">
        <f t="shared" si="8"/>
        <v>296</v>
      </c>
      <c r="Q25" s="62">
        <f t="shared" si="12"/>
        <v>6.6666666666666671E-3</v>
      </c>
      <c r="R25" s="59"/>
      <c r="S25" s="98">
        <f t="shared" si="4"/>
        <v>168775.5</v>
      </c>
      <c r="T25" s="61">
        <f t="shared" si="2"/>
        <v>312</v>
      </c>
      <c r="U25" s="34"/>
      <c r="V25" s="34"/>
      <c r="W25" s="34"/>
      <c r="X25" s="34"/>
      <c r="Y25" s="34"/>
      <c r="Z25" s="34"/>
      <c r="AA25" s="34"/>
      <c r="AB25" s="34"/>
      <c r="AC25" s="34"/>
      <c r="AD25" s="34"/>
    </row>
    <row r="26" spans="1:30" s="56" customFormat="1" x14ac:dyDescent="0.2">
      <c r="A26" s="8">
        <f t="shared" si="5"/>
        <v>18</v>
      </c>
      <c r="B26" s="17">
        <f t="shared" si="9"/>
        <v>165871.24402361555</v>
      </c>
      <c r="C26" s="17">
        <f t="shared" si="10"/>
        <v>1105.8082934907704</v>
      </c>
      <c r="D26" s="17">
        <f t="shared" si="11"/>
        <v>181.27048639800137</v>
      </c>
      <c r="E26" s="125">
        <f t="shared" si="7"/>
        <v>1287.0787798887718</v>
      </c>
      <c r="F26" s="127"/>
      <c r="G26" s="128"/>
      <c r="H26" s="93"/>
      <c r="I26" s="20"/>
      <c r="J26" s="91"/>
      <c r="K26" s="92"/>
      <c r="L26" s="55" t="str">
        <f t="shared" si="0"/>
        <v/>
      </c>
      <c r="M26" s="25"/>
      <c r="N26" s="56">
        <f t="shared" si="1"/>
        <v>0</v>
      </c>
      <c r="O26" s="56">
        <f t="shared" si="3"/>
        <v>2</v>
      </c>
      <c r="P26" s="57">
        <f t="shared" si="8"/>
        <v>295</v>
      </c>
      <c r="Q26" s="62">
        <f t="shared" si="12"/>
        <v>6.6666666666666671E-3</v>
      </c>
      <c r="R26" s="59"/>
      <c r="S26" s="98">
        <f t="shared" si="4"/>
        <v>168775.5</v>
      </c>
      <c r="T26" s="61">
        <f t="shared" si="2"/>
        <v>312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</row>
    <row r="27" spans="1:30" s="56" customFormat="1" x14ac:dyDescent="0.2">
      <c r="A27" s="8">
        <f t="shared" si="5"/>
        <v>19</v>
      </c>
      <c r="B27" s="17">
        <f t="shared" si="9"/>
        <v>165689.97353721756</v>
      </c>
      <c r="C27" s="17">
        <f t="shared" si="10"/>
        <v>1104.5998235814504</v>
      </c>
      <c r="D27" s="17">
        <f t="shared" si="11"/>
        <v>182.47895630732137</v>
      </c>
      <c r="E27" s="125">
        <f t="shared" si="7"/>
        <v>1287.0787798887718</v>
      </c>
      <c r="F27" s="127"/>
      <c r="G27" s="128"/>
      <c r="H27" s="93"/>
      <c r="I27" s="20"/>
      <c r="J27" s="91"/>
      <c r="K27" s="92"/>
      <c r="L27" s="55" t="str">
        <f t="shared" si="0"/>
        <v/>
      </c>
      <c r="M27" s="25"/>
      <c r="N27" s="56">
        <f t="shared" si="1"/>
        <v>0</v>
      </c>
      <c r="O27" s="56">
        <f t="shared" si="3"/>
        <v>2</v>
      </c>
      <c r="P27" s="57">
        <f t="shared" si="8"/>
        <v>294</v>
      </c>
      <c r="Q27" s="62">
        <f t="shared" si="12"/>
        <v>6.6666666666666671E-3</v>
      </c>
      <c r="R27" s="59"/>
      <c r="S27" s="98">
        <f t="shared" si="4"/>
        <v>168775.5</v>
      </c>
      <c r="T27" s="61">
        <f t="shared" si="2"/>
        <v>312</v>
      </c>
      <c r="U27" s="34"/>
      <c r="V27" s="34"/>
      <c r="W27" s="34"/>
      <c r="X27" s="34"/>
      <c r="Y27" s="34"/>
      <c r="Z27" s="34"/>
      <c r="AA27" s="34"/>
      <c r="AB27" s="34"/>
      <c r="AC27" s="34"/>
      <c r="AD27" s="34"/>
    </row>
    <row r="28" spans="1:30" s="56" customFormat="1" x14ac:dyDescent="0.2">
      <c r="A28" s="8">
        <f t="shared" si="5"/>
        <v>20</v>
      </c>
      <c r="B28" s="17">
        <f t="shared" si="9"/>
        <v>165507.49458091025</v>
      </c>
      <c r="C28" s="17">
        <f t="shared" si="10"/>
        <v>1103.3832972060684</v>
      </c>
      <c r="D28" s="17">
        <f t="shared" si="11"/>
        <v>183.69548268270341</v>
      </c>
      <c r="E28" s="125">
        <f t="shared" si="7"/>
        <v>1287.0787798887718</v>
      </c>
      <c r="F28" s="127"/>
      <c r="G28" s="128"/>
      <c r="H28" s="93"/>
      <c r="I28" s="20"/>
      <c r="J28" s="91"/>
      <c r="K28" s="92"/>
      <c r="L28" s="55" t="str">
        <f t="shared" si="0"/>
        <v/>
      </c>
      <c r="M28" s="25"/>
      <c r="N28" s="56">
        <f t="shared" si="1"/>
        <v>0</v>
      </c>
      <c r="O28" s="56">
        <f t="shared" si="3"/>
        <v>2</v>
      </c>
      <c r="P28" s="57">
        <f t="shared" si="8"/>
        <v>293</v>
      </c>
      <c r="Q28" s="62">
        <f t="shared" si="12"/>
        <v>6.6666666666666671E-3</v>
      </c>
      <c r="R28" s="59"/>
      <c r="S28" s="98">
        <f t="shared" si="4"/>
        <v>168775.5</v>
      </c>
      <c r="T28" s="61">
        <f t="shared" si="2"/>
        <v>312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</row>
    <row r="29" spans="1:30" s="56" customFormat="1" x14ac:dyDescent="0.2">
      <c r="A29" s="8">
        <f t="shared" si="5"/>
        <v>21</v>
      </c>
      <c r="B29" s="17">
        <f t="shared" si="9"/>
        <v>165323.79909822755</v>
      </c>
      <c r="C29" s="17">
        <f t="shared" si="10"/>
        <v>1102.1586606548503</v>
      </c>
      <c r="D29" s="17">
        <f t="shared" si="11"/>
        <v>184.92011923392147</v>
      </c>
      <c r="E29" s="125">
        <f t="shared" si="7"/>
        <v>1287.0787798887718</v>
      </c>
      <c r="F29" s="127"/>
      <c r="G29" s="128"/>
      <c r="H29" s="93"/>
      <c r="I29" s="20"/>
      <c r="J29" s="91"/>
      <c r="K29" s="92"/>
      <c r="L29" s="55" t="str">
        <f t="shared" si="0"/>
        <v/>
      </c>
      <c r="M29" s="25"/>
      <c r="N29" s="56">
        <f t="shared" si="1"/>
        <v>0</v>
      </c>
      <c r="O29" s="56">
        <f t="shared" si="3"/>
        <v>2</v>
      </c>
      <c r="P29" s="57">
        <f t="shared" si="8"/>
        <v>292</v>
      </c>
      <c r="Q29" s="62">
        <f t="shared" si="12"/>
        <v>6.6666666666666671E-3</v>
      </c>
      <c r="R29" s="59"/>
      <c r="S29" s="98">
        <f t="shared" si="4"/>
        <v>168775.5</v>
      </c>
      <c r="T29" s="61">
        <f t="shared" si="2"/>
        <v>312</v>
      </c>
      <c r="U29" s="34"/>
      <c r="V29" s="34"/>
      <c r="W29" s="34"/>
      <c r="X29" s="34"/>
      <c r="Y29" s="34"/>
      <c r="Z29" s="34"/>
      <c r="AA29" s="34"/>
      <c r="AB29" s="34"/>
      <c r="AC29" s="34"/>
      <c r="AD29" s="34"/>
    </row>
    <row r="30" spans="1:30" s="56" customFormat="1" x14ac:dyDescent="0.2">
      <c r="A30" s="8">
        <f t="shared" si="5"/>
        <v>22</v>
      </c>
      <c r="B30" s="17">
        <f t="shared" si="9"/>
        <v>165138.87897899363</v>
      </c>
      <c r="C30" s="17">
        <f t="shared" si="10"/>
        <v>1100.9258598599577</v>
      </c>
      <c r="D30" s="17">
        <f t="shared" si="11"/>
        <v>186.15292002881415</v>
      </c>
      <c r="E30" s="125">
        <f t="shared" si="7"/>
        <v>1287.0787798887718</v>
      </c>
      <c r="F30" s="127"/>
      <c r="G30" s="128"/>
      <c r="H30" s="93"/>
      <c r="I30" s="20"/>
      <c r="J30" s="91"/>
      <c r="K30" s="92"/>
      <c r="L30" s="55" t="str">
        <f t="shared" si="0"/>
        <v/>
      </c>
      <c r="M30" s="25"/>
      <c r="N30" s="56">
        <f t="shared" si="1"/>
        <v>0</v>
      </c>
      <c r="O30" s="56">
        <f t="shared" si="3"/>
        <v>2</v>
      </c>
      <c r="P30" s="57">
        <f t="shared" si="8"/>
        <v>291</v>
      </c>
      <c r="Q30" s="62">
        <f t="shared" si="12"/>
        <v>6.6666666666666671E-3</v>
      </c>
      <c r="R30" s="59"/>
      <c r="S30" s="98">
        <f t="shared" si="4"/>
        <v>168775.5</v>
      </c>
      <c r="T30" s="61">
        <f t="shared" si="2"/>
        <v>312</v>
      </c>
      <c r="U30" s="34"/>
      <c r="V30" s="34"/>
      <c r="W30" s="34"/>
      <c r="X30" s="34"/>
      <c r="Y30" s="34"/>
      <c r="Z30" s="34"/>
      <c r="AA30" s="34"/>
      <c r="AB30" s="34"/>
      <c r="AC30" s="34"/>
      <c r="AD30" s="34"/>
    </row>
    <row r="31" spans="1:30" s="56" customFormat="1" x14ac:dyDescent="0.2">
      <c r="A31" s="8">
        <f t="shared" si="5"/>
        <v>23</v>
      </c>
      <c r="B31" s="17">
        <f t="shared" si="9"/>
        <v>164952.72605896482</v>
      </c>
      <c r="C31" s="17">
        <f t="shared" si="10"/>
        <v>1099.684840393099</v>
      </c>
      <c r="D31" s="17">
        <f t="shared" si="11"/>
        <v>187.39393949567284</v>
      </c>
      <c r="E31" s="125">
        <f t="shared" si="7"/>
        <v>1287.0787798887718</v>
      </c>
      <c r="F31" s="127"/>
      <c r="G31" s="128"/>
      <c r="H31" s="93"/>
      <c r="I31" s="20"/>
      <c r="J31" s="91"/>
      <c r="K31" s="92"/>
      <c r="L31" s="55" t="str">
        <f t="shared" si="0"/>
        <v/>
      </c>
      <c r="M31" s="25"/>
      <c r="N31" s="56">
        <f t="shared" si="1"/>
        <v>0</v>
      </c>
      <c r="O31" s="56">
        <f t="shared" si="3"/>
        <v>2</v>
      </c>
      <c r="P31" s="57">
        <f t="shared" si="8"/>
        <v>290</v>
      </c>
      <c r="Q31" s="62">
        <f t="shared" si="12"/>
        <v>6.6666666666666671E-3</v>
      </c>
      <c r="R31" s="59"/>
      <c r="S31" s="98">
        <f t="shared" si="4"/>
        <v>168775.5</v>
      </c>
      <c r="T31" s="61">
        <f t="shared" si="2"/>
        <v>312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</row>
    <row r="32" spans="1:30" s="56" customFormat="1" x14ac:dyDescent="0.2">
      <c r="A32" s="8">
        <f t="shared" si="5"/>
        <v>24</v>
      </c>
      <c r="B32" s="17">
        <f t="shared" si="9"/>
        <v>164765.33211946915</v>
      </c>
      <c r="C32" s="17">
        <f t="shared" si="10"/>
        <v>1098.4355474631277</v>
      </c>
      <c r="D32" s="17">
        <f t="shared" si="11"/>
        <v>188.6432324256441</v>
      </c>
      <c r="E32" s="125">
        <f t="shared" si="7"/>
        <v>1287.0787798887718</v>
      </c>
      <c r="F32" s="127"/>
      <c r="G32" s="128"/>
      <c r="H32" s="93"/>
      <c r="I32" s="20"/>
      <c r="J32" s="91"/>
      <c r="K32" s="92"/>
      <c r="L32" s="55" t="str">
        <f t="shared" si="0"/>
        <v/>
      </c>
      <c r="M32" s="25"/>
      <c r="N32" s="56">
        <f t="shared" si="1"/>
        <v>0</v>
      </c>
      <c r="O32" s="56">
        <f t="shared" si="3"/>
        <v>2</v>
      </c>
      <c r="P32" s="57">
        <f t="shared" si="8"/>
        <v>289</v>
      </c>
      <c r="Q32" s="62">
        <f t="shared" si="12"/>
        <v>6.6666666666666671E-3</v>
      </c>
      <c r="R32" s="59"/>
      <c r="S32" s="98">
        <f t="shared" si="4"/>
        <v>168775.5</v>
      </c>
      <c r="T32" s="61">
        <f t="shared" si="2"/>
        <v>312</v>
      </c>
      <c r="U32" s="34"/>
      <c r="V32" s="34"/>
      <c r="W32" s="34"/>
      <c r="X32" s="34"/>
      <c r="Y32" s="34"/>
      <c r="Z32" s="34"/>
      <c r="AA32" s="34"/>
      <c r="AB32" s="34"/>
      <c r="AC32" s="34"/>
      <c r="AD32" s="34"/>
    </row>
    <row r="33" spans="1:30" s="56" customFormat="1" x14ac:dyDescent="0.2">
      <c r="A33" s="8">
        <f t="shared" si="5"/>
        <v>25</v>
      </c>
      <c r="B33" s="17">
        <f t="shared" si="9"/>
        <v>164576.68888704351</v>
      </c>
      <c r="C33" s="17">
        <f t="shared" si="10"/>
        <v>1097.1779259136235</v>
      </c>
      <c r="D33" s="17">
        <f t="shared" si="11"/>
        <v>189.90085397514827</v>
      </c>
      <c r="E33" s="125">
        <f t="shared" si="7"/>
        <v>1287.0787798887718</v>
      </c>
      <c r="F33" s="127"/>
      <c r="G33" s="128"/>
      <c r="H33" s="93"/>
      <c r="I33" s="20"/>
      <c r="J33" s="91"/>
      <c r="K33" s="92"/>
      <c r="L33" s="55" t="str">
        <f t="shared" si="0"/>
        <v/>
      </c>
      <c r="M33" s="25"/>
      <c r="N33" s="56">
        <f t="shared" si="1"/>
        <v>0</v>
      </c>
      <c r="O33" s="56">
        <f t="shared" si="3"/>
        <v>2</v>
      </c>
      <c r="P33" s="57">
        <f t="shared" si="8"/>
        <v>288</v>
      </c>
      <c r="Q33" s="62">
        <f t="shared" si="12"/>
        <v>6.6666666666666671E-3</v>
      </c>
      <c r="R33" s="59"/>
      <c r="S33" s="98">
        <f t="shared" si="4"/>
        <v>168775.5</v>
      </c>
      <c r="T33" s="61">
        <f t="shared" si="2"/>
        <v>312</v>
      </c>
      <c r="U33" s="34"/>
      <c r="V33" s="34"/>
      <c r="W33" s="34"/>
      <c r="X33" s="34"/>
      <c r="Y33" s="34"/>
      <c r="Z33" s="34"/>
      <c r="AA33" s="34"/>
      <c r="AB33" s="34"/>
      <c r="AC33" s="34"/>
      <c r="AD33" s="34"/>
    </row>
    <row r="34" spans="1:30" s="56" customFormat="1" x14ac:dyDescent="0.2">
      <c r="A34" s="8">
        <f t="shared" si="5"/>
        <v>26</v>
      </c>
      <c r="B34" s="17">
        <f t="shared" si="9"/>
        <v>164386.78803306835</v>
      </c>
      <c r="C34" s="17">
        <f t="shared" si="10"/>
        <v>1095.9119202204558</v>
      </c>
      <c r="D34" s="17">
        <f t="shared" si="11"/>
        <v>191.16685966831596</v>
      </c>
      <c r="E34" s="125">
        <f t="shared" si="7"/>
        <v>1287.0787798887718</v>
      </c>
      <c r="F34" s="127"/>
      <c r="G34" s="128"/>
      <c r="H34" s="93"/>
      <c r="I34" s="20"/>
      <c r="J34" s="91"/>
      <c r="K34" s="92"/>
      <c r="L34" s="55" t="str">
        <f t="shared" si="0"/>
        <v/>
      </c>
      <c r="M34" s="25"/>
      <c r="N34" s="56">
        <f t="shared" si="1"/>
        <v>0</v>
      </c>
      <c r="O34" s="56">
        <f t="shared" si="3"/>
        <v>2</v>
      </c>
      <c r="P34" s="57">
        <f t="shared" si="8"/>
        <v>287</v>
      </c>
      <c r="Q34" s="62">
        <f t="shared" si="12"/>
        <v>6.6666666666666671E-3</v>
      </c>
      <c r="R34" s="59"/>
      <c r="S34" s="98">
        <f t="shared" si="4"/>
        <v>168775.5</v>
      </c>
      <c r="T34" s="61">
        <f t="shared" si="2"/>
        <v>312</v>
      </c>
      <c r="U34" s="34"/>
      <c r="V34" s="34"/>
      <c r="W34" s="34"/>
      <c r="X34" s="34"/>
      <c r="Y34" s="34"/>
      <c r="Z34" s="34"/>
      <c r="AA34" s="34"/>
      <c r="AB34" s="34"/>
      <c r="AC34" s="34"/>
      <c r="AD34" s="34"/>
    </row>
    <row r="35" spans="1:30" s="56" customFormat="1" x14ac:dyDescent="0.2">
      <c r="A35" s="8">
        <f t="shared" si="5"/>
        <v>27</v>
      </c>
      <c r="B35" s="17">
        <f t="shared" si="9"/>
        <v>164195.62117340002</v>
      </c>
      <c r="C35" s="17">
        <f t="shared" si="10"/>
        <v>1094.6374744893335</v>
      </c>
      <c r="D35" s="17">
        <f t="shared" si="11"/>
        <v>192.44130539943831</v>
      </c>
      <c r="E35" s="125">
        <f t="shared" si="7"/>
        <v>1287.0787798887718</v>
      </c>
      <c r="F35" s="127"/>
      <c r="G35" s="128"/>
      <c r="H35" s="93"/>
      <c r="I35" s="20"/>
      <c r="J35" s="91"/>
      <c r="K35" s="92"/>
      <c r="L35" s="55" t="str">
        <f t="shared" si="0"/>
        <v/>
      </c>
      <c r="M35" s="25"/>
      <c r="N35" s="56">
        <f t="shared" si="1"/>
        <v>0</v>
      </c>
      <c r="O35" s="56">
        <f t="shared" si="3"/>
        <v>2</v>
      </c>
      <c r="P35" s="57">
        <f t="shared" si="8"/>
        <v>286</v>
      </c>
      <c r="Q35" s="62">
        <f t="shared" si="12"/>
        <v>6.6666666666666671E-3</v>
      </c>
      <c r="R35" s="59"/>
      <c r="S35" s="98">
        <f t="shared" si="4"/>
        <v>168775.5</v>
      </c>
      <c r="T35" s="61">
        <f t="shared" si="2"/>
        <v>312</v>
      </c>
      <c r="U35" s="34"/>
      <c r="V35" s="34"/>
      <c r="W35" s="34"/>
      <c r="X35" s="34"/>
      <c r="Y35" s="34"/>
      <c r="Z35" s="34"/>
      <c r="AA35" s="34"/>
      <c r="AB35" s="34"/>
      <c r="AC35" s="34"/>
      <c r="AD35" s="34"/>
    </row>
    <row r="36" spans="1:30" s="56" customFormat="1" x14ac:dyDescent="0.2">
      <c r="A36" s="8">
        <f t="shared" si="5"/>
        <v>28</v>
      </c>
      <c r="B36" s="17">
        <f t="shared" si="9"/>
        <v>164003.17986800059</v>
      </c>
      <c r="C36" s="17">
        <f t="shared" si="10"/>
        <v>1093.3545324533372</v>
      </c>
      <c r="D36" s="17">
        <f t="shared" si="11"/>
        <v>193.72424743543456</v>
      </c>
      <c r="E36" s="125">
        <f t="shared" si="7"/>
        <v>1287.0787798887718</v>
      </c>
      <c r="F36" s="127"/>
      <c r="G36" s="128"/>
      <c r="H36" s="93"/>
      <c r="I36" s="20"/>
      <c r="J36" s="91"/>
      <c r="K36" s="92"/>
      <c r="L36" s="55" t="str">
        <f t="shared" si="0"/>
        <v/>
      </c>
      <c r="M36" s="25"/>
      <c r="N36" s="56">
        <f t="shared" si="1"/>
        <v>0</v>
      </c>
      <c r="O36" s="56">
        <f t="shared" si="3"/>
        <v>2</v>
      </c>
      <c r="P36" s="57">
        <f t="shared" si="8"/>
        <v>285</v>
      </c>
      <c r="Q36" s="62">
        <f t="shared" si="12"/>
        <v>6.6666666666666671E-3</v>
      </c>
      <c r="R36" s="59"/>
      <c r="S36" s="98">
        <f t="shared" si="4"/>
        <v>168775.5</v>
      </c>
      <c r="T36" s="61">
        <f t="shared" si="2"/>
        <v>312</v>
      </c>
      <c r="U36" s="34"/>
      <c r="V36" s="34"/>
      <c r="W36" s="34"/>
      <c r="X36" s="34"/>
      <c r="Y36" s="34"/>
      <c r="Z36" s="34"/>
      <c r="AA36" s="34"/>
      <c r="AB36" s="34"/>
      <c r="AC36" s="34"/>
      <c r="AD36" s="34"/>
    </row>
    <row r="37" spans="1:30" s="56" customFormat="1" x14ac:dyDescent="0.2">
      <c r="A37" s="8">
        <f t="shared" si="5"/>
        <v>29</v>
      </c>
      <c r="B37" s="17">
        <f t="shared" si="9"/>
        <v>163809.45562056516</v>
      </c>
      <c r="C37" s="17">
        <f t="shared" si="10"/>
        <v>1092.0630374704344</v>
      </c>
      <c r="D37" s="17">
        <f t="shared" si="11"/>
        <v>195.01574241833737</v>
      </c>
      <c r="E37" s="125">
        <f t="shared" si="7"/>
        <v>1287.0787798887718</v>
      </c>
      <c r="F37" s="127"/>
      <c r="G37" s="128"/>
      <c r="H37" s="93"/>
      <c r="I37" s="20"/>
      <c r="J37" s="91"/>
      <c r="K37" s="92"/>
      <c r="L37" s="55" t="str">
        <f t="shared" si="0"/>
        <v/>
      </c>
      <c r="M37" s="25"/>
      <c r="N37" s="56">
        <f t="shared" si="1"/>
        <v>0</v>
      </c>
      <c r="O37" s="56">
        <f t="shared" si="3"/>
        <v>2</v>
      </c>
      <c r="P37" s="57">
        <f t="shared" si="8"/>
        <v>284</v>
      </c>
      <c r="Q37" s="62">
        <f t="shared" si="12"/>
        <v>6.6666666666666671E-3</v>
      </c>
      <c r="R37" s="59"/>
      <c r="S37" s="98">
        <f t="shared" si="4"/>
        <v>168775.5</v>
      </c>
      <c r="T37" s="61">
        <f t="shared" si="2"/>
        <v>312</v>
      </c>
      <c r="U37" s="34"/>
      <c r="V37" s="34"/>
      <c r="W37" s="34"/>
      <c r="X37" s="34"/>
      <c r="Y37" s="34"/>
      <c r="Z37" s="34"/>
      <c r="AA37" s="34"/>
      <c r="AB37" s="34"/>
      <c r="AC37" s="34"/>
      <c r="AD37" s="34"/>
    </row>
    <row r="38" spans="1:30" s="56" customFormat="1" x14ac:dyDescent="0.2">
      <c r="A38" s="8">
        <f t="shared" si="5"/>
        <v>30</v>
      </c>
      <c r="B38" s="17">
        <f t="shared" si="9"/>
        <v>163614.43987814683</v>
      </c>
      <c r="C38" s="17">
        <f t="shared" si="10"/>
        <v>1090.7629325209789</v>
      </c>
      <c r="D38" s="17">
        <f t="shared" si="11"/>
        <v>196.31584736779291</v>
      </c>
      <c r="E38" s="125">
        <f t="shared" si="7"/>
        <v>1287.0787798887718</v>
      </c>
      <c r="F38" s="127"/>
      <c r="G38" s="128"/>
      <c r="H38" s="93"/>
      <c r="I38" s="20"/>
      <c r="J38" s="91"/>
      <c r="K38" s="92"/>
      <c r="L38" s="55" t="str">
        <f t="shared" si="0"/>
        <v/>
      </c>
      <c r="M38" s="25"/>
      <c r="N38" s="56">
        <f t="shared" si="1"/>
        <v>0</v>
      </c>
      <c r="O38" s="56">
        <f t="shared" si="3"/>
        <v>2</v>
      </c>
      <c r="P38" s="57">
        <f t="shared" si="8"/>
        <v>283</v>
      </c>
      <c r="Q38" s="62">
        <f t="shared" si="12"/>
        <v>6.6666666666666671E-3</v>
      </c>
      <c r="R38" s="59"/>
      <c r="S38" s="98">
        <f t="shared" si="4"/>
        <v>168775.5</v>
      </c>
      <c r="T38" s="61">
        <f t="shared" si="2"/>
        <v>312</v>
      </c>
      <c r="U38" s="34"/>
      <c r="V38" s="34"/>
      <c r="W38" s="34"/>
      <c r="X38" s="34"/>
      <c r="Y38" s="34"/>
      <c r="Z38" s="34"/>
      <c r="AA38" s="34"/>
      <c r="AB38" s="34"/>
      <c r="AC38" s="34"/>
      <c r="AD38" s="34"/>
    </row>
    <row r="39" spans="1:30" s="56" customFormat="1" x14ac:dyDescent="0.2">
      <c r="A39" s="8">
        <f t="shared" si="5"/>
        <v>31</v>
      </c>
      <c r="B39" s="17">
        <f t="shared" si="9"/>
        <v>163418.12403077903</v>
      </c>
      <c r="C39" s="17">
        <f t="shared" si="10"/>
        <v>1089.4541602051936</v>
      </c>
      <c r="D39" s="17">
        <f t="shared" si="11"/>
        <v>197.6246196835782</v>
      </c>
      <c r="E39" s="125">
        <f t="shared" si="7"/>
        <v>1287.0787798887718</v>
      </c>
      <c r="F39" s="127"/>
      <c r="G39" s="128"/>
      <c r="H39" s="93"/>
      <c r="I39" s="20"/>
      <c r="J39" s="91"/>
      <c r="K39" s="92"/>
      <c r="L39" s="55" t="str">
        <f t="shared" si="0"/>
        <v/>
      </c>
      <c r="M39" s="25"/>
      <c r="N39" s="56">
        <f t="shared" si="1"/>
        <v>0</v>
      </c>
      <c r="O39" s="56">
        <f t="shared" si="3"/>
        <v>2</v>
      </c>
      <c r="P39" s="57">
        <f t="shared" si="8"/>
        <v>282</v>
      </c>
      <c r="Q39" s="62">
        <f t="shared" si="12"/>
        <v>6.6666666666666671E-3</v>
      </c>
      <c r="R39" s="59"/>
      <c r="S39" s="98">
        <f t="shared" si="4"/>
        <v>168775.5</v>
      </c>
      <c r="T39" s="61">
        <f t="shared" si="2"/>
        <v>312</v>
      </c>
      <c r="U39" s="34"/>
      <c r="V39" s="34"/>
      <c r="W39" s="34"/>
      <c r="X39" s="34"/>
      <c r="Y39" s="34"/>
      <c r="Z39" s="34"/>
      <c r="AA39" s="34"/>
      <c r="AB39" s="34"/>
      <c r="AC39" s="34"/>
      <c r="AD39" s="34"/>
    </row>
    <row r="40" spans="1:30" s="56" customFormat="1" x14ac:dyDescent="0.2">
      <c r="A40" s="8">
        <f t="shared" si="5"/>
        <v>32</v>
      </c>
      <c r="B40" s="17">
        <f t="shared" si="9"/>
        <v>163220.49941109546</v>
      </c>
      <c r="C40" s="17">
        <f t="shared" si="10"/>
        <v>1088.1366627406364</v>
      </c>
      <c r="D40" s="17">
        <f t="shared" si="11"/>
        <v>198.94211714813537</v>
      </c>
      <c r="E40" s="125">
        <f t="shared" si="7"/>
        <v>1287.0787798887718</v>
      </c>
      <c r="F40" s="127"/>
      <c r="G40" s="128"/>
      <c r="H40" s="93"/>
      <c r="I40" s="20"/>
      <c r="J40" s="91"/>
      <c r="K40" s="92"/>
      <c r="L40" s="55" t="str">
        <f t="shared" si="0"/>
        <v/>
      </c>
      <c r="M40" s="25"/>
      <c r="N40" s="56">
        <f t="shared" si="1"/>
        <v>0</v>
      </c>
      <c r="O40" s="56">
        <f t="shared" si="3"/>
        <v>2</v>
      </c>
      <c r="P40" s="57">
        <f t="shared" si="8"/>
        <v>281</v>
      </c>
      <c r="Q40" s="62">
        <f t="shared" si="12"/>
        <v>6.6666666666666671E-3</v>
      </c>
      <c r="R40" s="59"/>
      <c r="S40" s="98">
        <f t="shared" si="4"/>
        <v>168775.5</v>
      </c>
      <c r="T40" s="61">
        <f t="shared" si="2"/>
        <v>312</v>
      </c>
      <c r="U40" s="34"/>
      <c r="V40" s="34"/>
      <c r="W40" s="34"/>
      <c r="X40" s="34"/>
      <c r="Y40" s="34"/>
      <c r="Z40" s="34"/>
      <c r="AA40" s="34"/>
      <c r="AB40" s="34"/>
      <c r="AC40" s="34"/>
      <c r="AD40" s="34"/>
    </row>
    <row r="41" spans="1:30" s="56" customFormat="1" x14ac:dyDescent="0.2">
      <c r="A41" s="8">
        <f t="shared" si="5"/>
        <v>33</v>
      </c>
      <c r="B41" s="17">
        <f t="shared" si="9"/>
        <v>163021.55729394732</v>
      </c>
      <c r="C41" s="17">
        <f t="shared" si="10"/>
        <v>1086.8103819596488</v>
      </c>
      <c r="D41" s="17">
        <f t="shared" si="11"/>
        <v>200.26839792912301</v>
      </c>
      <c r="E41" s="125">
        <f t="shared" si="7"/>
        <v>1287.0787798887718</v>
      </c>
      <c r="F41" s="127"/>
      <c r="G41" s="128"/>
      <c r="H41" s="93"/>
      <c r="I41" s="20"/>
      <c r="J41" s="91"/>
      <c r="K41" s="92"/>
      <c r="L41" s="55" t="str">
        <f t="shared" si="0"/>
        <v/>
      </c>
      <c r="M41" s="25"/>
      <c r="N41" s="56">
        <f t="shared" si="1"/>
        <v>0</v>
      </c>
      <c r="O41" s="56">
        <f t="shared" si="3"/>
        <v>2</v>
      </c>
      <c r="P41" s="57">
        <f t="shared" si="8"/>
        <v>280</v>
      </c>
      <c r="Q41" s="62">
        <f t="shared" si="12"/>
        <v>6.6666666666666671E-3</v>
      </c>
      <c r="R41" s="59"/>
      <c r="S41" s="98">
        <f t="shared" si="4"/>
        <v>168775.5</v>
      </c>
      <c r="T41" s="61">
        <f t="shared" si="2"/>
        <v>312</v>
      </c>
      <c r="U41" s="34"/>
      <c r="V41" s="34"/>
      <c r="W41" s="34"/>
      <c r="X41" s="34"/>
      <c r="Y41" s="34"/>
      <c r="Z41" s="34"/>
      <c r="AA41" s="34"/>
      <c r="AB41" s="34"/>
      <c r="AC41" s="34"/>
      <c r="AD41" s="34"/>
    </row>
    <row r="42" spans="1:30" s="56" customFormat="1" x14ac:dyDescent="0.2">
      <c r="A42" s="8">
        <f t="shared" si="5"/>
        <v>34</v>
      </c>
      <c r="B42" s="17">
        <f t="shared" si="9"/>
        <v>162821.2888960182</v>
      </c>
      <c r="C42" s="17">
        <f t="shared" si="10"/>
        <v>1085.4752593067881</v>
      </c>
      <c r="D42" s="17">
        <f t="shared" si="11"/>
        <v>201.60352058198373</v>
      </c>
      <c r="E42" s="125">
        <f t="shared" si="7"/>
        <v>1287.0787798887718</v>
      </c>
      <c r="F42" s="127"/>
      <c r="G42" s="128"/>
      <c r="H42" s="93"/>
      <c r="I42" s="20"/>
      <c r="J42" s="91"/>
      <c r="K42" s="92"/>
      <c r="L42" s="55" t="str">
        <f t="shared" si="0"/>
        <v/>
      </c>
      <c r="M42" s="25"/>
      <c r="N42" s="56">
        <f t="shared" si="1"/>
        <v>0</v>
      </c>
      <c r="O42" s="56">
        <f t="shared" si="3"/>
        <v>2</v>
      </c>
      <c r="P42" s="57">
        <f t="shared" si="8"/>
        <v>279</v>
      </c>
      <c r="Q42" s="62">
        <f t="shared" si="12"/>
        <v>6.6666666666666671E-3</v>
      </c>
      <c r="R42" s="59"/>
      <c r="S42" s="98">
        <f t="shared" si="4"/>
        <v>168775.5</v>
      </c>
      <c r="T42" s="61">
        <f t="shared" si="2"/>
        <v>312</v>
      </c>
      <c r="U42" s="34"/>
      <c r="V42" s="34"/>
      <c r="W42" s="34"/>
      <c r="X42" s="34"/>
      <c r="Y42" s="34"/>
      <c r="Z42" s="34"/>
      <c r="AA42" s="34"/>
      <c r="AB42" s="34"/>
      <c r="AC42" s="34"/>
      <c r="AD42" s="34"/>
    </row>
    <row r="43" spans="1:30" s="56" customFormat="1" x14ac:dyDescent="0.2">
      <c r="A43" s="8">
        <f t="shared" si="5"/>
        <v>35</v>
      </c>
      <c r="B43" s="17">
        <f t="shared" si="9"/>
        <v>162619.68537543621</v>
      </c>
      <c r="C43" s="17">
        <f t="shared" si="10"/>
        <v>1084.1312358362416</v>
      </c>
      <c r="D43" s="17">
        <f t="shared" si="11"/>
        <v>202.94754405253025</v>
      </c>
      <c r="E43" s="125">
        <f t="shared" si="7"/>
        <v>1287.0787798887718</v>
      </c>
      <c r="F43" s="127"/>
      <c r="G43" s="128"/>
      <c r="H43" s="93"/>
      <c r="I43" s="20"/>
      <c r="J43" s="91"/>
      <c r="K43" s="92"/>
      <c r="L43" s="55" t="str">
        <f t="shared" si="0"/>
        <v/>
      </c>
      <c r="M43" s="25"/>
      <c r="N43" s="56">
        <f t="shared" si="1"/>
        <v>0</v>
      </c>
      <c r="O43" s="56">
        <f t="shared" si="3"/>
        <v>2</v>
      </c>
      <c r="P43" s="57">
        <f t="shared" si="8"/>
        <v>278</v>
      </c>
      <c r="Q43" s="62">
        <f t="shared" si="12"/>
        <v>6.6666666666666671E-3</v>
      </c>
      <c r="R43" s="59"/>
      <c r="S43" s="98">
        <f t="shared" si="4"/>
        <v>168775.5</v>
      </c>
      <c r="T43" s="61">
        <f t="shared" si="2"/>
        <v>312</v>
      </c>
      <c r="U43" s="34"/>
      <c r="V43" s="34"/>
      <c r="W43" s="34"/>
      <c r="X43" s="34"/>
      <c r="Y43" s="34"/>
      <c r="Z43" s="34"/>
      <c r="AA43" s="34"/>
      <c r="AB43" s="34"/>
      <c r="AC43" s="34"/>
      <c r="AD43" s="34"/>
    </row>
    <row r="44" spans="1:30" s="56" customFormat="1" x14ac:dyDescent="0.2">
      <c r="A44" s="8">
        <f t="shared" si="5"/>
        <v>36</v>
      </c>
      <c r="B44" s="17">
        <f t="shared" si="9"/>
        <v>162416.73783138368</v>
      </c>
      <c r="C44" s="17">
        <f t="shared" si="10"/>
        <v>1082.7782522092245</v>
      </c>
      <c r="D44" s="17">
        <f t="shared" si="11"/>
        <v>204.30052767954726</v>
      </c>
      <c r="E44" s="125">
        <f t="shared" si="7"/>
        <v>1287.0787798887718</v>
      </c>
      <c r="F44" s="127"/>
      <c r="G44" s="128"/>
      <c r="H44" s="93"/>
      <c r="I44" s="20"/>
      <c r="J44" s="91"/>
      <c r="K44" s="92"/>
      <c r="L44" s="55" t="str">
        <f t="shared" si="0"/>
        <v/>
      </c>
      <c r="M44" s="25"/>
      <c r="N44" s="56">
        <f t="shared" si="1"/>
        <v>0</v>
      </c>
      <c r="O44" s="56">
        <f t="shared" si="3"/>
        <v>2</v>
      </c>
      <c r="P44" s="57">
        <f t="shared" si="8"/>
        <v>277</v>
      </c>
      <c r="Q44" s="62">
        <f t="shared" si="12"/>
        <v>6.6666666666666671E-3</v>
      </c>
      <c r="R44" s="59"/>
      <c r="S44" s="98">
        <f t="shared" si="4"/>
        <v>168775.5</v>
      </c>
      <c r="T44" s="61">
        <f t="shared" si="2"/>
        <v>312</v>
      </c>
      <c r="U44" s="34"/>
      <c r="V44" s="34"/>
      <c r="W44" s="34"/>
      <c r="X44" s="34"/>
      <c r="Y44" s="34"/>
      <c r="Z44" s="34"/>
      <c r="AA44" s="34"/>
      <c r="AB44" s="34"/>
      <c r="AC44" s="34"/>
      <c r="AD44" s="34"/>
    </row>
    <row r="45" spans="1:30" s="56" customFormat="1" x14ac:dyDescent="0.2">
      <c r="A45" s="8">
        <f t="shared" si="5"/>
        <v>37</v>
      </c>
      <c r="B45" s="17">
        <f t="shared" si="9"/>
        <v>162212.43730370412</v>
      </c>
      <c r="C45" s="17">
        <f t="shared" si="10"/>
        <v>1081.4162486913608</v>
      </c>
      <c r="D45" s="17">
        <f t="shared" si="11"/>
        <v>205.662531197411</v>
      </c>
      <c r="E45" s="125">
        <f t="shared" si="7"/>
        <v>1287.0787798887718</v>
      </c>
      <c r="F45" s="127"/>
      <c r="G45" s="128"/>
      <c r="H45" s="93"/>
      <c r="I45" s="20"/>
      <c r="J45" s="91"/>
      <c r="K45" s="92"/>
      <c r="L45" s="55" t="str">
        <f t="shared" si="0"/>
        <v/>
      </c>
      <c r="M45" s="25"/>
      <c r="N45" s="56">
        <f t="shared" si="1"/>
        <v>0</v>
      </c>
      <c r="O45" s="56">
        <f t="shared" si="3"/>
        <v>2</v>
      </c>
      <c r="P45" s="57">
        <f t="shared" si="8"/>
        <v>276</v>
      </c>
      <c r="Q45" s="62">
        <f t="shared" si="12"/>
        <v>6.6666666666666671E-3</v>
      </c>
      <c r="R45" s="59"/>
      <c r="S45" s="98">
        <f t="shared" si="4"/>
        <v>168775.5</v>
      </c>
      <c r="T45" s="61">
        <f t="shared" si="2"/>
        <v>312</v>
      </c>
      <c r="U45" s="34"/>
      <c r="V45" s="34"/>
      <c r="W45" s="34"/>
      <c r="X45" s="34"/>
      <c r="Y45" s="34"/>
      <c r="Z45" s="34"/>
      <c r="AA45" s="34"/>
      <c r="AB45" s="34"/>
      <c r="AC45" s="34"/>
      <c r="AD45" s="34"/>
    </row>
    <row r="46" spans="1:30" s="56" customFormat="1" x14ac:dyDescent="0.2">
      <c r="A46" s="8">
        <f t="shared" si="5"/>
        <v>38</v>
      </c>
      <c r="B46" s="17">
        <f t="shared" si="9"/>
        <v>162006.7747725067</v>
      </c>
      <c r="C46" s="17">
        <f t="shared" si="10"/>
        <v>1080.0451651500448</v>
      </c>
      <c r="D46" s="17">
        <f t="shared" si="11"/>
        <v>207.03361473872701</v>
      </c>
      <c r="E46" s="125">
        <f t="shared" si="7"/>
        <v>1287.0787798887718</v>
      </c>
      <c r="F46" s="127"/>
      <c r="G46" s="128"/>
      <c r="H46" s="93"/>
      <c r="I46" s="20"/>
      <c r="J46" s="91"/>
      <c r="K46" s="92"/>
      <c r="L46" s="55" t="str">
        <f t="shared" si="0"/>
        <v/>
      </c>
      <c r="M46" s="25"/>
      <c r="N46" s="56">
        <f t="shared" si="1"/>
        <v>0</v>
      </c>
      <c r="O46" s="56">
        <f t="shared" si="3"/>
        <v>2</v>
      </c>
      <c r="P46" s="57">
        <f t="shared" si="8"/>
        <v>275</v>
      </c>
      <c r="Q46" s="62">
        <f t="shared" si="12"/>
        <v>6.6666666666666671E-3</v>
      </c>
      <c r="R46" s="59"/>
      <c r="S46" s="98">
        <f t="shared" si="4"/>
        <v>168775.5</v>
      </c>
      <c r="T46" s="61">
        <f t="shared" si="2"/>
        <v>312</v>
      </c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1:30" s="56" customFormat="1" x14ac:dyDescent="0.2">
      <c r="A47" s="8">
        <f t="shared" si="5"/>
        <v>39</v>
      </c>
      <c r="B47" s="17">
        <f t="shared" si="9"/>
        <v>161799.74115776797</v>
      </c>
      <c r="C47" s="17">
        <f t="shared" si="10"/>
        <v>1078.6649410517866</v>
      </c>
      <c r="D47" s="17">
        <f t="shared" si="11"/>
        <v>208.41383883698518</v>
      </c>
      <c r="E47" s="125">
        <f t="shared" si="7"/>
        <v>1287.0787798887718</v>
      </c>
      <c r="F47" s="127"/>
      <c r="G47" s="128"/>
      <c r="H47" s="93"/>
      <c r="I47" s="20"/>
      <c r="J47" s="91"/>
      <c r="K47" s="92"/>
      <c r="L47" s="55" t="str">
        <f t="shared" si="0"/>
        <v/>
      </c>
      <c r="M47" s="25"/>
      <c r="N47" s="56">
        <f t="shared" si="1"/>
        <v>0</v>
      </c>
      <c r="O47" s="56">
        <f t="shared" si="3"/>
        <v>2</v>
      </c>
      <c r="P47" s="57">
        <f t="shared" si="8"/>
        <v>274</v>
      </c>
      <c r="Q47" s="62">
        <f t="shared" si="12"/>
        <v>6.6666666666666671E-3</v>
      </c>
      <c r="R47" s="59"/>
      <c r="S47" s="98">
        <f t="shared" si="4"/>
        <v>168775.5</v>
      </c>
      <c r="T47" s="61">
        <f t="shared" si="2"/>
        <v>312</v>
      </c>
      <c r="U47" s="34"/>
      <c r="V47" s="34"/>
      <c r="W47" s="34"/>
      <c r="X47" s="34"/>
      <c r="Y47" s="34"/>
      <c r="Z47" s="34"/>
      <c r="AA47" s="34"/>
      <c r="AB47" s="34"/>
      <c r="AC47" s="34"/>
      <c r="AD47" s="34"/>
    </row>
    <row r="48" spans="1:30" s="56" customFormat="1" x14ac:dyDescent="0.2">
      <c r="A48" s="8">
        <f t="shared" si="5"/>
        <v>40</v>
      </c>
      <c r="B48" s="17">
        <f t="shared" si="9"/>
        <v>161591.327318931</v>
      </c>
      <c r="C48" s="17">
        <f t="shared" si="10"/>
        <v>1077.27551545954</v>
      </c>
      <c r="D48" s="17">
        <f t="shared" si="11"/>
        <v>209.80326442923183</v>
      </c>
      <c r="E48" s="125">
        <f t="shared" si="7"/>
        <v>1287.0787798887718</v>
      </c>
      <c r="F48" s="127"/>
      <c r="G48" s="128"/>
      <c r="H48" s="93"/>
      <c r="I48" s="20"/>
      <c r="J48" s="91"/>
      <c r="K48" s="92"/>
      <c r="L48" s="55" t="str">
        <f t="shared" si="0"/>
        <v/>
      </c>
      <c r="M48" s="25"/>
      <c r="N48" s="56">
        <f t="shared" si="1"/>
        <v>0</v>
      </c>
      <c r="O48" s="56">
        <f t="shared" si="3"/>
        <v>2</v>
      </c>
      <c r="P48" s="57">
        <f t="shared" si="8"/>
        <v>273</v>
      </c>
      <c r="Q48" s="62">
        <f t="shared" si="12"/>
        <v>6.6666666666666671E-3</v>
      </c>
      <c r="R48" s="59"/>
      <c r="S48" s="98">
        <f t="shared" si="4"/>
        <v>168775.5</v>
      </c>
      <c r="T48" s="61">
        <f t="shared" si="2"/>
        <v>312</v>
      </c>
      <c r="U48" s="34"/>
      <c r="V48" s="34"/>
      <c r="W48" s="34"/>
      <c r="X48" s="34"/>
      <c r="Y48" s="34"/>
      <c r="Z48" s="34"/>
      <c r="AA48" s="34"/>
      <c r="AB48" s="34"/>
      <c r="AC48" s="34"/>
      <c r="AD48" s="34"/>
    </row>
    <row r="49" spans="1:30" s="56" customFormat="1" x14ac:dyDescent="0.2">
      <c r="A49" s="8">
        <f t="shared" si="5"/>
        <v>41</v>
      </c>
      <c r="B49" s="17">
        <f t="shared" si="9"/>
        <v>161381.52405450176</v>
      </c>
      <c r="C49" s="17">
        <f t="shared" si="10"/>
        <v>1075.8768270300118</v>
      </c>
      <c r="D49" s="17">
        <f t="shared" si="11"/>
        <v>211.20195285876002</v>
      </c>
      <c r="E49" s="125">
        <f t="shared" si="7"/>
        <v>1287.0787798887718</v>
      </c>
      <c r="F49" s="127"/>
      <c r="G49" s="128"/>
      <c r="H49" s="93"/>
      <c r="I49" s="20"/>
      <c r="J49" s="91"/>
      <c r="K49" s="92"/>
      <c r="L49" s="55" t="str">
        <f t="shared" si="0"/>
        <v/>
      </c>
      <c r="M49" s="25"/>
      <c r="N49" s="56">
        <f t="shared" si="1"/>
        <v>0</v>
      </c>
      <c r="O49" s="56">
        <f t="shared" si="3"/>
        <v>2</v>
      </c>
      <c r="P49" s="57">
        <f t="shared" si="8"/>
        <v>272</v>
      </c>
      <c r="Q49" s="62">
        <f t="shared" si="12"/>
        <v>6.6666666666666671E-3</v>
      </c>
      <c r="R49" s="59"/>
      <c r="S49" s="98">
        <f t="shared" si="4"/>
        <v>168775.5</v>
      </c>
      <c r="T49" s="61">
        <f t="shared" si="2"/>
        <v>312</v>
      </c>
      <c r="U49" s="34"/>
      <c r="V49" s="34"/>
      <c r="W49" s="34"/>
      <c r="X49" s="34"/>
      <c r="Y49" s="34"/>
      <c r="Z49" s="34"/>
      <c r="AA49" s="34"/>
      <c r="AB49" s="34"/>
      <c r="AC49" s="34"/>
      <c r="AD49" s="34"/>
    </row>
    <row r="50" spans="1:30" s="56" customFormat="1" x14ac:dyDescent="0.2">
      <c r="A50" s="8">
        <f t="shared" si="5"/>
        <v>42</v>
      </c>
      <c r="B50" s="17">
        <f t="shared" si="9"/>
        <v>161170.32210164299</v>
      </c>
      <c r="C50" s="17">
        <f t="shared" si="10"/>
        <v>1074.4688140109533</v>
      </c>
      <c r="D50" s="17">
        <f t="shared" si="11"/>
        <v>212.60996587781847</v>
      </c>
      <c r="E50" s="125">
        <f t="shared" si="7"/>
        <v>1287.0787798887718</v>
      </c>
      <c r="F50" s="127"/>
      <c r="G50" s="128"/>
      <c r="H50" s="93"/>
      <c r="I50" s="20"/>
      <c r="J50" s="91"/>
      <c r="K50" s="92"/>
      <c r="L50" s="55" t="str">
        <f t="shared" si="0"/>
        <v/>
      </c>
      <c r="M50" s="25"/>
      <c r="N50" s="56">
        <f t="shared" si="1"/>
        <v>0</v>
      </c>
      <c r="O50" s="56">
        <f t="shared" si="3"/>
        <v>2</v>
      </c>
      <c r="P50" s="57">
        <f t="shared" si="8"/>
        <v>271</v>
      </c>
      <c r="Q50" s="62">
        <f t="shared" si="12"/>
        <v>6.6666666666666671E-3</v>
      </c>
      <c r="R50" s="59"/>
      <c r="S50" s="98">
        <f t="shared" si="4"/>
        <v>168775.5</v>
      </c>
      <c r="T50" s="61">
        <f t="shared" si="2"/>
        <v>312</v>
      </c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1:30" s="56" customFormat="1" x14ac:dyDescent="0.2">
      <c r="A51" s="8">
        <f t="shared" si="5"/>
        <v>43</v>
      </c>
      <c r="B51" s="17">
        <f t="shared" si="9"/>
        <v>160957.71213576518</v>
      </c>
      <c r="C51" s="17">
        <f t="shared" si="10"/>
        <v>1073.0514142384345</v>
      </c>
      <c r="D51" s="17">
        <f t="shared" si="11"/>
        <v>214.02736565033729</v>
      </c>
      <c r="E51" s="125">
        <f t="shared" si="7"/>
        <v>1287.0787798887718</v>
      </c>
      <c r="F51" s="127"/>
      <c r="G51" s="128"/>
      <c r="H51" s="93"/>
      <c r="I51" s="20"/>
      <c r="J51" s="91"/>
      <c r="K51" s="92"/>
      <c r="L51" s="55" t="str">
        <f t="shared" si="0"/>
        <v/>
      </c>
      <c r="M51" s="25"/>
      <c r="N51" s="56">
        <f t="shared" si="1"/>
        <v>0</v>
      </c>
      <c r="O51" s="56">
        <f t="shared" si="3"/>
        <v>2</v>
      </c>
      <c r="P51" s="57">
        <f t="shared" si="8"/>
        <v>270</v>
      </c>
      <c r="Q51" s="62">
        <f t="shared" si="12"/>
        <v>6.6666666666666671E-3</v>
      </c>
      <c r="R51" s="59"/>
      <c r="S51" s="98">
        <f t="shared" si="4"/>
        <v>168775.5</v>
      </c>
      <c r="T51" s="61">
        <f t="shared" si="2"/>
        <v>312</v>
      </c>
      <c r="U51" s="34"/>
      <c r="V51" s="34"/>
      <c r="W51" s="34"/>
      <c r="X51" s="34"/>
      <c r="Y51" s="34"/>
      <c r="Z51" s="34"/>
      <c r="AA51" s="34"/>
      <c r="AB51" s="34"/>
      <c r="AC51" s="34"/>
      <c r="AD51" s="34"/>
    </row>
    <row r="52" spans="1:30" s="56" customFormat="1" x14ac:dyDescent="0.2">
      <c r="A52" s="8">
        <f t="shared" si="5"/>
        <v>44</v>
      </c>
      <c r="B52" s="17">
        <f t="shared" si="9"/>
        <v>160743.68477011484</v>
      </c>
      <c r="C52" s="17">
        <f t="shared" si="10"/>
        <v>1071.6245651340989</v>
      </c>
      <c r="D52" s="17">
        <f t="shared" si="11"/>
        <v>215.45421475467288</v>
      </c>
      <c r="E52" s="125">
        <f t="shared" si="7"/>
        <v>1287.0787798887718</v>
      </c>
      <c r="F52" s="127"/>
      <c r="G52" s="128"/>
      <c r="H52" s="93"/>
      <c r="I52" s="20"/>
      <c r="J52" s="91"/>
      <c r="K52" s="92"/>
      <c r="L52" s="55" t="str">
        <f t="shared" si="0"/>
        <v/>
      </c>
      <c r="M52" s="25"/>
      <c r="N52" s="56">
        <f t="shared" si="1"/>
        <v>0</v>
      </c>
      <c r="O52" s="56">
        <f t="shared" si="3"/>
        <v>2</v>
      </c>
      <c r="P52" s="57">
        <f t="shared" si="8"/>
        <v>269</v>
      </c>
      <c r="Q52" s="62">
        <f t="shared" si="12"/>
        <v>6.6666666666666671E-3</v>
      </c>
      <c r="R52" s="59"/>
      <c r="S52" s="98">
        <f t="shared" si="4"/>
        <v>168775.5</v>
      </c>
      <c r="T52" s="61">
        <f t="shared" si="2"/>
        <v>312</v>
      </c>
      <c r="U52" s="34"/>
      <c r="V52" s="34"/>
      <c r="W52" s="34"/>
      <c r="X52" s="34"/>
      <c r="Y52" s="34"/>
      <c r="Z52" s="34"/>
      <c r="AA52" s="34"/>
      <c r="AB52" s="34"/>
      <c r="AC52" s="34"/>
      <c r="AD52" s="34"/>
    </row>
    <row r="53" spans="1:30" s="56" customFormat="1" x14ac:dyDescent="0.2">
      <c r="A53" s="8">
        <f t="shared" si="5"/>
        <v>45</v>
      </c>
      <c r="B53" s="17">
        <f t="shared" si="9"/>
        <v>160528.23055536018</v>
      </c>
      <c r="C53" s="17">
        <f t="shared" si="10"/>
        <v>1070.1882037024013</v>
      </c>
      <c r="D53" s="17">
        <f t="shared" si="11"/>
        <v>216.89057618637048</v>
      </c>
      <c r="E53" s="125">
        <f t="shared" si="7"/>
        <v>1287.0787798887718</v>
      </c>
      <c r="F53" s="127"/>
      <c r="G53" s="128"/>
      <c r="H53" s="93"/>
      <c r="I53" s="20"/>
      <c r="J53" s="91"/>
      <c r="K53" s="92"/>
      <c r="L53" s="55" t="str">
        <f t="shared" si="0"/>
        <v/>
      </c>
      <c r="M53" s="25"/>
      <c r="N53" s="56">
        <f t="shared" si="1"/>
        <v>0</v>
      </c>
      <c r="O53" s="56">
        <f t="shared" si="3"/>
        <v>2</v>
      </c>
      <c r="P53" s="57">
        <f t="shared" si="8"/>
        <v>268</v>
      </c>
      <c r="Q53" s="62">
        <f t="shared" si="12"/>
        <v>6.6666666666666671E-3</v>
      </c>
      <c r="R53" s="59"/>
      <c r="S53" s="98">
        <f t="shared" si="4"/>
        <v>168775.5</v>
      </c>
      <c r="T53" s="61">
        <f t="shared" si="2"/>
        <v>312</v>
      </c>
      <c r="U53" s="34"/>
      <c r="V53" s="34"/>
      <c r="W53" s="34"/>
      <c r="X53" s="34"/>
      <c r="Y53" s="34"/>
      <c r="Z53" s="34"/>
      <c r="AA53" s="34"/>
      <c r="AB53" s="34"/>
      <c r="AC53" s="34"/>
      <c r="AD53" s="34"/>
    </row>
    <row r="54" spans="1:30" s="56" customFormat="1" x14ac:dyDescent="0.2">
      <c r="A54" s="8">
        <f t="shared" si="5"/>
        <v>46</v>
      </c>
      <c r="B54" s="17">
        <f t="shared" si="9"/>
        <v>160311.33997917382</v>
      </c>
      <c r="C54" s="17">
        <f t="shared" si="10"/>
        <v>1068.7422665278254</v>
      </c>
      <c r="D54" s="17">
        <f t="shared" si="11"/>
        <v>218.33651336094636</v>
      </c>
      <c r="E54" s="125">
        <f t="shared" si="7"/>
        <v>1287.0787798887718</v>
      </c>
      <c r="F54" s="127"/>
      <c r="G54" s="128"/>
      <c r="H54" s="93"/>
      <c r="I54" s="20"/>
      <c r="J54" s="91"/>
      <c r="K54" s="92"/>
      <c r="L54" s="55" t="str">
        <f t="shared" si="0"/>
        <v/>
      </c>
      <c r="M54" s="25"/>
      <c r="N54" s="56">
        <f t="shared" si="1"/>
        <v>0</v>
      </c>
      <c r="O54" s="56">
        <f t="shared" si="3"/>
        <v>2</v>
      </c>
      <c r="P54" s="57">
        <f t="shared" si="8"/>
        <v>267</v>
      </c>
      <c r="Q54" s="62">
        <f t="shared" si="12"/>
        <v>6.6666666666666671E-3</v>
      </c>
      <c r="R54" s="59"/>
      <c r="S54" s="98">
        <f t="shared" si="4"/>
        <v>168775.5</v>
      </c>
      <c r="T54" s="61">
        <f t="shared" si="2"/>
        <v>312</v>
      </c>
      <c r="U54" s="34"/>
      <c r="V54" s="34"/>
      <c r="W54" s="34"/>
      <c r="X54" s="34"/>
      <c r="Y54" s="34"/>
      <c r="Z54" s="34"/>
      <c r="AA54" s="34"/>
      <c r="AB54" s="34"/>
      <c r="AC54" s="34"/>
      <c r="AD54" s="34"/>
    </row>
    <row r="55" spans="1:30" s="56" customFormat="1" x14ac:dyDescent="0.2">
      <c r="A55" s="8">
        <f t="shared" si="5"/>
        <v>47</v>
      </c>
      <c r="B55" s="17">
        <f t="shared" si="9"/>
        <v>160093.00346581289</v>
      </c>
      <c r="C55" s="17">
        <f t="shared" si="10"/>
        <v>1067.286689772086</v>
      </c>
      <c r="D55" s="17">
        <f t="shared" si="11"/>
        <v>219.79209011668581</v>
      </c>
      <c r="E55" s="125">
        <f t="shared" si="7"/>
        <v>1287.0787798887718</v>
      </c>
      <c r="F55" s="127"/>
      <c r="G55" s="128"/>
      <c r="H55" s="93"/>
      <c r="I55" s="20"/>
      <c r="J55" s="91"/>
      <c r="K55" s="92"/>
      <c r="L55" s="55" t="str">
        <f t="shared" si="0"/>
        <v/>
      </c>
      <c r="M55" s="25"/>
      <c r="N55" s="56">
        <f t="shared" si="1"/>
        <v>0</v>
      </c>
      <c r="O55" s="56">
        <f t="shared" si="3"/>
        <v>2</v>
      </c>
      <c r="P55" s="57">
        <f t="shared" si="8"/>
        <v>266</v>
      </c>
      <c r="Q55" s="62">
        <f t="shared" si="12"/>
        <v>6.6666666666666671E-3</v>
      </c>
      <c r="R55" s="59"/>
      <c r="S55" s="98">
        <f t="shared" si="4"/>
        <v>168775.5</v>
      </c>
      <c r="T55" s="61">
        <f t="shared" si="2"/>
        <v>312</v>
      </c>
      <c r="U55" s="34"/>
      <c r="V55" s="34"/>
      <c r="W55" s="34"/>
      <c r="X55" s="34"/>
      <c r="Y55" s="34"/>
      <c r="Z55" s="34"/>
      <c r="AA55" s="34"/>
      <c r="AB55" s="34"/>
      <c r="AC55" s="34"/>
      <c r="AD55" s="34"/>
    </row>
    <row r="56" spans="1:30" s="56" customFormat="1" x14ac:dyDescent="0.2">
      <c r="A56" s="8">
        <f t="shared" si="5"/>
        <v>48</v>
      </c>
      <c r="B56" s="17">
        <f t="shared" si="9"/>
        <v>159873.21137569621</v>
      </c>
      <c r="C56" s="17">
        <f t="shared" si="10"/>
        <v>1065.821409171308</v>
      </c>
      <c r="D56" s="17">
        <f t="shared" si="11"/>
        <v>221.2573707174638</v>
      </c>
      <c r="E56" s="125">
        <f t="shared" si="7"/>
        <v>1287.0787798887718</v>
      </c>
      <c r="F56" s="127"/>
      <c r="G56" s="128"/>
      <c r="H56" s="93"/>
      <c r="I56" s="20"/>
      <c r="J56" s="91"/>
      <c r="K56" s="92"/>
      <c r="L56" s="55" t="str">
        <f t="shared" si="0"/>
        <v/>
      </c>
      <c r="M56" s="25"/>
      <c r="N56" s="56">
        <f t="shared" si="1"/>
        <v>0</v>
      </c>
      <c r="O56" s="56">
        <f t="shared" si="3"/>
        <v>2</v>
      </c>
      <c r="P56" s="57">
        <f t="shared" si="8"/>
        <v>265</v>
      </c>
      <c r="Q56" s="62">
        <f t="shared" si="12"/>
        <v>6.6666666666666671E-3</v>
      </c>
      <c r="R56" s="59"/>
      <c r="S56" s="98">
        <f t="shared" si="4"/>
        <v>168775.5</v>
      </c>
      <c r="T56" s="61">
        <f t="shared" si="2"/>
        <v>312</v>
      </c>
      <c r="U56" s="34"/>
      <c r="V56" s="34"/>
      <c r="W56" s="34"/>
      <c r="X56" s="34"/>
      <c r="Y56" s="34"/>
      <c r="Z56" s="34"/>
      <c r="AA56" s="34"/>
      <c r="AB56" s="34"/>
      <c r="AC56" s="34"/>
      <c r="AD56" s="34"/>
    </row>
    <row r="57" spans="1:30" s="56" customFormat="1" x14ac:dyDescent="0.2">
      <c r="A57" s="8">
        <f t="shared" si="5"/>
        <v>49</v>
      </c>
      <c r="B57" s="17">
        <f t="shared" si="9"/>
        <v>159651.95400497873</v>
      </c>
      <c r="C57" s="17">
        <f t="shared" si="10"/>
        <v>1064.3463600331916</v>
      </c>
      <c r="D57" s="17">
        <f t="shared" si="11"/>
        <v>222.73241985558025</v>
      </c>
      <c r="E57" s="125">
        <f t="shared" si="7"/>
        <v>1287.0787798887718</v>
      </c>
      <c r="F57" s="127"/>
      <c r="G57" s="128"/>
      <c r="H57" s="93"/>
      <c r="I57" s="20"/>
      <c r="J57" s="91"/>
      <c r="K57" s="92"/>
      <c r="L57" s="55" t="str">
        <f t="shared" si="0"/>
        <v/>
      </c>
      <c r="M57" s="25"/>
      <c r="N57" s="56">
        <f t="shared" si="1"/>
        <v>0</v>
      </c>
      <c r="O57" s="56">
        <f t="shared" si="3"/>
        <v>2</v>
      </c>
      <c r="P57" s="57">
        <f t="shared" si="8"/>
        <v>264</v>
      </c>
      <c r="Q57" s="62">
        <f t="shared" si="12"/>
        <v>6.6666666666666671E-3</v>
      </c>
      <c r="R57" s="59"/>
      <c r="S57" s="98">
        <f t="shared" si="4"/>
        <v>168775.5</v>
      </c>
      <c r="T57" s="61">
        <f t="shared" si="2"/>
        <v>312</v>
      </c>
      <c r="U57" s="34"/>
      <c r="V57" s="34"/>
      <c r="W57" s="34"/>
      <c r="X57" s="34"/>
      <c r="Y57" s="34"/>
      <c r="Z57" s="34"/>
      <c r="AA57" s="34"/>
      <c r="AB57" s="34"/>
      <c r="AC57" s="34"/>
      <c r="AD57" s="34"/>
    </row>
    <row r="58" spans="1:30" s="56" customFormat="1" x14ac:dyDescent="0.2">
      <c r="A58" s="8">
        <f t="shared" si="5"/>
        <v>50</v>
      </c>
      <c r="B58" s="17">
        <f t="shared" si="9"/>
        <v>159429.22158512316</v>
      </c>
      <c r="C58" s="17">
        <f t="shared" si="10"/>
        <v>1062.8614772341546</v>
      </c>
      <c r="D58" s="17">
        <f t="shared" si="11"/>
        <v>224.21730265461724</v>
      </c>
      <c r="E58" s="125">
        <f t="shared" si="7"/>
        <v>1287.0787798887718</v>
      </c>
      <c r="F58" s="127"/>
      <c r="G58" s="128"/>
      <c r="H58" s="93"/>
      <c r="I58" s="20"/>
      <c r="J58" s="91"/>
      <c r="K58" s="92"/>
      <c r="L58" s="55" t="str">
        <f t="shared" si="0"/>
        <v/>
      </c>
      <c r="M58" s="25"/>
      <c r="N58" s="56">
        <f t="shared" si="1"/>
        <v>0</v>
      </c>
      <c r="O58" s="56">
        <f t="shared" si="3"/>
        <v>2</v>
      </c>
      <c r="P58" s="57">
        <f t="shared" si="8"/>
        <v>263</v>
      </c>
      <c r="Q58" s="62">
        <f t="shared" si="12"/>
        <v>6.6666666666666671E-3</v>
      </c>
      <c r="R58" s="59"/>
      <c r="S58" s="98">
        <f t="shared" si="4"/>
        <v>168775.5</v>
      </c>
      <c r="T58" s="61">
        <f t="shared" si="2"/>
        <v>312</v>
      </c>
      <c r="U58" s="34"/>
      <c r="V58" s="34"/>
      <c r="W58" s="34"/>
      <c r="X58" s="34"/>
      <c r="Y58" s="34"/>
      <c r="Z58" s="34"/>
      <c r="AA58" s="34"/>
      <c r="AB58" s="34"/>
      <c r="AC58" s="34"/>
      <c r="AD58" s="34"/>
    </row>
    <row r="59" spans="1:30" s="56" customFormat="1" x14ac:dyDescent="0.2">
      <c r="A59" s="8">
        <f t="shared" si="5"/>
        <v>51</v>
      </c>
      <c r="B59" s="17">
        <f t="shared" si="9"/>
        <v>159205.00428246855</v>
      </c>
      <c r="C59" s="17">
        <f t="shared" si="10"/>
        <v>1061.3666952164572</v>
      </c>
      <c r="D59" s="17">
        <f t="shared" si="11"/>
        <v>225.71208467231463</v>
      </c>
      <c r="E59" s="125">
        <f t="shared" si="7"/>
        <v>1287.0787798887718</v>
      </c>
      <c r="F59" s="127"/>
      <c r="G59" s="128"/>
      <c r="H59" s="93"/>
      <c r="I59" s="20"/>
      <c r="J59" s="91"/>
      <c r="K59" s="92"/>
      <c r="L59" s="55" t="str">
        <f t="shared" si="0"/>
        <v/>
      </c>
      <c r="M59" s="25"/>
      <c r="N59" s="56">
        <f t="shared" si="1"/>
        <v>0</v>
      </c>
      <c r="O59" s="56">
        <f t="shared" si="3"/>
        <v>2</v>
      </c>
      <c r="P59" s="57">
        <f t="shared" si="8"/>
        <v>262</v>
      </c>
      <c r="Q59" s="62">
        <f t="shared" si="12"/>
        <v>6.6666666666666671E-3</v>
      </c>
      <c r="R59" s="59"/>
      <c r="S59" s="98">
        <f t="shared" si="4"/>
        <v>168775.5</v>
      </c>
      <c r="T59" s="61">
        <f t="shared" si="2"/>
        <v>312</v>
      </c>
      <c r="U59" s="34"/>
      <c r="V59" s="34"/>
      <c r="W59" s="34"/>
      <c r="X59" s="34"/>
      <c r="Y59" s="34"/>
      <c r="Z59" s="34"/>
      <c r="AA59" s="34"/>
      <c r="AB59" s="34"/>
      <c r="AC59" s="34"/>
      <c r="AD59" s="34"/>
    </row>
    <row r="60" spans="1:30" s="56" customFormat="1" x14ac:dyDescent="0.2">
      <c r="A60" s="8">
        <f t="shared" si="5"/>
        <v>52</v>
      </c>
      <c r="B60" s="17">
        <f t="shared" si="9"/>
        <v>158979.29219779623</v>
      </c>
      <c r="C60" s="17">
        <f t="shared" si="10"/>
        <v>1059.8619479853082</v>
      </c>
      <c r="D60" s="17">
        <f t="shared" si="11"/>
        <v>227.21683190346357</v>
      </c>
      <c r="E60" s="125">
        <f t="shared" si="7"/>
        <v>1287.0787798887718</v>
      </c>
      <c r="F60" s="127"/>
      <c r="G60" s="128"/>
      <c r="H60" s="93"/>
      <c r="I60" s="20"/>
      <c r="J60" s="91"/>
      <c r="K60" s="92"/>
      <c r="L60" s="55" t="str">
        <f t="shared" si="0"/>
        <v/>
      </c>
      <c r="M60" s="25"/>
      <c r="N60" s="56">
        <f t="shared" si="1"/>
        <v>0</v>
      </c>
      <c r="O60" s="56">
        <f t="shared" si="3"/>
        <v>2</v>
      </c>
      <c r="P60" s="57">
        <f t="shared" si="8"/>
        <v>261</v>
      </c>
      <c r="Q60" s="62">
        <f t="shared" si="12"/>
        <v>6.6666666666666671E-3</v>
      </c>
      <c r="R60" s="59"/>
      <c r="S60" s="98">
        <f t="shared" si="4"/>
        <v>168775.5</v>
      </c>
      <c r="T60" s="61">
        <f t="shared" si="2"/>
        <v>312</v>
      </c>
      <c r="U60" s="34"/>
      <c r="V60" s="34"/>
      <c r="W60" s="34"/>
      <c r="X60" s="34"/>
      <c r="Y60" s="34"/>
      <c r="Z60" s="34"/>
      <c r="AA60" s="34"/>
      <c r="AB60" s="34"/>
      <c r="AC60" s="34"/>
      <c r="AD60" s="34"/>
    </row>
    <row r="61" spans="1:30" s="56" customFormat="1" x14ac:dyDescent="0.2">
      <c r="A61" s="8">
        <f t="shared" si="5"/>
        <v>53</v>
      </c>
      <c r="B61" s="17">
        <f t="shared" si="9"/>
        <v>158752.07536589276</v>
      </c>
      <c r="C61" s="17">
        <f t="shared" si="10"/>
        <v>1058.3471691059517</v>
      </c>
      <c r="D61" s="17">
        <f t="shared" si="11"/>
        <v>228.7316107828201</v>
      </c>
      <c r="E61" s="125">
        <f t="shared" si="7"/>
        <v>1287.0787798887718</v>
      </c>
      <c r="F61" s="127"/>
      <c r="G61" s="128"/>
      <c r="H61" s="93"/>
      <c r="I61" s="20"/>
      <c r="J61" s="91"/>
      <c r="K61" s="92"/>
      <c r="L61" s="55" t="str">
        <f t="shared" si="0"/>
        <v/>
      </c>
      <c r="M61" s="25"/>
      <c r="N61" s="56">
        <f t="shared" si="1"/>
        <v>0</v>
      </c>
      <c r="O61" s="56">
        <f t="shared" si="3"/>
        <v>2</v>
      </c>
      <c r="P61" s="57">
        <f t="shared" si="8"/>
        <v>260</v>
      </c>
      <c r="Q61" s="62">
        <f t="shared" si="12"/>
        <v>6.6666666666666671E-3</v>
      </c>
      <c r="R61" s="59"/>
      <c r="S61" s="98">
        <f t="shared" si="4"/>
        <v>168775.5</v>
      </c>
      <c r="T61" s="61">
        <f t="shared" si="2"/>
        <v>312</v>
      </c>
      <c r="U61" s="34"/>
      <c r="V61" s="34"/>
      <c r="W61" s="34"/>
      <c r="X61" s="34"/>
      <c r="Y61" s="34"/>
      <c r="Z61" s="34"/>
      <c r="AA61" s="34"/>
      <c r="AB61" s="34"/>
      <c r="AC61" s="34"/>
      <c r="AD61" s="34"/>
    </row>
    <row r="62" spans="1:30" s="56" customFormat="1" x14ac:dyDescent="0.2">
      <c r="A62" s="8">
        <f t="shared" si="5"/>
        <v>54</v>
      </c>
      <c r="B62" s="17">
        <f t="shared" si="9"/>
        <v>158523.34375510993</v>
      </c>
      <c r="C62" s="17">
        <f t="shared" si="10"/>
        <v>1056.8222917007329</v>
      </c>
      <c r="D62" s="17">
        <f t="shared" si="11"/>
        <v>230.25648818803893</v>
      </c>
      <c r="E62" s="125">
        <f t="shared" si="7"/>
        <v>1287.0787798887718</v>
      </c>
      <c r="F62" s="127"/>
      <c r="G62" s="128"/>
      <c r="H62" s="93"/>
      <c r="I62" s="20"/>
      <c r="J62" s="91"/>
      <c r="K62" s="92"/>
      <c r="L62" s="55" t="str">
        <f t="shared" si="0"/>
        <v/>
      </c>
      <c r="M62" s="25"/>
      <c r="N62" s="56">
        <f t="shared" si="1"/>
        <v>0</v>
      </c>
      <c r="O62" s="56">
        <f t="shared" si="3"/>
        <v>2</v>
      </c>
      <c r="P62" s="57">
        <f t="shared" si="8"/>
        <v>259</v>
      </c>
      <c r="Q62" s="62">
        <f t="shared" si="12"/>
        <v>6.6666666666666671E-3</v>
      </c>
      <c r="R62" s="59"/>
      <c r="S62" s="98">
        <f t="shared" si="4"/>
        <v>168775.5</v>
      </c>
      <c r="T62" s="61">
        <f t="shared" si="2"/>
        <v>312</v>
      </c>
      <c r="U62" s="34"/>
      <c r="V62" s="34"/>
      <c r="W62" s="34"/>
      <c r="X62" s="34"/>
      <c r="Y62" s="34"/>
      <c r="Z62" s="34"/>
      <c r="AA62" s="34"/>
      <c r="AB62" s="34"/>
      <c r="AC62" s="34"/>
      <c r="AD62" s="34"/>
    </row>
    <row r="63" spans="1:30" s="56" customFormat="1" x14ac:dyDescent="0.2">
      <c r="A63" s="8">
        <f t="shared" si="5"/>
        <v>55</v>
      </c>
      <c r="B63" s="17">
        <f t="shared" si="9"/>
        <v>158293.08726692188</v>
      </c>
      <c r="C63" s="17">
        <f t="shared" si="10"/>
        <v>1055.2872484461459</v>
      </c>
      <c r="D63" s="17">
        <f t="shared" si="11"/>
        <v>231.79153144262591</v>
      </c>
      <c r="E63" s="125">
        <f t="shared" si="7"/>
        <v>1287.0787798887718</v>
      </c>
      <c r="F63" s="127"/>
      <c r="G63" s="128"/>
      <c r="H63" s="93"/>
      <c r="I63" s="20"/>
      <c r="J63" s="91"/>
      <c r="K63" s="92"/>
      <c r="L63" s="55" t="str">
        <f t="shared" si="0"/>
        <v/>
      </c>
      <c r="M63" s="25"/>
      <c r="N63" s="56">
        <f t="shared" si="1"/>
        <v>0</v>
      </c>
      <c r="O63" s="56">
        <f t="shared" si="3"/>
        <v>2</v>
      </c>
      <c r="P63" s="57">
        <f t="shared" si="8"/>
        <v>258</v>
      </c>
      <c r="Q63" s="62">
        <f t="shared" si="12"/>
        <v>6.6666666666666671E-3</v>
      </c>
      <c r="R63" s="59"/>
      <c r="S63" s="98">
        <f t="shared" si="4"/>
        <v>168775.5</v>
      </c>
      <c r="T63" s="61">
        <f t="shared" si="2"/>
        <v>312</v>
      </c>
      <c r="U63" s="34"/>
      <c r="V63" s="34"/>
      <c r="W63" s="34"/>
      <c r="X63" s="34"/>
      <c r="Y63" s="34"/>
      <c r="Z63" s="34"/>
      <c r="AA63" s="34"/>
      <c r="AB63" s="34"/>
      <c r="AC63" s="34"/>
      <c r="AD63" s="34"/>
    </row>
    <row r="64" spans="1:30" s="56" customFormat="1" x14ac:dyDescent="0.2">
      <c r="A64" s="8">
        <f t="shared" si="5"/>
        <v>56</v>
      </c>
      <c r="B64" s="17">
        <f t="shared" si="9"/>
        <v>158061.29573547925</v>
      </c>
      <c r="C64" s="17">
        <f t="shared" si="10"/>
        <v>1053.7419715698618</v>
      </c>
      <c r="D64" s="17">
        <f t="shared" si="11"/>
        <v>233.33680831891002</v>
      </c>
      <c r="E64" s="125">
        <f t="shared" si="7"/>
        <v>1287.0787798887718</v>
      </c>
      <c r="F64" s="127"/>
      <c r="G64" s="128"/>
      <c r="H64" s="93"/>
      <c r="I64" s="20"/>
      <c r="J64" s="91"/>
      <c r="K64" s="92"/>
      <c r="L64" s="55" t="str">
        <f t="shared" si="0"/>
        <v/>
      </c>
      <c r="M64" s="25"/>
      <c r="N64" s="56">
        <f t="shared" si="1"/>
        <v>0</v>
      </c>
      <c r="O64" s="56">
        <f t="shared" si="3"/>
        <v>2</v>
      </c>
      <c r="P64" s="57">
        <f t="shared" si="8"/>
        <v>257</v>
      </c>
      <c r="Q64" s="62">
        <f t="shared" si="12"/>
        <v>6.6666666666666671E-3</v>
      </c>
      <c r="R64" s="59"/>
      <c r="S64" s="98">
        <f t="shared" si="4"/>
        <v>168775.5</v>
      </c>
      <c r="T64" s="61">
        <f t="shared" si="2"/>
        <v>312</v>
      </c>
      <c r="U64" s="34"/>
      <c r="V64" s="34"/>
      <c r="W64" s="34"/>
      <c r="X64" s="34"/>
      <c r="Y64" s="34"/>
      <c r="Z64" s="34"/>
      <c r="AA64" s="34"/>
      <c r="AB64" s="34"/>
      <c r="AC64" s="34"/>
      <c r="AD64" s="34"/>
    </row>
    <row r="65" spans="1:30" s="56" customFormat="1" x14ac:dyDescent="0.2">
      <c r="A65" s="8">
        <f t="shared" si="5"/>
        <v>57</v>
      </c>
      <c r="B65" s="17">
        <f t="shared" si="9"/>
        <v>157827.95892716033</v>
      </c>
      <c r="C65" s="17">
        <f t="shared" si="10"/>
        <v>1052.1863928477355</v>
      </c>
      <c r="D65" s="17">
        <f t="shared" si="11"/>
        <v>234.89238704103627</v>
      </c>
      <c r="E65" s="125">
        <f t="shared" si="7"/>
        <v>1287.0787798887718</v>
      </c>
      <c r="F65" s="127"/>
      <c r="G65" s="128"/>
      <c r="H65" s="93"/>
      <c r="I65" s="20"/>
      <c r="J65" s="91"/>
      <c r="K65" s="92"/>
      <c r="L65" s="55" t="str">
        <f t="shared" si="0"/>
        <v/>
      </c>
      <c r="M65" s="25"/>
      <c r="N65" s="56">
        <f t="shared" si="1"/>
        <v>0</v>
      </c>
      <c r="O65" s="56">
        <f t="shared" si="3"/>
        <v>2</v>
      </c>
      <c r="P65" s="57">
        <f t="shared" si="8"/>
        <v>256</v>
      </c>
      <c r="Q65" s="62">
        <f t="shared" si="12"/>
        <v>6.6666666666666671E-3</v>
      </c>
      <c r="R65" s="59"/>
      <c r="S65" s="98">
        <f t="shared" si="4"/>
        <v>168775.5</v>
      </c>
      <c r="T65" s="61">
        <f t="shared" si="2"/>
        <v>312</v>
      </c>
      <c r="U65" s="34"/>
      <c r="V65" s="34"/>
      <c r="W65" s="34"/>
      <c r="X65" s="34"/>
      <c r="Y65" s="34"/>
      <c r="Z65" s="34"/>
      <c r="AA65" s="34"/>
      <c r="AB65" s="34"/>
      <c r="AC65" s="34"/>
      <c r="AD65" s="34"/>
    </row>
    <row r="66" spans="1:30" s="56" customFormat="1" x14ac:dyDescent="0.2">
      <c r="A66" s="8">
        <f t="shared" si="5"/>
        <v>58</v>
      </c>
      <c r="B66" s="17">
        <f t="shared" si="9"/>
        <v>157593.0665401193</v>
      </c>
      <c r="C66" s="17">
        <f t="shared" si="10"/>
        <v>1050.6204436007954</v>
      </c>
      <c r="D66" s="17">
        <f t="shared" si="11"/>
        <v>236.45833628797641</v>
      </c>
      <c r="E66" s="125">
        <f t="shared" si="7"/>
        <v>1287.0787798887718</v>
      </c>
      <c r="F66" s="127"/>
      <c r="G66" s="128"/>
      <c r="H66" s="93"/>
      <c r="I66" s="20"/>
      <c r="J66" s="91"/>
      <c r="K66" s="92"/>
      <c r="L66" s="55" t="str">
        <f t="shared" si="0"/>
        <v/>
      </c>
      <c r="M66" s="25"/>
      <c r="N66" s="56">
        <f t="shared" si="1"/>
        <v>0</v>
      </c>
      <c r="O66" s="56">
        <f t="shared" si="3"/>
        <v>2</v>
      </c>
      <c r="P66" s="57">
        <f t="shared" si="8"/>
        <v>255</v>
      </c>
      <c r="Q66" s="62">
        <f t="shared" si="12"/>
        <v>6.6666666666666671E-3</v>
      </c>
      <c r="R66" s="59"/>
      <c r="S66" s="98">
        <f t="shared" si="4"/>
        <v>168775.5</v>
      </c>
      <c r="T66" s="61">
        <f t="shared" si="2"/>
        <v>312</v>
      </c>
      <c r="U66" s="34"/>
      <c r="V66" s="34"/>
      <c r="W66" s="34"/>
      <c r="X66" s="34"/>
      <c r="Y66" s="34"/>
      <c r="Z66" s="34"/>
      <c r="AA66" s="34"/>
      <c r="AB66" s="34"/>
      <c r="AC66" s="34"/>
      <c r="AD66" s="34"/>
    </row>
    <row r="67" spans="1:30" s="56" customFormat="1" x14ac:dyDescent="0.2">
      <c r="A67" s="8">
        <f t="shared" si="5"/>
        <v>59</v>
      </c>
      <c r="B67" s="17">
        <f t="shared" si="9"/>
        <v>157356.60820383133</v>
      </c>
      <c r="C67" s="17">
        <f t="shared" si="10"/>
        <v>1049.0440546922089</v>
      </c>
      <c r="D67" s="17">
        <f t="shared" si="11"/>
        <v>238.03472519656293</v>
      </c>
      <c r="E67" s="125">
        <f t="shared" si="7"/>
        <v>1287.0787798887718</v>
      </c>
      <c r="F67" s="127"/>
      <c r="G67" s="128"/>
      <c r="H67" s="93"/>
      <c r="I67" s="20"/>
      <c r="J67" s="91"/>
      <c r="K67" s="92"/>
      <c r="L67" s="55" t="str">
        <f t="shared" si="0"/>
        <v/>
      </c>
      <c r="M67" s="25"/>
      <c r="N67" s="56">
        <f t="shared" si="1"/>
        <v>0</v>
      </c>
      <c r="O67" s="56">
        <f t="shared" si="3"/>
        <v>2</v>
      </c>
      <c r="P67" s="57">
        <f t="shared" si="8"/>
        <v>254</v>
      </c>
      <c r="Q67" s="62">
        <f t="shared" si="12"/>
        <v>6.6666666666666671E-3</v>
      </c>
      <c r="R67" s="59"/>
      <c r="S67" s="98">
        <f t="shared" si="4"/>
        <v>168775.5</v>
      </c>
      <c r="T67" s="61">
        <f t="shared" si="2"/>
        <v>312</v>
      </c>
      <c r="U67" s="34"/>
      <c r="V67" s="34"/>
      <c r="W67" s="34"/>
      <c r="X67" s="34"/>
      <c r="Y67" s="34"/>
      <c r="Z67" s="34"/>
      <c r="AA67" s="34"/>
      <c r="AB67" s="34"/>
      <c r="AC67" s="34"/>
      <c r="AD67" s="34"/>
    </row>
    <row r="68" spans="1:30" s="56" customFormat="1" x14ac:dyDescent="0.2">
      <c r="A68" s="8">
        <f t="shared" si="5"/>
        <v>60</v>
      </c>
      <c r="B68" s="17">
        <f t="shared" si="9"/>
        <v>157118.57347863476</v>
      </c>
      <c r="C68" s="17">
        <f t="shared" si="10"/>
        <v>1047.4571565242318</v>
      </c>
      <c r="D68" s="17">
        <f t="shared" si="11"/>
        <v>239.62162336454003</v>
      </c>
      <c r="E68" s="125">
        <f t="shared" si="7"/>
        <v>1287.0787798887718</v>
      </c>
      <c r="F68" s="127"/>
      <c r="G68" s="128"/>
      <c r="H68" s="93"/>
      <c r="I68" s="20"/>
      <c r="J68" s="91"/>
      <c r="K68" s="92"/>
      <c r="L68" s="55" t="str">
        <f t="shared" si="0"/>
        <v/>
      </c>
      <c r="M68" s="25"/>
      <c r="N68" s="56">
        <f t="shared" si="1"/>
        <v>0</v>
      </c>
      <c r="O68" s="56">
        <f t="shared" si="3"/>
        <v>2</v>
      </c>
      <c r="P68" s="57">
        <f t="shared" si="8"/>
        <v>253</v>
      </c>
      <c r="Q68" s="62">
        <f t="shared" si="12"/>
        <v>6.6666666666666671E-3</v>
      </c>
      <c r="R68" s="59"/>
      <c r="S68" s="98">
        <f t="shared" si="4"/>
        <v>168775.5</v>
      </c>
      <c r="T68" s="61">
        <f t="shared" si="2"/>
        <v>312</v>
      </c>
      <c r="U68" s="34"/>
      <c r="V68" s="34"/>
      <c r="W68" s="34"/>
      <c r="X68" s="34"/>
      <c r="Y68" s="34"/>
      <c r="Z68" s="34"/>
      <c r="AA68" s="34"/>
      <c r="AB68" s="34"/>
      <c r="AC68" s="34"/>
      <c r="AD68" s="34"/>
    </row>
    <row r="69" spans="1:30" s="56" customFormat="1" x14ac:dyDescent="0.2">
      <c r="A69" s="8">
        <f t="shared" si="5"/>
        <v>61</v>
      </c>
      <c r="B69" s="17">
        <f t="shared" si="9"/>
        <v>156878.95185527022</v>
      </c>
      <c r="C69" s="17">
        <f t="shared" si="10"/>
        <v>1045.8596790351348</v>
      </c>
      <c r="D69" s="17">
        <f t="shared" si="11"/>
        <v>241.21910085363697</v>
      </c>
      <c r="E69" s="125">
        <f t="shared" si="7"/>
        <v>1287.0787798887718</v>
      </c>
      <c r="F69" s="127"/>
      <c r="G69" s="128"/>
      <c r="H69" s="93"/>
      <c r="I69" s="20"/>
      <c r="J69" s="91"/>
      <c r="K69" s="92"/>
      <c r="L69" s="55" t="str">
        <f t="shared" si="0"/>
        <v/>
      </c>
      <c r="M69" s="25"/>
      <c r="N69" s="56">
        <f t="shared" si="1"/>
        <v>0</v>
      </c>
      <c r="O69" s="56">
        <f t="shared" si="3"/>
        <v>2</v>
      </c>
      <c r="P69" s="57">
        <f t="shared" si="8"/>
        <v>252</v>
      </c>
      <c r="Q69" s="62">
        <f t="shared" si="12"/>
        <v>6.6666666666666671E-3</v>
      </c>
      <c r="R69" s="59"/>
      <c r="S69" s="98">
        <f t="shared" si="4"/>
        <v>168775.5</v>
      </c>
      <c r="T69" s="61">
        <f t="shared" si="2"/>
        <v>312</v>
      </c>
      <c r="U69" s="34"/>
      <c r="V69" s="34"/>
      <c r="W69" s="34"/>
      <c r="X69" s="34"/>
      <c r="Y69" s="34"/>
      <c r="Z69" s="34"/>
      <c r="AA69" s="34"/>
      <c r="AB69" s="34"/>
      <c r="AC69" s="34"/>
      <c r="AD69" s="34"/>
    </row>
    <row r="70" spans="1:30" s="56" customFormat="1" x14ac:dyDescent="0.2">
      <c r="A70" s="8">
        <f t="shared" si="5"/>
        <v>62</v>
      </c>
      <c r="B70" s="17">
        <f t="shared" si="9"/>
        <v>156637.73275441659</v>
      </c>
      <c r="C70" s="17">
        <f t="shared" si="10"/>
        <v>1044.2515516961107</v>
      </c>
      <c r="D70" s="17">
        <f t="shared" si="11"/>
        <v>242.8272281926611</v>
      </c>
      <c r="E70" s="125">
        <f t="shared" si="7"/>
        <v>1287.0787798887718</v>
      </c>
      <c r="F70" s="127"/>
      <c r="G70" s="128"/>
      <c r="H70" s="93"/>
      <c r="I70" s="20"/>
      <c r="J70" s="91"/>
      <c r="K70" s="92"/>
      <c r="L70" s="55" t="str">
        <f t="shared" si="0"/>
        <v/>
      </c>
      <c r="M70" s="25"/>
      <c r="N70" s="56">
        <f t="shared" si="1"/>
        <v>0</v>
      </c>
      <c r="O70" s="56">
        <f t="shared" si="3"/>
        <v>2</v>
      </c>
      <c r="P70" s="57">
        <f t="shared" si="8"/>
        <v>251</v>
      </c>
      <c r="Q70" s="62">
        <f t="shared" si="12"/>
        <v>6.6666666666666671E-3</v>
      </c>
      <c r="R70" s="59"/>
      <c r="S70" s="98">
        <f t="shared" si="4"/>
        <v>168775.5</v>
      </c>
      <c r="T70" s="61">
        <f t="shared" si="2"/>
        <v>312</v>
      </c>
      <c r="U70" s="34"/>
      <c r="V70" s="34"/>
      <c r="W70" s="34"/>
      <c r="X70" s="34"/>
      <c r="Y70" s="34"/>
      <c r="Z70" s="34"/>
      <c r="AA70" s="34"/>
      <c r="AB70" s="34"/>
      <c r="AC70" s="34"/>
      <c r="AD70" s="34"/>
    </row>
    <row r="71" spans="1:30" s="56" customFormat="1" x14ac:dyDescent="0.2">
      <c r="A71" s="8">
        <f t="shared" si="5"/>
        <v>63</v>
      </c>
      <c r="B71" s="17">
        <f t="shared" si="9"/>
        <v>156394.90552622394</v>
      </c>
      <c r="C71" s="17">
        <f t="shared" si="10"/>
        <v>1042.6327035081597</v>
      </c>
      <c r="D71" s="17">
        <f t="shared" si="11"/>
        <v>244.44607638061211</v>
      </c>
      <c r="E71" s="125">
        <f t="shared" si="7"/>
        <v>1287.0787798887718</v>
      </c>
      <c r="F71" s="127"/>
      <c r="G71" s="128"/>
      <c r="H71" s="93"/>
      <c r="I71" s="20"/>
      <c r="J71" s="91"/>
      <c r="K71" s="92"/>
      <c r="L71" s="55" t="str">
        <f t="shared" si="0"/>
        <v/>
      </c>
      <c r="M71" s="25"/>
      <c r="N71" s="56">
        <f t="shared" si="1"/>
        <v>0</v>
      </c>
      <c r="O71" s="56">
        <f t="shared" si="3"/>
        <v>2</v>
      </c>
      <c r="P71" s="57">
        <f t="shared" si="8"/>
        <v>250</v>
      </c>
      <c r="Q71" s="62">
        <f t="shared" si="12"/>
        <v>6.6666666666666671E-3</v>
      </c>
      <c r="R71" s="59"/>
      <c r="S71" s="98">
        <f t="shared" si="4"/>
        <v>168775.5</v>
      </c>
      <c r="T71" s="61">
        <f t="shared" si="2"/>
        <v>312</v>
      </c>
      <c r="U71" s="34"/>
      <c r="V71" s="34"/>
      <c r="W71" s="34"/>
      <c r="X71" s="34"/>
      <c r="Y71" s="34"/>
      <c r="Z71" s="34"/>
      <c r="AA71" s="34"/>
      <c r="AB71" s="34"/>
      <c r="AC71" s="34"/>
      <c r="AD71" s="34"/>
    </row>
    <row r="72" spans="1:30" s="56" customFormat="1" x14ac:dyDescent="0.2">
      <c r="A72" s="8">
        <f t="shared" si="5"/>
        <v>64</v>
      </c>
      <c r="B72" s="17">
        <f t="shared" si="9"/>
        <v>156150.45944984333</v>
      </c>
      <c r="C72" s="17">
        <f t="shared" si="10"/>
        <v>1041.0030629989556</v>
      </c>
      <c r="D72" s="17">
        <f t="shared" si="11"/>
        <v>246.07571688981625</v>
      </c>
      <c r="E72" s="125">
        <f t="shared" si="7"/>
        <v>1287.0787798887718</v>
      </c>
      <c r="F72" s="127"/>
      <c r="G72" s="128"/>
      <c r="H72" s="93"/>
      <c r="I72" s="20"/>
      <c r="J72" s="91"/>
      <c r="K72" s="92"/>
      <c r="L72" s="55" t="str">
        <f t="shared" si="0"/>
        <v/>
      </c>
      <c r="M72" s="25"/>
      <c r="N72" s="56">
        <f t="shared" si="1"/>
        <v>0</v>
      </c>
      <c r="O72" s="56">
        <f t="shared" si="3"/>
        <v>2</v>
      </c>
      <c r="P72" s="57">
        <f t="shared" si="8"/>
        <v>249</v>
      </c>
      <c r="Q72" s="62">
        <f t="shared" si="12"/>
        <v>6.6666666666666671E-3</v>
      </c>
      <c r="R72" s="59"/>
      <c r="S72" s="98">
        <f t="shared" si="4"/>
        <v>168775.5</v>
      </c>
      <c r="T72" s="61">
        <f t="shared" si="2"/>
        <v>312</v>
      </c>
      <c r="U72" s="34"/>
      <c r="V72" s="34"/>
      <c r="W72" s="34"/>
      <c r="X72" s="34"/>
      <c r="Y72" s="34"/>
      <c r="Z72" s="34"/>
      <c r="AA72" s="34"/>
      <c r="AB72" s="34"/>
      <c r="AC72" s="34"/>
      <c r="AD72" s="34"/>
    </row>
    <row r="73" spans="1:30" s="56" customFormat="1" x14ac:dyDescent="0.2">
      <c r="A73" s="8">
        <f t="shared" si="5"/>
        <v>65</v>
      </c>
      <c r="B73" s="17">
        <f t="shared" si="9"/>
        <v>155904.38373295352</v>
      </c>
      <c r="C73" s="17">
        <f t="shared" si="10"/>
        <v>1039.3625582196901</v>
      </c>
      <c r="D73" s="17">
        <f t="shared" si="11"/>
        <v>247.71622166908173</v>
      </c>
      <c r="E73" s="125">
        <f t="shared" si="7"/>
        <v>1287.0787798887718</v>
      </c>
      <c r="F73" s="127"/>
      <c r="G73" s="128"/>
      <c r="H73" s="93"/>
      <c r="I73" s="20"/>
      <c r="J73" s="91"/>
      <c r="K73" s="92"/>
      <c r="L73" s="55" t="str">
        <f t="shared" ref="L73:L136" si="13">IF(K73=$Q$5,CONCATENATE($Q$3,INT(P73-P74)," ",$R$3),IF(K73=$Q$4,CONCATENATE($Q$3,INT(E73-E74)," ",$R$4),""))</f>
        <v/>
      </c>
      <c r="M73" s="25"/>
      <c r="N73" s="56">
        <f t="shared" ref="N73:N136" si="14">IF(K73="",0,IF(K73=$Q$4,1,2))</f>
        <v>0</v>
      </c>
      <c r="O73" s="56">
        <f t="shared" si="3"/>
        <v>2</v>
      </c>
      <c r="P73" s="57">
        <f t="shared" si="8"/>
        <v>248</v>
      </c>
      <c r="Q73" s="62">
        <f t="shared" si="12"/>
        <v>6.6666666666666671E-3</v>
      </c>
      <c r="R73" s="59"/>
      <c r="S73" s="98">
        <f t="shared" si="4"/>
        <v>168775.5</v>
      </c>
      <c r="T73" s="61">
        <f t="shared" ref="T73:T136" si="15">IF(OR(K72=$Q$5,H72&gt;0),P73,T72)</f>
        <v>312</v>
      </c>
      <c r="U73" s="34"/>
      <c r="V73" s="34"/>
      <c r="W73" s="34"/>
      <c r="X73" s="34"/>
      <c r="Y73" s="34"/>
      <c r="Z73" s="34"/>
      <c r="AA73" s="34"/>
      <c r="AB73" s="34"/>
      <c r="AC73" s="34"/>
      <c r="AD73" s="34"/>
    </row>
    <row r="74" spans="1:30" s="56" customFormat="1" x14ac:dyDescent="0.2">
      <c r="A74" s="8">
        <f t="shared" si="5"/>
        <v>66</v>
      </c>
      <c r="B74" s="17">
        <f t="shared" si="9"/>
        <v>155656.66751128444</v>
      </c>
      <c r="C74" s="17">
        <f t="shared" si="10"/>
        <v>1037.7111167418964</v>
      </c>
      <c r="D74" s="17">
        <f t="shared" si="11"/>
        <v>249.36766314687543</v>
      </c>
      <c r="E74" s="125">
        <f t="shared" si="7"/>
        <v>1287.0787798887718</v>
      </c>
      <c r="F74" s="127"/>
      <c r="G74" s="128"/>
      <c r="H74" s="93"/>
      <c r="I74" s="20"/>
      <c r="J74" s="91"/>
      <c r="K74" s="92"/>
      <c r="L74" s="55" t="str">
        <f t="shared" si="13"/>
        <v/>
      </c>
      <c r="M74" s="25"/>
      <c r="N74" s="56">
        <f t="shared" si="14"/>
        <v>0</v>
      </c>
      <c r="O74" s="56">
        <f t="shared" ref="O74:O137" si="16">IF(AND(((N73+O73)&gt;1),N73&lt;&gt;1),2,1)</f>
        <v>2</v>
      </c>
      <c r="P74" s="57">
        <f t="shared" si="8"/>
        <v>247</v>
      </c>
      <c r="Q74" s="62">
        <f t="shared" si="12"/>
        <v>6.6666666666666671E-3</v>
      </c>
      <c r="R74" s="59"/>
      <c r="S74" s="98">
        <f t="shared" ref="S74:S137" si="17">IF(OR(K73=$Q$5,H73&gt;0),B74,S73)</f>
        <v>168775.5</v>
      </c>
      <c r="T74" s="61">
        <f t="shared" si="15"/>
        <v>312</v>
      </c>
      <c r="U74" s="34"/>
      <c r="V74" s="34"/>
      <c r="W74" s="34"/>
      <c r="X74" s="34"/>
      <c r="Y74" s="34"/>
      <c r="Z74" s="34"/>
      <c r="AA74" s="34"/>
      <c r="AB74" s="34"/>
      <c r="AC74" s="34"/>
      <c r="AD74" s="34"/>
    </row>
    <row r="75" spans="1:30" s="56" customFormat="1" x14ac:dyDescent="0.2">
      <c r="A75" s="8">
        <f t="shared" ref="A75:A127" si="18">A74+1</f>
        <v>67</v>
      </c>
      <c r="B75" s="17">
        <f t="shared" si="9"/>
        <v>155407.29984813757</v>
      </c>
      <c r="C75" s="17">
        <f t="shared" si="10"/>
        <v>1036.0486656542505</v>
      </c>
      <c r="D75" s="17">
        <f t="shared" si="11"/>
        <v>251.03011423452131</v>
      </c>
      <c r="E75" s="125">
        <f t="shared" ref="E75:E138" si="19">IF(B75&lt;=D74,B75+C75,IF(O75=1,B75*(Q75/(1-(1+Q75)^-(P75-0))),S75*(Q75/(1-(1+Q75)^-(T75-0)))))</f>
        <v>1287.0787798887718</v>
      </c>
      <c r="F75" s="127"/>
      <c r="G75" s="128"/>
      <c r="H75" s="93"/>
      <c r="I75" s="20"/>
      <c r="J75" s="91"/>
      <c r="K75" s="92"/>
      <c r="L75" s="55" t="str">
        <f t="shared" si="13"/>
        <v/>
      </c>
      <c r="M75" s="25"/>
      <c r="N75" s="56">
        <f t="shared" si="14"/>
        <v>0</v>
      </c>
      <c r="O75" s="56">
        <f t="shared" si="16"/>
        <v>2</v>
      </c>
      <c r="P75" s="57">
        <f t="shared" ref="P75:P138" si="20">IF(K74=$Q$5,LOG(E74/(E74-Q75*B75),1+Q75),P74-1)</f>
        <v>246</v>
      </c>
      <c r="Q75" s="62">
        <f t="shared" si="12"/>
        <v>6.6666666666666671E-3</v>
      </c>
      <c r="R75" s="59"/>
      <c r="S75" s="98">
        <f t="shared" si="17"/>
        <v>168775.5</v>
      </c>
      <c r="T75" s="61">
        <f t="shared" si="15"/>
        <v>312</v>
      </c>
      <c r="U75" s="34"/>
      <c r="V75" s="34"/>
      <c r="W75" s="34"/>
      <c r="X75" s="34"/>
      <c r="Y75" s="34"/>
      <c r="Z75" s="34"/>
      <c r="AA75" s="34"/>
      <c r="AB75" s="34"/>
      <c r="AC75" s="34"/>
      <c r="AD75" s="34"/>
    </row>
    <row r="76" spans="1:30" s="56" customFormat="1" x14ac:dyDescent="0.2">
      <c r="A76" s="8">
        <f t="shared" si="18"/>
        <v>68</v>
      </c>
      <c r="B76" s="17">
        <f t="shared" si="9"/>
        <v>155156.26973390306</v>
      </c>
      <c r="C76" s="17">
        <f t="shared" si="10"/>
        <v>1034.3751315593538</v>
      </c>
      <c r="D76" s="17">
        <f t="shared" si="11"/>
        <v>252.703648329418</v>
      </c>
      <c r="E76" s="125">
        <f t="shared" si="19"/>
        <v>1287.0787798887718</v>
      </c>
      <c r="F76" s="127"/>
      <c r="G76" s="128"/>
      <c r="H76" s="93"/>
      <c r="I76" s="20"/>
      <c r="J76" s="91"/>
      <c r="K76" s="92"/>
      <c r="L76" s="55" t="str">
        <f t="shared" si="13"/>
        <v/>
      </c>
      <c r="M76" s="25"/>
      <c r="N76" s="56">
        <f t="shared" si="14"/>
        <v>0</v>
      </c>
      <c r="O76" s="56">
        <f t="shared" si="16"/>
        <v>2</v>
      </c>
      <c r="P76" s="57">
        <f t="shared" si="20"/>
        <v>245</v>
      </c>
      <c r="Q76" s="62">
        <f t="shared" si="12"/>
        <v>6.6666666666666671E-3</v>
      </c>
      <c r="R76" s="59"/>
      <c r="S76" s="98">
        <f t="shared" si="17"/>
        <v>168775.5</v>
      </c>
      <c r="T76" s="61">
        <f t="shared" si="15"/>
        <v>312</v>
      </c>
      <c r="U76" s="34"/>
      <c r="V76" s="34"/>
      <c r="W76" s="34"/>
      <c r="X76" s="34"/>
      <c r="Y76" s="34"/>
      <c r="Z76" s="34"/>
      <c r="AA76" s="34"/>
      <c r="AB76" s="34"/>
      <c r="AC76" s="34"/>
      <c r="AD76" s="34"/>
    </row>
    <row r="77" spans="1:30" s="56" customFormat="1" x14ac:dyDescent="0.2">
      <c r="A77" s="8">
        <f t="shared" si="18"/>
        <v>69</v>
      </c>
      <c r="B77" s="17">
        <f t="shared" si="9"/>
        <v>154903.56608557364</v>
      </c>
      <c r="C77" s="17">
        <f t="shared" si="10"/>
        <v>1032.6904405704909</v>
      </c>
      <c r="D77" s="17">
        <f t="shared" si="11"/>
        <v>254.38833931828094</v>
      </c>
      <c r="E77" s="125">
        <f t="shared" si="19"/>
        <v>1287.0787798887718</v>
      </c>
      <c r="F77" s="127"/>
      <c r="G77" s="128"/>
      <c r="H77" s="93"/>
      <c r="I77" s="20"/>
      <c r="J77" s="91"/>
      <c r="K77" s="92"/>
      <c r="L77" s="55" t="str">
        <f t="shared" si="13"/>
        <v/>
      </c>
      <c r="M77" s="25"/>
      <c r="N77" s="56">
        <f t="shared" si="14"/>
        <v>0</v>
      </c>
      <c r="O77" s="56">
        <f t="shared" si="16"/>
        <v>2</v>
      </c>
      <c r="P77" s="57">
        <f t="shared" si="20"/>
        <v>244</v>
      </c>
      <c r="Q77" s="62">
        <f t="shared" si="12"/>
        <v>6.6666666666666671E-3</v>
      </c>
      <c r="R77" s="59"/>
      <c r="S77" s="98">
        <f t="shared" si="17"/>
        <v>168775.5</v>
      </c>
      <c r="T77" s="61">
        <f t="shared" si="15"/>
        <v>312</v>
      </c>
      <c r="U77" s="34"/>
      <c r="V77" s="34"/>
      <c r="W77" s="34"/>
      <c r="X77" s="34"/>
      <c r="Y77" s="34"/>
      <c r="Z77" s="34"/>
      <c r="AA77" s="34"/>
      <c r="AB77" s="34"/>
      <c r="AC77" s="34"/>
      <c r="AD77" s="34"/>
    </row>
    <row r="78" spans="1:30" s="56" customFormat="1" x14ac:dyDescent="0.2">
      <c r="A78" s="8">
        <f t="shared" si="18"/>
        <v>70</v>
      </c>
      <c r="B78" s="17">
        <f t="shared" ref="B78:B141" si="21">IF(OR(B77&lt;0,B77&lt;E77),0,(IF(I77=0,B77-D77,B77-I77-D77)))</f>
        <v>154649.17774625536</v>
      </c>
      <c r="C78" s="17">
        <f t="shared" ref="C78:C141" si="22">B78*Q78</f>
        <v>1030.9945183083692</v>
      </c>
      <c r="D78" s="17">
        <f t="shared" ref="D78:D141" si="23">IF(B78&lt;=D77,B78,E78-C78)</f>
        <v>256.08426158040265</v>
      </c>
      <c r="E78" s="125">
        <f t="shared" si="19"/>
        <v>1287.0787798887718</v>
      </c>
      <c r="F78" s="127"/>
      <c r="G78" s="128"/>
      <c r="H78" s="93"/>
      <c r="I78" s="20"/>
      <c r="J78" s="91"/>
      <c r="K78" s="92"/>
      <c r="L78" s="55" t="str">
        <f t="shared" si="13"/>
        <v/>
      </c>
      <c r="M78" s="25"/>
      <c r="N78" s="56">
        <f t="shared" si="14"/>
        <v>0</v>
      </c>
      <c r="O78" s="56">
        <f t="shared" si="16"/>
        <v>2</v>
      </c>
      <c r="P78" s="57">
        <f t="shared" si="20"/>
        <v>243</v>
      </c>
      <c r="Q78" s="62">
        <f t="shared" si="12"/>
        <v>6.6666666666666671E-3</v>
      </c>
      <c r="R78" s="59"/>
      <c r="S78" s="98">
        <f t="shared" si="17"/>
        <v>168775.5</v>
      </c>
      <c r="T78" s="61">
        <f t="shared" si="15"/>
        <v>312</v>
      </c>
      <c r="U78" s="34"/>
      <c r="V78" s="34"/>
      <c r="W78" s="34"/>
      <c r="X78" s="34"/>
      <c r="Y78" s="34"/>
      <c r="Z78" s="34"/>
      <c r="AA78" s="34"/>
      <c r="AB78" s="34"/>
      <c r="AC78" s="34"/>
      <c r="AD78" s="34"/>
    </row>
    <row r="79" spans="1:30" s="56" customFormat="1" x14ac:dyDescent="0.2">
      <c r="A79" s="8">
        <f t="shared" si="18"/>
        <v>71</v>
      </c>
      <c r="B79" s="17">
        <f t="shared" si="21"/>
        <v>154393.09348467496</v>
      </c>
      <c r="C79" s="17">
        <f t="shared" si="22"/>
        <v>1029.287289897833</v>
      </c>
      <c r="D79" s="17">
        <f t="shared" si="23"/>
        <v>257.79148999093877</v>
      </c>
      <c r="E79" s="125">
        <f t="shared" si="19"/>
        <v>1287.0787798887718</v>
      </c>
      <c r="F79" s="127"/>
      <c r="G79" s="128"/>
      <c r="H79" s="93"/>
      <c r="I79" s="20"/>
      <c r="J79" s="91"/>
      <c r="K79" s="92"/>
      <c r="L79" s="55" t="str">
        <f t="shared" si="13"/>
        <v/>
      </c>
      <c r="M79" s="25"/>
      <c r="N79" s="56">
        <f t="shared" si="14"/>
        <v>0</v>
      </c>
      <c r="O79" s="56">
        <f t="shared" si="16"/>
        <v>2</v>
      </c>
      <c r="P79" s="57">
        <f t="shared" si="20"/>
        <v>242</v>
      </c>
      <c r="Q79" s="62">
        <f t="shared" ref="Q79:Q142" si="24">IF(H78=0,Q78,H78/12)</f>
        <v>6.6666666666666671E-3</v>
      </c>
      <c r="R79" s="59"/>
      <c r="S79" s="98">
        <f t="shared" si="17"/>
        <v>168775.5</v>
      </c>
      <c r="T79" s="61">
        <f t="shared" si="15"/>
        <v>312</v>
      </c>
      <c r="U79" s="34"/>
      <c r="V79" s="34"/>
      <c r="W79" s="34"/>
      <c r="X79" s="34"/>
      <c r="Y79" s="34"/>
      <c r="Z79" s="34"/>
      <c r="AA79" s="34"/>
      <c r="AB79" s="34"/>
      <c r="AC79" s="34"/>
      <c r="AD79" s="34"/>
    </row>
    <row r="80" spans="1:30" s="56" customFormat="1" x14ac:dyDescent="0.2">
      <c r="A80" s="8">
        <f t="shared" si="18"/>
        <v>72</v>
      </c>
      <c r="B80" s="17">
        <f t="shared" si="21"/>
        <v>154135.30199468401</v>
      </c>
      <c r="C80" s="17">
        <f t="shared" si="22"/>
        <v>1027.56867996456</v>
      </c>
      <c r="D80" s="17">
        <f t="shared" si="23"/>
        <v>259.51009992421177</v>
      </c>
      <c r="E80" s="125">
        <f t="shared" si="19"/>
        <v>1287.0787798887718</v>
      </c>
      <c r="F80" s="127"/>
      <c r="G80" s="128"/>
      <c r="H80" s="93"/>
      <c r="I80" s="20"/>
      <c r="J80" s="91"/>
      <c r="K80" s="92"/>
      <c r="L80" s="55" t="str">
        <f t="shared" si="13"/>
        <v/>
      </c>
      <c r="M80" s="25"/>
      <c r="N80" s="56">
        <f t="shared" si="14"/>
        <v>0</v>
      </c>
      <c r="O80" s="56">
        <f t="shared" si="16"/>
        <v>2</v>
      </c>
      <c r="P80" s="57">
        <f t="shared" si="20"/>
        <v>241</v>
      </c>
      <c r="Q80" s="62">
        <f t="shared" si="24"/>
        <v>6.6666666666666671E-3</v>
      </c>
      <c r="R80" s="59"/>
      <c r="S80" s="98">
        <f t="shared" si="17"/>
        <v>168775.5</v>
      </c>
      <c r="T80" s="61">
        <f t="shared" si="15"/>
        <v>312</v>
      </c>
      <c r="U80" s="34"/>
      <c r="V80" s="34"/>
      <c r="W80" s="34"/>
      <c r="X80" s="34"/>
      <c r="Y80" s="34"/>
      <c r="Z80" s="34"/>
      <c r="AA80" s="34"/>
      <c r="AB80" s="34"/>
      <c r="AC80" s="34"/>
      <c r="AD80" s="34"/>
    </row>
    <row r="81" spans="1:30" s="56" customFormat="1" x14ac:dyDescent="0.2">
      <c r="A81" s="8">
        <f t="shared" si="18"/>
        <v>73</v>
      </c>
      <c r="B81" s="17">
        <f t="shared" si="21"/>
        <v>153875.79189475981</v>
      </c>
      <c r="C81" s="17">
        <f t="shared" si="22"/>
        <v>1025.8386126317321</v>
      </c>
      <c r="D81" s="17">
        <f t="shared" si="23"/>
        <v>261.24016725703973</v>
      </c>
      <c r="E81" s="125">
        <f t="shared" si="19"/>
        <v>1287.0787798887718</v>
      </c>
      <c r="F81" s="127"/>
      <c r="G81" s="128"/>
      <c r="H81" s="93"/>
      <c r="I81" s="20"/>
      <c r="J81" s="91"/>
      <c r="K81" s="92"/>
      <c r="L81" s="55" t="str">
        <f t="shared" si="13"/>
        <v/>
      </c>
      <c r="M81" s="25"/>
      <c r="N81" s="56">
        <f t="shared" si="14"/>
        <v>0</v>
      </c>
      <c r="O81" s="56">
        <f t="shared" si="16"/>
        <v>2</v>
      </c>
      <c r="P81" s="57">
        <f t="shared" si="20"/>
        <v>240</v>
      </c>
      <c r="Q81" s="62">
        <f t="shared" si="24"/>
        <v>6.6666666666666671E-3</v>
      </c>
      <c r="R81" s="59"/>
      <c r="S81" s="98">
        <f t="shared" si="17"/>
        <v>168775.5</v>
      </c>
      <c r="T81" s="61">
        <f t="shared" si="15"/>
        <v>312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</row>
    <row r="82" spans="1:30" s="56" customFormat="1" x14ac:dyDescent="0.2">
      <c r="A82" s="8">
        <f t="shared" si="18"/>
        <v>74</v>
      </c>
      <c r="B82" s="17">
        <f t="shared" si="21"/>
        <v>153614.55172750278</v>
      </c>
      <c r="C82" s="17">
        <f t="shared" si="22"/>
        <v>1024.0970115166854</v>
      </c>
      <c r="D82" s="17">
        <f t="shared" si="23"/>
        <v>262.98176837208644</v>
      </c>
      <c r="E82" s="125">
        <f t="shared" si="19"/>
        <v>1287.0787798887718</v>
      </c>
      <c r="F82" s="127"/>
      <c r="G82" s="128"/>
      <c r="H82" s="93"/>
      <c r="I82" s="20"/>
      <c r="J82" s="91"/>
      <c r="K82" s="92"/>
      <c r="L82" s="55" t="str">
        <f t="shared" si="13"/>
        <v/>
      </c>
      <c r="M82" s="25"/>
      <c r="N82" s="56">
        <f t="shared" si="14"/>
        <v>0</v>
      </c>
      <c r="O82" s="56">
        <f t="shared" si="16"/>
        <v>2</v>
      </c>
      <c r="P82" s="57">
        <f t="shared" si="20"/>
        <v>239</v>
      </c>
      <c r="Q82" s="62">
        <f t="shared" si="24"/>
        <v>6.6666666666666671E-3</v>
      </c>
      <c r="R82" s="59"/>
      <c r="S82" s="98">
        <f t="shared" si="17"/>
        <v>168775.5</v>
      </c>
      <c r="T82" s="61">
        <f t="shared" si="15"/>
        <v>312</v>
      </c>
      <c r="U82" s="34"/>
      <c r="V82" s="34"/>
      <c r="W82" s="34"/>
      <c r="X82" s="34"/>
      <c r="Y82" s="34"/>
      <c r="Z82" s="34"/>
      <c r="AA82" s="34"/>
      <c r="AB82" s="34"/>
      <c r="AC82" s="34"/>
      <c r="AD82" s="34"/>
    </row>
    <row r="83" spans="1:30" s="56" customFormat="1" x14ac:dyDescent="0.2">
      <c r="A83" s="8">
        <f t="shared" si="18"/>
        <v>75</v>
      </c>
      <c r="B83" s="17">
        <f t="shared" si="21"/>
        <v>153351.56995913069</v>
      </c>
      <c r="C83" s="17">
        <f t="shared" si="22"/>
        <v>1022.343799727538</v>
      </c>
      <c r="D83" s="17">
        <f t="shared" si="23"/>
        <v>264.73498016123381</v>
      </c>
      <c r="E83" s="125">
        <f t="shared" si="19"/>
        <v>1287.0787798887718</v>
      </c>
      <c r="F83" s="127"/>
      <c r="G83" s="128"/>
      <c r="H83" s="93"/>
      <c r="I83" s="20"/>
      <c r="J83" s="91"/>
      <c r="K83" s="92"/>
      <c r="L83" s="55" t="str">
        <f t="shared" si="13"/>
        <v/>
      </c>
      <c r="M83" s="25"/>
      <c r="N83" s="56">
        <f t="shared" si="14"/>
        <v>0</v>
      </c>
      <c r="O83" s="56">
        <f t="shared" si="16"/>
        <v>2</v>
      </c>
      <c r="P83" s="57">
        <f t="shared" si="20"/>
        <v>238</v>
      </c>
      <c r="Q83" s="62">
        <f t="shared" si="24"/>
        <v>6.6666666666666671E-3</v>
      </c>
      <c r="R83" s="59"/>
      <c r="S83" s="98">
        <f t="shared" si="17"/>
        <v>168775.5</v>
      </c>
      <c r="T83" s="61">
        <f t="shared" si="15"/>
        <v>312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</row>
    <row r="84" spans="1:30" s="56" customFormat="1" x14ac:dyDescent="0.2">
      <c r="A84" s="8">
        <f t="shared" si="18"/>
        <v>76</v>
      </c>
      <c r="B84" s="17">
        <f t="shared" si="21"/>
        <v>153086.83497896945</v>
      </c>
      <c r="C84" s="17">
        <f t="shared" si="22"/>
        <v>1020.5788998597964</v>
      </c>
      <c r="D84" s="17">
        <f t="shared" si="23"/>
        <v>266.49988002897544</v>
      </c>
      <c r="E84" s="125">
        <f t="shared" si="19"/>
        <v>1287.0787798887718</v>
      </c>
      <c r="F84" s="127"/>
      <c r="G84" s="128"/>
      <c r="H84" s="93"/>
      <c r="I84" s="20"/>
      <c r="J84" s="91"/>
      <c r="K84" s="92"/>
      <c r="L84" s="55" t="str">
        <f t="shared" si="13"/>
        <v/>
      </c>
      <c r="M84" s="25"/>
      <c r="N84" s="56">
        <f t="shared" si="14"/>
        <v>0</v>
      </c>
      <c r="O84" s="56">
        <f t="shared" si="16"/>
        <v>2</v>
      </c>
      <c r="P84" s="57">
        <f t="shared" si="20"/>
        <v>237</v>
      </c>
      <c r="Q84" s="62">
        <f t="shared" si="24"/>
        <v>6.6666666666666671E-3</v>
      </c>
      <c r="R84" s="59"/>
      <c r="S84" s="98">
        <f t="shared" si="17"/>
        <v>168775.5</v>
      </c>
      <c r="T84" s="61">
        <f t="shared" si="15"/>
        <v>312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</row>
    <row r="85" spans="1:30" s="56" customFormat="1" x14ac:dyDescent="0.2">
      <c r="A85" s="8">
        <f t="shared" si="18"/>
        <v>77</v>
      </c>
      <c r="B85" s="17">
        <f t="shared" si="21"/>
        <v>152820.33509894047</v>
      </c>
      <c r="C85" s="17">
        <f t="shared" si="22"/>
        <v>1018.8022339929365</v>
      </c>
      <c r="D85" s="17">
        <f t="shared" si="23"/>
        <v>268.27654589583528</v>
      </c>
      <c r="E85" s="125">
        <f t="shared" si="19"/>
        <v>1287.0787798887718</v>
      </c>
      <c r="F85" s="127"/>
      <c r="G85" s="128"/>
      <c r="H85" s="93"/>
      <c r="I85" s="20"/>
      <c r="J85" s="91"/>
      <c r="K85" s="92"/>
      <c r="L85" s="55" t="str">
        <f t="shared" si="13"/>
        <v/>
      </c>
      <c r="M85" s="25"/>
      <c r="N85" s="56">
        <f t="shared" si="14"/>
        <v>0</v>
      </c>
      <c r="O85" s="56">
        <f t="shared" si="16"/>
        <v>2</v>
      </c>
      <c r="P85" s="57">
        <f t="shared" si="20"/>
        <v>236</v>
      </c>
      <c r="Q85" s="62">
        <f t="shared" si="24"/>
        <v>6.6666666666666671E-3</v>
      </c>
      <c r="R85" s="59"/>
      <c r="S85" s="98">
        <f t="shared" si="17"/>
        <v>168775.5</v>
      </c>
      <c r="T85" s="61">
        <f t="shared" si="15"/>
        <v>312</v>
      </c>
      <c r="U85" s="34"/>
      <c r="V85" s="34"/>
      <c r="W85" s="34"/>
      <c r="X85" s="34"/>
      <c r="Y85" s="34"/>
      <c r="Z85" s="34"/>
      <c r="AA85" s="34"/>
      <c r="AB85" s="34"/>
      <c r="AC85" s="34"/>
      <c r="AD85" s="34"/>
    </row>
    <row r="86" spans="1:30" s="56" customFormat="1" x14ac:dyDescent="0.2">
      <c r="A86" s="8">
        <f t="shared" si="18"/>
        <v>78</v>
      </c>
      <c r="B86" s="17">
        <f t="shared" si="21"/>
        <v>152552.05855304463</v>
      </c>
      <c r="C86" s="17">
        <f t="shared" si="22"/>
        <v>1017.0137236869642</v>
      </c>
      <c r="D86" s="17">
        <f t="shared" si="23"/>
        <v>270.06505620180758</v>
      </c>
      <c r="E86" s="125">
        <f t="shared" si="19"/>
        <v>1287.0787798887718</v>
      </c>
      <c r="F86" s="127"/>
      <c r="G86" s="128"/>
      <c r="H86" s="93"/>
      <c r="I86" s="20"/>
      <c r="J86" s="91"/>
      <c r="K86" s="92"/>
      <c r="L86" s="55" t="str">
        <f t="shared" si="13"/>
        <v/>
      </c>
      <c r="M86" s="25"/>
      <c r="N86" s="56">
        <f t="shared" si="14"/>
        <v>0</v>
      </c>
      <c r="O86" s="56">
        <f t="shared" si="16"/>
        <v>2</v>
      </c>
      <c r="P86" s="57">
        <f t="shared" si="20"/>
        <v>235</v>
      </c>
      <c r="Q86" s="62">
        <f t="shared" si="24"/>
        <v>6.6666666666666671E-3</v>
      </c>
      <c r="R86" s="59"/>
      <c r="S86" s="98">
        <f t="shared" si="17"/>
        <v>168775.5</v>
      </c>
      <c r="T86" s="61">
        <f t="shared" si="15"/>
        <v>312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</row>
    <row r="87" spans="1:30" s="56" customFormat="1" x14ac:dyDescent="0.2">
      <c r="A87" s="8">
        <f t="shared" si="18"/>
        <v>79</v>
      </c>
      <c r="B87" s="17">
        <f t="shared" si="21"/>
        <v>152281.99349684283</v>
      </c>
      <c r="C87" s="17">
        <f t="shared" si="22"/>
        <v>1015.2132899789523</v>
      </c>
      <c r="D87" s="17">
        <f t="shared" si="23"/>
        <v>271.86548990981953</v>
      </c>
      <c r="E87" s="125">
        <f t="shared" si="19"/>
        <v>1287.0787798887718</v>
      </c>
      <c r="F87" s="127"/>
      <c r="G87" s="128"/>
      <c r="H87" s="93"/>
      <c r="I87" s="20"/>
      <c r="J87" s="91"/>
      <c r="K87" s="92"/>
      <c r="L87" s="55" t="str">
        <f t="shared" si="13"/>
        <v/>
      </c>
      <c r="M87" s="25"/>
      <c r="N87" s="56">
        <f t="shared" si="14"/>
        <v>0</v>
      </c>
      <c r="O87" s="56">
        <f t="shared" si="16"/>
        <v>2</v>
      </c>
      <c r="P87" s="57">
        <f t="shared" si="20"/>
        <v>234</v>
      </c>
      <c r="Q87" s="62">
        <f t="shared" si="24"/>
        <v>6.6666666666666671E-3</v>
      </c>
      <c r="R87" s="59"/>
      <c r="S87" s="98">
        <f t="shared" si="17"/>
        <v>168775.5</v>
      </c>
      <c r="T87" s="61">
        <f t="shared" si="15"/>
        <v>312</v>
      </c>
      <c r="U87" s="34"/>
      <c r="V87" s="34"/>
      <c r="W87" s="34"/>
      <c r="X87" s="34"/>
      <c r="Y87" s="34"/>
      <c r="Z87" s="34"/>
      <c r="AA87" s="34"/>
      <c r="AB87" s="34"/>
      <c r="AC87" s="34"/>
      <c r="AD87" s="34"/>
    </row>
    <row r="88" spans="1:30" s="56" customFormat="1" x14ac:dyDescent="0.2">
      <c r="A88" s="8">
        <f t="shared" si="18"/>
        <v>80</v>
      </c>
      <c r="B88" s="17">
        <f t="shared" si="21"/>
        <v>152010.128006933</v>
      </c>
      <c r="C88" s="17">
        <f t="shared" si="22"/>
        <v>1013.4008533795534</v>
      </c>
      <c r="D88" s="17">
        <f t="shared" si="23"/>
        <v>273.67792650921842</v>
      </c>
      <c r="E88" s="125">
        <f t="shared" si="19"/>
        <v>1287.0787798887718</v>
      </c>
      <c r="F88" s="127"/>
      <c r="G88" s="128"/>
      <c r="H88" s="93"/>
      <c r="I88" s="20"/>
      <c r="J88" s="91"/>
      <c r="K88" s="92"/>
      <c r="L88" s="55" t="str">
        <f t="shared" si="13"/>
        <v/>
      </c>
      <c r="M88" s="25"/>
      <c r="N88" s="56">
        <f t="shared" si="14"/>
        <v>0</v>
      </c>
      <c r="O88" s="56">
        <f t="shared" si="16"/>
        <v>2</v>
      </c>
      <c r="P88" s="57">
        <f t="shared" si="20"/>
        <v>233</v>
      </c>
      <c r="Q88" s="62">
        <f t="shared" si="24"/>
        <v>6.6666666666666671E-3</v>
      </c>
      <c r="R88" s="59"/>
      <c r="S88" s="98">
        <f t="shared" si="17"/>
        <v>168775.5</v>
      </c>
      <c r="T88" s="61">
        <f t="shared" si="15"/>
        <v>312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</row>
    <row r="89" spans="1:30" s="56" customFormat="1" x14ac:dyDescent="0.2">
      <c r="A89" s="8">
        <f t="shared" si="18"/>
        <v>81</v>
      </c>
      <c r="B89" s="17">
        <f t="shared" si="21"/>
        <v>151736.45008042379</v>
      </c>
      <c r="C89" s="17">
        <f t="shared" si="22"/>
        <v>1011.576333869492</v>
      </c>
      <c r="D89" s="17">
        <f t="shared" si="23"/>
        <v>275.50244601927977</v>
      </c>
      <c r="E89" s="125">
        <f t="shared" si="19"/>
        <v>1287.0787798887718</v>
      </c>
      <c r="F89" s="127"/>
      <c r="G89" s="128"/>
      <c r="H89" s="93"/>
      <c r="I89" s="20"/>
      <c r="J89" s="91"/>
      <c r="K89" s="92"/>
      <c r="L89" s="55" t="str">
        <f t="shared" si="13"/>
        <v/>
      </c>
      <c r="M89" s="25"/>
      <c r="N89" s="56">
        <f t="shared" si="14"/>
        <v>0</v>
      </c>
      <c r="O89" s="56">
        <f t="shared" si="16"/>
        <v>2</v>
      </c>
      <c r="P89" s="57">
        <f t="shared" si="20"/>
        <v>232</v>
      </c>
      <c r="Q89" s="62">
        <f t="shared" si="24"/>
        <v>6.6666666666666671E-3</v>
      </c>
      <c r="R89" s="59"/>
      <c r="S89" s="98">
        <f t="shared" si="17"/>
        <v>168775.5</v>
      </c>
      <c r="T89" s="61">
        <f t="shared" si="15"/>
        <v>312</v>
      </c>
      <c r="U89" s="34"/>
      <c r="V89" s="34"/>
      <c r="W89" s="34"/>
      <c r="X89" s="34"/>
      <c r="Y89" s="34"/>
      <c r="Z89" s="34"/>
      <c r="AA89" s="34"/>
      <c r="AB89" s="34"/>
      <c r="AC89" s="34"/>
      <c r="AD89" s="34"/>
    </row>
    <row r="90" spans="1:30" s="56" customFormat="1" x14ac:dyDescent="0.2">
      <c r="A90" s="8">
        <f t="shared" si="18"/>
        <v>82</v>
      </c>
      <c r="B90" s="17">
        <f t="shared" si="21"/>
        <v>151460.94763440453</v>
      </c>
      <c r="C90" s="17">
        <f t="shared" si="22"/>
        <v>1009.7396508960302</v>
      </c>
      <c r="D90" s="17">
        <f t="shared" si="23"/>
        <v>277.33912899274162</v>
      </c>
      <c r="E90" s="125">
        <f t="shared" si="19"/>
        <v>1287.0787798887718</v>
      </c>
      <c r="F90" s="127"/>
      <c r="G90" s="128"/>
      <c r="H90" s="93"/>
      <c r="I90" s="20"/>
      <c r="J90" s="91"/>
      <c r="K90" s="92"/>
      <c r="L90" s="55" t="str">
        <f t="shared" si="13"/>
        <v/>
      </c>
      <c r="M90" s="25"/>
      <c r="N90" s="56">
        <f t="shared" si="14"/>
        <v>0</v>
      </c>
      <c r="O90" s="56">
        <f t="shared" si="16"/>
        <v>2</v>
      </c>
      <c r="P90" s="57">
        <f t="shared" si="20"/>
        <v>231</v>
      </c>
      <c r="Q90" s="62">
        <f t="shared" si="24"/>
        <v>6.6666666666666671E-3</v>
      </c>
      <c r="R90" s="59"/>
      <c r="S90" s="98">
        <f t="shared" si="17"/>
        <v>168775.5</v>
      </c>
      <c r="T90" s="61">
        <f t="shared" si="15"/>
        <v>312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</row>
    <row r="91" spans="1:30" s="56" customFormat="1" x14ac:dyDescent="0.2">
      <c r="A91" s="8">
        <f t="shared" si="18"/>
        <v>83</v>
      </c>
      <c r="B91" s="17">
        <f t="shared" si="21"/>
        <v>151183.60850541177</v>
      </c>
      <c r="C91" s="17">
        <f t="shared" si="22"/>
        <v>1007.8907233694118</v>
      </c>
      <c r="D91" s="17">
        <f t="shared" si="23"/>
        <v>279.18805651935998</v>
      </c>
      <c r="E91" s="125">
        <f t="shared" si="19"/>
        <v>1287.0787798887718</v>
      </c>
      <c r="F91" s="127"/>
      <c r="G91" s="128"/>
      <c r="H91" s="93"/>
      <c r="I91" s="20"/>
      <c r="J91" s="91"/>
      <c r="K91" s="92"/>
      <c r="L91" s="55" t="str">
        <f t="shared" si="13"/>
        <v/>
      </c>
      <c r="M91" s="25"/>
      <c r="N91" s="56">
        <f t="shared" si="14"/>
        <v>0</v>
      </c>
      <c r="O91" s="56">
        <f t="shared" si="16"/>
        <v>2</v>
      </c>
      <c r="P91" s="57">
        <f t="shared" si="20"/>
        <v>230</v>
      </c>
      <c r="Q91" s="62">
        <f t="shared" si="24"/>
        <v>6.6666666666666671E-3</v>
      </c>
      <c r="R91" s="59"/>
      <c r="S91" s="98">
        <f t="shared" si="17"/>
        <v>168775.5</v>
      </c>
      <c r="T91" s="61">
        <f t="shared" si="15"/>
        <v>312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</row>
    <row r="92" spans="1:30" s="56" customFormat="1" x14ac:dyDescent="0.2">
      <c r="A92" s="8">
        <f t="shared" si="18"/>
        <v>84</v>
      </c>
      <c r="B92" s="17">
        <f t="shared" si="21"/>
        <v>150904.4204488924</v>
      </c>
      <c r="C92" s="17">
        <f t="shared" si="22"/>
        <v>1006.0294696592828</v>
      </c>
      <c r="D92" s="17">
        <f t="shared" si="23"/>
        <v>281.04931022948904</v>
      </c>
      <c r="E92" s="125">
        <f t="shared" si="19"/>
        <v>1287.0787798887718</v>
      </c>
      <c r="F92" s="127"/>
      <c r="G92" s="128"/>
      <c r="H92" s="93"/>
      <c r="I92" s="20"/>
      <c r="J92" s="91"/>
      <c r="K92" s="92"/>
      <c r="L92" s="55" t="str">
        <f t="shared" si="13"/>
        <v/>
      </c>
      <c r="M92" s="25"/>
      <c r="N92" s="56">
        <f t="shared" si="14"/>
        <v>0</v>
      </c>
      <c r="O92" s="56">
        <f t="shared" si="16"/>
        <v>2</v>
      </c>
      <c r="P92" s="57">
        <f t="shared" si="20"/>
        <v>229</v>
      </c>
      <c r="Q92" s="62">
        <f t="shared" si="24"/>
        <v>6.6666666666666671E-3</v>
      </c>
      <c r="R92" s="59"/>
      <c r="S92" s="98">
        <f t="shared" si="17"/>
        <v>168775.5</v>
      </c>
      <c r="T92" s="61">
        <f t="shared" si="15"/>
        <v>312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</row>
    <row r="93" spans="1:30" s="56" customFormat="1" x14ac:dyDescent="0.2">
      <c r="A93" s="8">
        <f t="shared" si="18"/>
        <v>85</v>
      </c>
      <c r="B93" s="17">
        <f t="shared" si="21"/>
        <v>150623.37113866291</v>
      </c>
      <c r="C93" s="17">
        <f t="shared" si="22"/>
        <v>1004.1558075910862</v>
      </c>
      <c r="D93" s="17">
        <f t="shared" si="23"/>
        <v>282.92297229768565</v>
      </c>
      <c r="E93" s="125">
        <f t="shared" si="19"/>
        <v>1287.0787798887718</v>
      </c>
      <c r="F93" s="127"/>
      <c r="G93" s="128"/>
      <c r="H93" s="93"/>
      <c r="I93" s="20"/>
      <c r="J93" s="91"/>
      <c r="K93" s="92"/>
      <c r="L93" s="55" t="str">
        <f t="shared" si="13"/>
        <v/>
      </c>
      <c r="M93" s="25"/>
      <c r="N93" s="56">
        <f t="shared" si="14"/>
        <v>0</v>
      </c>
      <c r="O93" s="56">
        <f t="shared" si="16"/>
        <v>2</v>
      </c>
      <c r="P93" s="57">
        <f t="shared" si="20"/>
        <v>228</v>
      </c>
      <c r="Q93" s="62">
        <f t="shared" si="24"/>
        <v>6.6666666666666671E-3</v>
      </c>
      <c r="R93" s="59"/>
      <c r="S93" s="98">
        <f t="shared" si="17"/>
        <v>168775.5</v>
      </c>
      <c r="T93" s="61">
        <f t="shared" si="15"/>
        <v>312</v>
      </c>
      <c r="U93" s="34"/>
      <c r="V93" s="34"/>
      <c r="W93" s="34"/>
      <c r="X93" s="34"/>
      <c r="Y93" s="34"/>
      <c r="Z93" s="34"/>
      <c r="AA93" s="34"/>
      <c r="AB93" s="34"/>
      <c r="AC93" s="34"/>
      <c r="AD93" s="34"/>
    </row>
    <row r="94" spans="1:30" s="56" customFormat="1" x14ac:dyDescent="0.2">
      <c r="A94" s="8">
        <f t="shared" si="18"/>
        <v>86</v>
      </c>
      <c r="B94" s="17">
        <f t="shared" si="21"/>
        <v>150340.44816636524</v>
      </c>
      <c r="C94" s="17">
        <f t="shared" si="22"/>
        <v>1002.269654442435</v>
      </c>
      <c r="D94" s="17">
        <f t="shared" si="23"/>
        <v>284.80912544633679</v>
      </c>
      <c r="E94" s="125">
        <f t="shared" si="19"/>
        <v>1287.0787798887718</v>
      </c>
      <c r="F94" s="127"/>
      <c r="G94" s="128"/>
      <c r="H94" s="93"/>
      <c r="I94" s="20"/>
      <c r="J94" s="91"/>
      <c r="K94" s="92"/>
      <c r="L94" s="55" t="str">
        <f t="shared" si="13"/>
        <v/>
      </c>
      <c r="M94" s="25"/>
      <c r="N94" s="56">
        <f t="shared" si="14"/>
        <v>0</v>
      </c>
      <c r="O94" s="56">
        <f t="shared" si="16"/>
        <v>2</v>
      </c>
      <c r="P94" s="57">
        <f t="shared" si="20"/>
        <v>227</v>
      </c>
      <c r="Q94" s="62">
        <f t="shared" si="24"/>
        <v>6.6666666666666671E-3</v>
      </c>
      <c r="R94" s="59"/>
      <c r="S94" s="98">
        <f t="shared" si="17"/>
        <v>168775.5</v>
      </c>
      <c r="T94" s="61">
        <f t="shared" si="15"/>
        <v>312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</row>
    <row r="95" spans="1:30" s="56" customFormat="1" x14ac:dyDescent="0.2">
      <c r="A95" s="8">
        <f t="shared" si="18"/>
        <v>87</v>
      </c>
      <c r="B95" s="17">
        <f t="shared" si="21"/>
        <v>150055.6390409189</v>
      </c>
      <c r="C95" s="17">
        <f t="shared" si="22"/>
        <v>1000.3709269394594</v>
      </c>
      <c r="D95" s="17">
        <f t="shared" si="23"/>
        <v>286.70785294931238</v>
      </c>
      <c r="E95" s="125">
        <f t="shared" si="19"/>
        <v>1287.0787798887718</v>
      </c>
      <c r="F95" s="127"/>
      <c r="G95" s="128"/>
      <c r="H95" s="93"/>
      <c r="I95" s="20"/>
      <c r="J95" s="91"/>
      <c r="K95" s="92"/>
      <c r="L95" s="55" t="str">
        <f t="shared" si="13"/>
        <v/>
      </c>
      <c r="M95" s="25"/>
      <c r="N95" s="56">
        <f t="shared" si="14"/>
        <v>0</v>
      </c>
      <c r="O95" s="56">
        <f t="shared" si="16"/>
        <v>2</v>
      </c>
      <c r="P95" s="57">
        <f t="shared" si="20"/>
        <v>226</v>
      </c>
      <c r="Q95" s="62">
        <f t="shared" si="24"/>
        <v>6.6666666666666671E-3</v>
      </c>
      <c r="R95" s="59"/>
      <c r="S95" s="98">
        <f t="shared" si="17"/>
        <v>168775.5</v>
      </c>
      <c r="T95" s="61">
        <f t="shared" si="15"/>
        <v>312</v>
      </c>
      <c r="U95" s="34"/>
      <c r="V95" s="34"/>
      <c r="W95" s="34"/>
      <c r="X95" s="34"/>
      <c r="Y95" s="34"/>
      <c r="Z95" s="34"/>
      <c r="AA95" s="34"/>
      <c r="AB95" s="34"/>
      <c r="AC95" s="34"/>
      <c r="AD95" s="34"/>
    </row>
    <row r="96" spans="1:30" s="56" customFormat="1" x14ac:dyDescent="0.2">
      <c r="A96" s="8">
        <f t="shared" si="18"/>
        <v>88</v>
      </c>
      <c r="B96" s="17">
        <f t="shared" si="21"/>
        <v>149768.9311879696</v>
      </c>
      <c r="C96" s="17">
        <f t="shared" si="22"/>
        <v>998.45954125313074</v>
      </c>
      <c r="D96" s="17">
        <f t="shared" si="23"/>
        <v>288.61923863564107</v>
      </c>
      <c r="E96" s="125">
        <f t="shared" si="19"/>
        <v>1287.0787798887718</v>
      </c>
      <c r="F96" s="127"/>
      <c r="G96" s="128"/>
      <c r="H96" s="93"/>
      <c r="I96" s="20"/>
      <c r="J96" s="91"/>
      <c r="K96" s="92"/>
      <c r="L96" s="55" t="str">
        <f t="shared" si="13"/>
        <v/>
      </c>
      <c r="M96" s="25"/>
      <c r="N96" s="56">
        <f t="shared" si="14"/>
        <v>0</v>
      </c>
      <c r="O96" s="56">
        <f t="shared" si="16"/>
        <v>2</v>
      </c>
      <c r="P96" s="57">
        <f t="shared" si="20"/>
        <v>225</v>
      </c>
      <c r="Q96" s="62">
        <f t="shared" si="24"/>
        <v>6.6666666666666671E-3</v>
      </c>
      <c r="R96" s="59"/>
      <c r="S96" s="98">
        <f t="shared" si="17"/>
        <v>168775.5</v>
      </c>
      <c r="T96" s="61">
        <f t="shared" si="15"/>
        <v>312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</row>
    <row r="97" spans="1:30" s="56" customFormat="1" x14ac:dyDescent="0.2">
      <c r="A97" s="8">
        <f t="shared" si="18"/>
        <v>89</v>
      </c>
      <c r="B97" s="17">
        <f t="shared" si="21"/>
        <v>149480.31194933396</v>
      </c>
      <c r="C97" s="17">
        <f t="shared" si="22"/>
        <v>996.5354129955598</v>
      </c>
      <c r="D97" s="17">
        <f t="shared" si="23"/>
        <v>290.54336689321201</v>
      </c>
      <c r="E97" s="125">
        <f t="shared" si="19"/>
        <v>1287.0787798887718</v>
      </c>
      <c r="F97" s="127"/>
      <c r="G97" s="128"/>
      <c r="H97" s="93"/>
      <c r="I97" s="20"/>
      <c r="J97" s="91"/>
      <c r="K97" s="92"/>
      <c r="L97" s="55" t="str">
        <f t="shared" si="13"/>
        <v/>
      </c>
      <c r="M97" s="25"/>
      <c r="N97" s="56">
        <f t="shared" si="14"/>
        <v>0</v>
      </c>
      <c r="O97" s="56">
        <f t="shared" si="16"/>
        <v>2</v>
      </c>
      <c r="P97" s="57">
        <f t="shared" si="20"/>
        <v>224</v>
      </c>
      <c r="Q97" s="62">
        <f t="shared" si="24"/>
        <v>6.6666666666666671E-3</v>
      </c>
      <c r="R97" s="59"/>
      <c r="S97" s="98">
        <f t="shared" si="17"/>
        <v>168775.5</v>
      </c>
      <c r="T97" s="61">
        <f t="shared" si="15"/>
        <v>312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</row>
    <row r="98" spans="1:30" s="56" customFormat="1" x14ac:dyDescent="0.2">
      <c r="A98" s="8">
        <f t="shared" si="18"/>
        <v>90</v>
      </c>
      <c r="B98" s="17">
        <f t="shared" si="21"/>
        <v>149189.76858244074</v>
      </c>
      <c r="C98" s="17">
        <f t="shared" si="22"/>
        <v>994.59845721627164</v>
      </c>
      <c r="D98" s="17">
        <f t="shared" si="23"/>
        <v>292.48032267250017</v>
      </c>
      <c r="E98" s="125">
        <f t="shared" si="19"/>
        <v>1287.0787798887718</v>
      </c>
      <c r="F98" s="127"/>
      <c r="G98" s="128"/>
      <c r="H98" s="93"/>
      <c r="I98" s="20"/>
      <c r="J98" s="91"/>
      <c r="K98" s="92"/>
      <c r="L98" s="55" t="str">
        <f t="shared" si="13"/>
        <v/>
      </c>
      <c r="M98" s="25"/>
      <c r="N98" s="56">
        <f t="shared" si="14"/>
        <v>0</v>
      </c>
      <c r="O98" s="56">
        <f t="shared" si="16"/>
        <v>2</v>
      </c>
      <c r="P98" s="57">
        <f t="shared" si="20"/>
        <v>223</v>
      </c>
      <c r="Q98" s="62">
        <f t="shared" si="24"/>
        <v>6.6666666666666671E-3</v>
      </c>
      <c r="R98" s="59"/>
      <c r="S98" s="98">
        <f t="shared" si="17"/>
        <v>168775.5</v>
      </c>
      <c r="T98" s="61">
        <f t="shared" si="15"/>
        <v>312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</row>
    <row r="99" spans="1:30" s="56" customFormat="1" x14ac:dyDescent="0.2">
      <c r="A99" s="8">
        <f t="shared" si="18"/>
        <v>91</v>
      </c>
      <c r="B99" s="17">
        <f t="shared" si="21"/>
        <v>148897.28825976825</v>
      </c>
      <c r="C99" s="17">
        <f t="shared" si="22"/>
        <v>992.64858839845499</v>
      </c>
      <c r="D99" s="17">
        <f t="shared" si="23"/>
        <v>294.43019149031682</v>
      </c>
      <c r="E99" s="125">
        <f t="shared" si="19"/>
        <v>1287.0787798887718</v>
      </c>
      <c r="F99" s="127"/>
      <c r="G99" s="128"/>
      <c r="H99" s="93"/>
      <c r="I99" s="20"/>
      <c r="J99" s="91"/>
      <c r="K99" s="92"/>
      <c r="L99" s="55" t="str">
        <f t="shared" si="13"/>
        <v/>
      </c>
      <c r="M99" s="25"/>
      <c r="N99" s="56">
        <f t="shared" si="14"/>
        <v>0</v>
      </c>
      <c r="O99" s="56">
        <f t="shared" si="16"/>
        <v>2</v>
      </c>
      <c r="P99" s="57">
        <f t="shared" si="20"/>
        <v>222</v>
      </c>
      <c r="Q99" s="62">
        <f t="shared" si="24"/>
        <v>6.6666666666666671E-3</v>
      </c>
      <c r="R99" s="59"/>
      <c r="S99" s="98">
        <f t="shared" si="17"/>
        <v>168775.5</v>
      </c>
      <c r="T99" s="61">
        <f t="shared" si="15"/>
        <v>312</v>
      </c>
      <c r="U99" s="34"/>
      <c r="V99" s="34"/>
      <c r="W99" s="34"/>
      <c r="X99" s="34"/>
      <c r="Y99" s="34"/>
      <c r="Z99" s="34"/>
      <c r="AA99" s="34"/>
      <c r="AB99" s="34"/>
      <c r="AC99" s="34"/>
      <c r="AD99" s="34"/>
    </row>
    <row r="100" spans="1:30" s="56" customFormat="1" x14ac:dyDescent="0.2">
      <c r="A100" s="8">
        <f t="shared" si="18"/>
        <v>92</v>
      </c>
      <c r="B100" s="17">
        <f t="shared" si="21"/>
        <v>148602.85806827794</v>
      </c>
      <c r="C100" s="17">
        <f t="shared" si="22"/>
        <v>990.68572045518636</v>
      </c>
      <c r="D100" s="17">
        <f t="shared" si="23"/>
        <v>296.39305943358545</v>
      </c>
      <c r="E100" s="125">
        <f t="shared" si="19"/>
        <v>1287.0787798887718</v>
      </c>
      <c r="F100" s="127"/>
      <c r="G100" s="128"/>
      <c r="H100" s="93"/>
      <c r="I100" s="20"/>
      <c r="J100" s="91"/>
      <c r="K100" s="92"/>
      <c r="L100" s="55" t="str">
        <f t="shared" si="13"/>
        <v/>
      </c>
      <c r="M100" s="25"/>
      <c r="N100" s="56">
        <f t="shared" si="14"/>
        <v>0</v>
      </c>
      <c r="O100" s="56">
        <f t="shared" si="16"/>
        <v>2</v>
      </c>
      <c r="P100" s="57">
        <f t="shared" si="20"/>
        <v>221</v>
      </c>
      <c r="Q100" s="62">
        <f t="shared" si="24"/>
        <v>6.6666666666666671E-3</v>
      </c>
      <c r="R100" s="59"/>
      <c r="S100" s="98">
        <f t="shared" si="17"/>
        <v>168775.5</v>
      </c>
      <c r="T100" s="61">
        <f t="shared" si="15"/>
        <v>312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</row>
    <row r="101" spans="1:30" s="56" customFormat="1" x14ac:dyDescent="0.2">
      <c r="A101" s="8">
        <f t="shared" si="18"/>
        <v>93</v>
      </c>
      <c r="B101" s="17">
        <f t="shared" si="21"/>
        <v>148306.46500884436</v>
      </c>
      <c r="C101" s="17">
        <f t="shared" si="22"/>
        <v>988.70976672562915</v>
      </c>
      <c r="D101" s="17">
        <f t="shared" si="23"/>
        <v>298.36901316314265</v>
      </c>
      <c r="E101" s="125">
        <f t="shared" si="19"/>
        <v>1287.0787798887718</v>
      </c>
      <c r="F101" s="127"/>
      <c r="G101" s="128"/>
      <c r="H101" s="93"/>
      <c r="I101" s="20"/>
      <c r="J101" s="91"/>
      <c r="K101" s="92"/>
      <c r="L101" s="55" t="str">
        <f t="shared" si="13"/>
        <v/>
      </c>
      <c r="M101" s="25"/>
      <c r="N101" s="56">
        <f t="shared" si="14"/>
        <v>0</v>
      </c>
      <c r="O101" s="56">
        <f t="shared" si="16"/>
        <v>2</v>
      </c>
      <c r="P101" s="57">
        <f t="shared" si="20"/>
        <v>220</v>
      </c>
      <c r="Q101" s="62">
        <f t="shared" si="24"/>
        <v>6.6666666666666671E-3</v>
      </c>
      <c r="R101" s="59"/>
      <c r="S101" s="98">
        <f t="shared" si="17"/>
        <v>168775.5</v>
      </c>
      <c r="T101" s="61">
        <f t="shared" si="15"/>
        <v>312</v>
      </c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</row>
    <row r="102" spans="1:30" s="56" customFormat="1" x14ac:dyDescent="0.2">
      <c r="A102" s="8">
        <f t="shared" si="18"/>
        <v>94</v>
      </c>
      <c r="B102" s="17">
        <f t="shared" si="21"/>
        <v>148008.09599568121</v>
      </c>
      <c r="C102" s="17">
        <f t="shared" si="22"/>
        <v>986.72063997120813</v>
      </c>
      <c r="D102" s="17">
        <f t="shared" si="23"/>
        <v>300.35813991756368</v>
      </c>
      <c r="E102" s="125">
        <f t="shared" si="19"/>
        <v>1287.0787798887718</v>
      </c>
      <c r="F102" s="127"/>
      <c r="G102" s="128"/>
      <c r="H102" s="93"/>
      <c r="I102" s="20"/>
      <c r="J102" s="91"/>
      <c r="K102" s="92"/>
      <c r="L102" s="55" t="str">
        <f t="shared" si="13"/>
        <v/>
      </c>
      <c r="M102" s="25"/>
      <c r="N102" s="56">
        <f t="shared" si="14"/>
        <v>0</v>
      </c>
      <c r="O102" s="56">
        <f t="shared" si="16"/>
        <v>2</v>
      </c>
      <c r="P102" s="57">
        <f t="shared" si="20"/>
        <v>219</v>
      </c>
      <c r="Q102" s="62">
        <f t="shared" si="24"/>
        <v>6.6666666666666671E-3</v>
      </c>
      <c r="R102" s="59"/>
      <c r="S102" s="98">
        <f t="shared" si="17"/>
        <v>168775.5</v>
      </c>
      <c r="T102" s="61">
        <f t="shared" si="15"/>
        <v>312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</row>
    <row r="103" spans="1:30" s="56" customFormat="1" x14ac:dyDescent="0.2">
      <c r="A103" s="8">
        <f t="shared" si="18"/>
        <v>95</v>
      </c>
      <c r="B103" s="17">
        <f t="shared" si="21"/>
        <v>147707.73785576364</v>
      </c>
      <c r="C103" s="17">
        <f t="shared" si="22"/>
        <v>984.71825237175767</v>
      </c>
      <c r="D103" s="17">
        <f t="shared" si="23"/>
        <v>302.36052751701413</v>
      </c>
      <c r="E103" s="125">
        <f t="shared" si="19"/>
        <v>1287.0787798887718</v>
      </c>
      <c r="F103" s="127"/>
      <c r="G103" s="128"/>
      <c r="H103" s="93"/>
      <c r="I103" s="20"/>
      <c r="J103" s="91"/>
      <c r="K103" s="92"/>
      <c r="L103" s="55" t="str">
        <f t="shared" si="13"/>
        <v/>
      </c>
      <c r="M103" s="25"/>
      <c r="N103" s="56">
        <f t="shared" si="14"/>
        <v>0</v>
      </c>
      <c r="O103" s="56">
        <f t="shared" si="16"/>
        <v>2</v>
      </c>
      <c r="P103" s="57">
        <f t="shared" si="20"/>
        <v>218</v>
      </c>
      <c r="Q103" s="62">
        <f t="shared" si="24"/>
        <v>6.6666666666666671E-3</v>
      </c>
      <c r="R103" s="59"/>
      <c r="S103" s="98">
        <f t="shared" si="17"/>
        <v>168775.5</v>
      </c>
      <c r="T103" s="61">
        <f t="shared" si="15"/>
        <v>312</v>
      </c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</row>
    <row r="104" spans="1:30" s="56" customFormat="1" x14ac:dyDescent="0.2">
      <c r="A104" s="8">
        <f t="shared" si="18"/>
        <v>96</v>
      </c>
      <c r="B104" s="17">
        <f t="shared" si="21"/>
        <v>147405.37732824663</v>
      </c>
      <c r="C104" s="17">
        <f t="shared" si="22"/>
        <v>982.70251552164427</v>
      </c>
      <c r="D104" s="17">
        <f t="shared" si="23"/>
        <v>304.37626436712753</v>
      </c>
      <c r="E104" s="125">
        <f t="shared" si="19"/>
        <v>1287.0787798887718</v>
      </c>
      <c r="F104" s="127"/>
      <c r="G104" s="128"/>
      <c r="H104" s="93"/>
      <c r="I104" s="20"/>
      <c r="J104" s="91"/>
      <c r="K104" s="92"/>
      <c r="L104" s="55" t="str">
        <f t="shared" si="13"/>
        <v/>
      </c>
      <c r="M104" s="25"/>
      <c r="N104" s="56">
        <f t="shared" si="14"/>
        <v>0</v>
      </c>
      <c r="O104" s="56">
        <f t="shared" si="16"/>
        <v>2</v>
      </c>
      <c r="P104" s="57">
        <f t="shared" si="20"/>
        <v>217</v>
      </c>
      <c r="Q104" s="62">
        <f t="shared" si="24"/>
        <v>6.6666666666666671E-3</v>
      </c>
      <c r="R104" s="59"/>
      <c r="S104" s="98">
        <f t="shared" si="17"/>
        <v>168775.5</v>
      </c>
      <c r="T104" s="61">
        <f t="shared" si="15"/>
        <v>312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</row>
    <row r="105" spans="1:30" s="56" customFormat="1" x14ac:dyDescent="0.2">
      <c r="A105" s="8">
        <f t="shared" si="18"/>
        <v>97</v>
      </c>
      <c r="B105" s="17">
        <f t="shared" si="21"/>
        <v>147101.00106387949</v>
      </c>
      <c r="C105" s="17">
        <f t="shared" si="22"/>
        <v>980.67334042586333</v>
      </c>
      <c r="D105" s="17">
        <f t="shared" si="23"/>
        <v>306.40543946290848</v>
      </c>
      <c r="E105" s="125">
        <f t="shared" si="19"/>
        <v>1287.0787798887718</v>
      </c>
      <c r="F105" s="127"/>
      <c r="G105" s="128"/>
      <c r="H105" s="93"/>
      <c r="I105" s="20"/>
      <c r="J105" s="91"/>
      <c r="K105" s="92"/>
      <c r="L105" s="55" t="str">
        <f t="shared" si="13"/>
        <v/>
      </c>
      <c r="M105" s="25"/>
      <c r="N105" s="56">
        <f t="shared" si="14"/>
        <v>0</v>
      </c>
      <c r="O105" s="56">
        <f t="shared" si="16"/>
        <v>2</v>
      </c>
      <c r="P105" s="57">
        <f t="shared" si="20"/>
        <v>216</v>
      </c>
      <c r="Q105" s="62">
        <f t="shared" si="24"/>
        <v>6.6666666666666671E-3</v>
      </c>
      <c r="R105" s="59"/>
      <c r="S105" s="98">
        <f t="shared" si="17"/>
        <v>168775.5</v>
      </c>
      <c r="T105" s="61">
        <f t="shared" si="15"/>
        <v>312</v>
      </c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</row>
    <row r="106" spans="1:30" s="56" customFormat="1" x14ac:dyDescent="0.2">
      <c r="A106" s="8">
        <f t="shared" si="18"/>
        <v>98</v>
      </c>
      <c r="B106" s="17">
        <f t="shared" si="21"/>
        <v>146794.59562441657</v>
      </c>
      <c r="C106" s="17">
        <f t="shared" si="22"/>
        <v>978.63063749611058</v>
      </c>
      <c r="D106" s="17">
        <f t="shared" si="23"/>
        <v>308.44814239266123</v>
      </c>
      <c r="E106" s="125">
        <f t="shared" si="19"/>
        <v>1287.0787798887718</v>
      </c>
      <c r="F106" s="127"/>
      <c r="G106" s="128"/>
      <c r="H106" s="93"/>
      <c r="I106" s="20"/>
      <c r="J106" s="91"/>
      <c r="K106" s="92"/>
      <c r="L106" s="55" t="str">
        <f t="shared" si="13"/>
        <v/>
      </c>
      <c r="M106" s="25"/>
      <c r="N106" s="56">
        <f t="shared" si="14"/>
        <v>0</v>
      </c>
      <c r="O106" s="56">
        <f t="shared" si="16"/>
        <v>2</v>
      </c>
      <c r="P106" s="57">
        <f t="shared" si="20"/>
        <v>215</v>
      </c>
      <c r="Q106" s="62">
        <f t="shared" si="24"/>
        <v>6.6666666666666671E-3</v>
      </c>
      <c r="R106" s="59"/>
      <c r="S106" s="98">
        <f t="shared" si="17"/>
        <v>168775.5</v>
      </c>
      <c r="T106" s="61">
        <f t="shared" si="15"/>
        <v>312</v>
      </c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</row>
    <row r="107" spans="1:30" s="56" customFormat="1" x14ac:dyDescent="0.2">
      <c r="A107" s="8">
        <f t="shared" si="18"/>
        <v>99</v>
      </c>
      <c r="B107" s="17">
        <f t="shared" si="21"/>
        <v>146486.14748202392</v>
      </c>
      <c r="C107" s="17">
        <f t="shared" si="22"/>
        <v>976.57431654682625</v>
      </c>
      <c r="D107" s="17">
        <f t="shared" si="23"/>
        <v>310.50446334194555</v>
      </c>
      <c r="E107" s="125">
        <f t="shared" si="19"/>
        <v>1287.0787798887718</v>
      </c>
      <c r="F107" s="127"/>
      <c r="G107" s="128"/>
      <c r="H107" s="93"/>
      <c r="I107" s="20"/>
      <c r="J107" s="91"/>
      <c r="K107" s="92"/>
      <c r="L107" s="55" t="str">
        <f t="shared" si="13"/>
        <v/>
      </c>
      <c r="M107" s="25"/>
      <c r="N107" s="56">
        <f t="shared" si="14"/>
        <v>0</v>
      </c>
      <c r="O107" s="56">
        <f t="shared" si="16"/>
        <v>2</v>
      </c>
      <c r="P107" s="57">
        <f t="shared" si="20"/>
        <v>214</v>
      </c>
      <c r="Q107" s="62">
        <f t="shared" si="24"/>
        <v>6.6666666666666671E-3</v>
      </c>
      <c r="R107" s="59"/>
      <c r="S107" s="98">
        <f t="shared" si="17"/>
        <v>168775.5</v>
      </c>
      <c r="T107" s="61">
        <f t="shared" si="15"/>
        <v>312</v>
      </c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</row>
    <row r="108" spans="1:30" s="56" customFormat="1" x14ac:dyDescent="0.2">
      <c r="A108" s="8">
        <f t="shared" si="18"/>
        <v>100</v>
      </c>
      <c r="B108" s="17">
        <f t="shared" si="21"/>
        <v>146175.64301868199</v>
      </c>
      <c r="C108" s="17">
        <f t="shared" si="22"/>
        <v>974.5042867912133</v>
      </c>
      <c r="D108" s="17">
        <f t="shared" si="23"/>
        <v>312.5744930975585</v>
      </c>
      <c r="E108" s="125">
        <f t="shared" si="19"/>
        <v>1287.0787798887718</v>
      </c>
      <c r="F108" s="127"/>
      <c r="G108" s="128"/>
      <c r="H108" s="93"/>
      <c r="I108" s="20"/>
      <c r="J108" s="91"/>
      <c r="K108" s="92"/>
      <c r="L108" s="55" t="str">
        <f t="shared" si="13"/>
        <v/>
      </c>
      <c r="M108" s="25"/>
      <c r="N108" s="56">
        <f t="shared" si="14"/>
        <v>0</v>
      </c>
      <c r="O108" s="56">
        <f t="shared" si="16"/>
        <v>2</v>
      </c>
      <c r="P108" s="57">
        <f t="shared" si="20"/>
        <v>213</v>
      </c>
      <c r="Q108" s="62">
        <f t="shared" si="24"/>
        <v>6.6666666666666671E-3</v>
      </c>
      <c r="R108" s="59"/>
      <c r="S108" s="98">
        <f t="shared" si="17"/>
        <v>168775.5</v>
      </c>
      <c r="T108" s="61">
        <f t="shared" si="15"/>
        <v>312</v>
      </c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</row>
    <row r="109" spans="1:30" s="56" customFormat="1" x14ac:dyDescent="0.2">
      <c r="A109" s="8">
        <f t="shared" si="18"/>
        <v>101</v>
      </c>
      <c r="B109" s="17">
        <f t="shared" si="21"/>
        <v>145863.06852558444</v>
      </c>
      <c r="C109" s="17">
        <f t="shared" si="22"/>
        <v>972.42045683722972</v>
      </c>
      <c r="D109" s="17">
        <f t="shared" si="23"/>
        <v>314.65832305154208</v>
      </c>
      <c r="E109" s="125">
        <f t="shared" si="19"/>
        <v>1287.0787798887718</v>
      </c>
      <c r="F109" s="127"/>
      <c r="G109" s="128"/>
      <c r="H109" s="93"/>
      <c r="I109" s="20"/>
      <c r="J109" s="91"/>
      <c r="K109" s="92"/>
      <c r="L109" s="55" t="str">
        <f t="shared" si="13"/>
        <v/>
      </c>
      <c r="M109" s="25"/>
      <c r="N109" s="56">
        <f t="shared" si="14"/>
        <v>0</v>
      </c>
      <c r="O109" s="56">
        <f t="shared" si="16"/>
        <v>2</v>
      </c>
      <c r="P109" s="57">
        <f t="shared" si="20"/>
        <v>212</v>
      </c>
      <c r="Q109" s="62">
        <f t="shared" si="24"/>
        <v>6.6666666666666671E-3</v>
      </c>
      <c r="R109" s="59"/>
      <c r="S109" s="98">
        <f t="shared" si="17"/>
        <v>168775.5</v>
      </c>
      <c r="T109" s="61">
        <f t="shared" si="15"/>
        <v>312</v>
      </c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</row>
    <row r="110" spans="1:30" s="56" customFormat="1" x14ac:dyDescent="0.2">
      <c r="A110" s="8">
        <f t="shared" si="18"/>
        <v>102</v>
      </c>
      <c r="B110" s="17">
        <f t="shared" si="21"/>
        <v>145548.41020253289</v>
      </c>
      <c r="C110" s="17">
        <f t="shared" si="22"/>
        <v>970.32273468355265</v>
      </c>
      <c r="D110" s="17">
        <f t="shared" si="23"/>
        <v>316.75604520521915</v>
      </c>
      <c r="E110" s="125">
        <f t="shared" si="19"/>
        <v>1287.0787798887718</v>
      </c>
      <c r="F110" s="127"/>
      <c r="G110" s="128"/>
      <c r="H110" s="93"/>
      <c r="I110" s="20"/>
      <c r="J110" s="91"/>
      <c r="K110" s="92"/>
      <c r="L110" s="55" t="str">
        <f t="shared" si="13"/>
        <v/>
      </c>
      <c r="M110" s="25"/>
      <c r="N110" s="56">
        <f t="shared" si="14"/>
        <v>0</v>
      </c>
      <c r="O110" s="56">
        <f t="shared" si="16"/>
        <v>2</v>
      </c>
      <c r="P110" s="57">
        <f t="shared" si="20"/>
        <v>211</v>
      </c>
      <c r="Q110" s="62">
        <f t="shared" si="24"/>
        <v>6.6666666666666671E-3</v>
      </c>
      <c r="R110" s="59"/>
      <c r="S110" s="98">
        <f t="shared" si="17"/>
        <v>168775.5</v>
      </c>
      <c r="T110" s="61">
        <f t="shared" si="15"/>
        <v>312</v>
      </c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</row>
    <row r="111" spans="1:30" s="56" customFormat="1" x14ac:dyDescent="0.2">
      <c r="A111" s="8">
        <f t="shared" si="18"/>
        <v>103</v>
      </c>
      <c r="B111" s="17">
        <f t="shared" si="21"/>
        <v>145231.65415732766</v>
      </c>
      <c r="C111" s="17">
        <f t="shared" si="22"/>
        <v>968.21102771551784</v>
      </c>
      <c r="D111" s="17">
        <f t="shared" si="23"/>
        <v>318.86775217325396</v>
      </c>
      <c r="E111" s="125">
        <f t="shared" si="19"/>
        <v>1287.0787798887718</v>
      </c>
      <c r="F111" s="127"/>
      <c r="G111" s="128"/>
      <c r="H111" s="93"/>
      <c r="I111" s="20"/>
      <c r="J111" s="91"/>
      <c r="K111" s="92"/>
      <c r="L111" s="55" t="str">
        <f t="shared" si="13"/>
        <v/>
      </c>
      <c r="M111" s="25"/>
      <c r="N111" s="56">
        <f t="shared" si="14"/>
        <v>0</v>
      </c>
      <c r="O111" s="56">
        <f t="shared" si="16"/>
        <v>2</v>
      </c>
      <c r="P111" s="57">
        <f t="shared" si="20"/>
        <v>210</v>
      </c>
      <c r="Q111" s="62">
        <f t="shared" si="24"/>
        <v>6.6666666666666671E-3</v>
      </c>
      <c r="R111" s="59"/>
      <c r="S111" s="98">
        <f t="shared" si="17"/>
        <v>168775.5</v>
      </c>
      <c r="T111" s="61">
        <f t="shared" si="15"/>
        <v>312</v>
      </c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</row>
    <row r="112" spans="1:30" s="56" customFormat="1" x14ac:dyDescent="0.2">
      <c r="A112" s="8">
        <f t="shared" si="18"/>
        <v>104</v>
      </c>
      <c r="B112" s="17">
        <f t="shared" si="21"/>
        <v>144912.78640515442</v>
      </c>
      <c r="C112" s="17">
        <f t="shared" si="22"/>
        <v>966.08524270102953</v>
      </c>
      <c r="D112" s="17">
        <f t="shared" si="23"/>
        <v>320.99353718774228</v>
      </c>
      <c r="E112" s="125">
        <f t="shared" si="19"/>
        <v>1287.0787798887718</v>
      </c>
      <c r="F112" s="127"/>
      <c r="G112" s="128"/>
      <c r="H112" s="93"/>
      <c r="I112" s="20"/>
      <c r="J112" s="91"/>
      <c r="K112" s="92"/>
      <c r="L112" s="55" t="str">
        <f t="shared" si="13"/>
        <v/>
      </c>
      <c r="M112" s="25"/>
      <c r="N112" s="56">
        <f t="shared" si="14"/>
        <v>0</v>
      </c>
      <c r="O112" s="56">
        <f t="shared" si="16"/>
        <v>2</v>
      </c>
      <c r="P112" s="57">
        <f t="shared" si="20"/>
        <v>209</v>
      </c>
      <c r="Q112" s="62">
        <f t="shared" si="24"/>
        <v>6.6666666666666671E-3</v>
      </c>
      <c r="R112" s="59"/>
      <c r="S112" s="98">
        <f t="shared" si="17"/>
        <v>168775.5</v>
      </c>
      <c r="T112" s="61">
        <f t="shared" si="15"/>
        <v>312</v>
      </c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</row>
    <row r="113" spans="1:30" s="56" customFormat="1" x14ac:dyDescent="0.2">
      <c r="A113" s="8">
        <f t="shared" si="18"/>
        <v>105</v>
      </c>
      <c r="B113" s="17">
        <f t="shared" si="21"/>
        <v>144591.79286796667</v>
      </c>
      <c r="C113" s="17">
        <f t="shared" si="22"/>
        <v>963.94528578644451</v>
      </c>
      <c r="D113" s="17">
        <f t="shared" si="23"/>
        <v>323.13349410232729</v>
      </c>
      <c r="E113" s="125">
        <f t="shared" si="19"/>
        <v>1287.0787798887718</v>
      </c>
      <c r="F113" s="127"/>
      <c r="G113" s="128"/>
      <c r="H113" s="93"/>
      <c r="I113" s="20"/>
      <c r="J113" s="91"/>
      <c r="K113" s="92"/>
      <c r="L113" s="55" t="str">
        <f t="shared" si="13"/>
        <v/>
      </c>
      <c r="M113" s="25"/>
      <c r="N113" s="56">
        <f t="shared" si="14"/>
        <v>0</v>
      </c>
      <c r="O113" s="56">
        <f t="shared" si="16"/>
        <v>2</v>
      </c>
      <c r="P113" s="57">
        <f t="shared" si="20"/>
        <v>208</v>
      </c>
      <c r="Q113" s="62">
        <f t="shared" si="24"/>
        <v>6.6666666666666671E-3</v>
      </c>
      <c r="R113" s="59"/>
      <c r="S113" s="98">
        <f t="shared" si="17"/>
        <v>168775.5</v>
      </c>
      <c r="T113" s="61">
        <f t="shared" si="15"/>
        <v>312</v>
      </c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s="56" customFormat="1" x14ac:dyDescent="0.2">
      <c r="A114" s="8">
        <f t="shared" si="18"/>
        <v>106</v>
      </c>
      <c r="B114" s="17">
        <f t="shared" si="21"/>
        <v>144268.65937386433</v>
      </c>
      <c r="C114" s="17">
        <f t="shared" si="22"/>
        <v>961.79106249242886</v>
      </c>
      <c r="D114" s="17">
        <f t="shared" si="23"/>
        <v>325.28771739634294</v>
      </c>
      <c r="E114" s="125">
        <f t="shared" si="19"/>
        <v>1287.0787798887718</v>
      </c>
      <c r="F114" s="127"/>
      <c r="G114" s="128"/>
      <c r="H114" s="93"/>
      <c r="I114" s="20"/>
      <c r="J114" s="91"/>
      <c r="K114" s="92"/>
      <c r="L114" s="55" t="str">
        <f t="shared" si="13"/>
        <v/>
      </c>
      <c r="M114" s="25"/>
      <c r="N114" s="56">
        <f t="shared" si="14"/>
        <v>0</v>
      </c>
      <c r="O114" s="56">
        <f t="shared" si="16"/>
        <v>2</v>
      </c>
      <c r="P114" s="57">
        <f t="shared" si="20"/>
        <v>207</v>
      </c>
      <c r="Q114" s="62">
        <f t="shared" si="24"/>
        <v>6.6666666666666671E-3</v>
      </c>
      <c r="R114" s="59"/>
      <c r="S114" s="98">
        <f t="shared" si="17"/>
        <v>168775.5</v>
      </c>
      <c r="T114" s="61">
        <f t="shared" si="15"/>
        <v>312</v>
      </c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s="56" customFormat="1" x14ac:dyDescent="0.2">
      <c r="A115" s="8">
        <f t="shared" si="18"/>
        <v>107</v>
      </c>
      <c r="B115" s="17">
        <f t="shared" si="21"/>
        <v>143943.37165646799</v>
      </c>
      <c r="C115" s="17">
        <f t="shared" si="22"/>
        <v>959.62247770978672</v>
      </c>
      <c r="D115" s="17">
        <f t="shared" si="23"/>
        <v>327.45630217898508</v>
      </c>
      <c r="E115" s="125">
        <f t="shared" si="19"/>
        <v>1287.0787798887718</v>
      </c>
      <c r="F115" s="127"/>
      <c r="G115" s="128"/>
      <c r="H115" s="93"/>
      <c r="I115" s="20"/>
      <c r="J115" s="91"/>
      <c r="K115" s="92"/>
      <c r="L115" s="55" t="str">
        <f t="shared" si="13"/>
        <v/>
      </c>
      <c r="M115" s="25"/>
      <c r="N115" s="56">
        <f t="shared" si="14"/>
        <v>0</v>
      </c>
      <c r="O115" s="56">
        <f t="shared" si="16"/>
        <v>2</v>
      </c>
      <c r="P115" s="57">
        <f t="shared" si="20"/>
        <v>206</v>
      </c>
      <c r="Q115" s="62">
        <f t="shared" si="24"/>
        <v>6.6666666666666671E-3</v>
      </c>
      <c r="R115" s="59"/>
      <c r="S115" s="98">
        <f t="shared" si="17"/>
        <v>168775.5</v>
      </c>
      <c r="T115" s="61">
        <f t="shared" si="15"/>
        <v>312</v>
      </c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s="56" customFormat="1" x14ac:dyDescent="0.2">
      <c r="A116" s="8">
        <f t="shared" si="18"/>
        <v>108</v>
      </c>
      <c r="B116" s="17">
        <f t="shared" si="21"/>
        <v>143615.915354289</v>
      </c>
      <c r="C116" s="17">
        <f t="shared" si="22"/>
        <v>957.43943569526004</v>
      </c>
      <c r="D116" s="17">
        <f t="shared" si="23"/>
        <v>329.63934419351176</v>
      </c>
      <c r="E116" s="125">
        <f t="shared" si="19"/>
        <v>1287.0787798887718</v>
      </c>
      <c r="F116" s="127"/>
      <c r="G116" s="128"/>
      <c r="H116" s="93"/>
      <c r="I116" s="20"/>
      <c r="J116" s="91"/>
      <c r="K116" s="92"/>
      <c r="L116" s="55" t="str">
        <f t="shared" si="13"/>
        <v/>
      </c>
      <c r="M116" s="25"/>
      <c r="N116" s="56">
        <f t="shared" si="14"/>
        <v>0</v>
      </c>
      <c r="O116" s="56">
        <f t="shared" si="16"/>
        <v>2</v>
      </c>
      <c r="P116" s="57">
        <f t="shared" si="20"/>
        <v>205</v>
      </c>
      <c r="Q116" s="62">
        <f t="shared" si="24"/>
        <v>6.6666666666666671E-3</v>
      </c>
      <c r="R116" s="59"/>
      <c r="S116" s="98">
        <f t="shared" si="17"/>
        <v>168775.5</v>
      </c>
      <c r="T116" s="61">
        <f t="shared" si="15"/>
        <v>312</v>
      </c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s="56" customFormat="1" x14ac:dyDescent="0.2">
      <c r="A117" s="8">
        <f t="shared" si="18"/>
        <v>109</v>
      </c>
      <c r="B117" s="17">
        <f t="shared" si="21"/>
        <v>143286.27601009549</v>
      </c>
      <c r="C117" s="17">
        <f t="shared" si="22"/>
        <v>955.24184006730331</v>
      </c>
      <c r="D117" s="17">
        <f t="shared" si="23"/>
        <v>331.83693982146849</v>
      </c>
      <c r="E117" s="125">
        <f t="shared" si="19"/>
        <v>1287.0787798887718</v>
      </c>
      <c r="F117" s="127"/>
      <c r="G117" s="128"/>
      <c r="H117" s="93"/>
      <c r="I117" s="20"/>
      <c r="J117" s="91"/>
      <c r="K117" s="92"/>
      <c r="L117" s="55" t="str">
        <f t="shared" si="13"/>
        <v/>
      </c>
      <c r="M117" s="25"/>
      <c r="N117" s="56">
        <f t="shared" si="14"/>
        <v>0</v>
      </c>
      <c r="O117" s="56">
        <f t="shared" si="16"/>
        <v>2</v>
      </c>
      <c r="P117" s="57">
        <f t="shared" si="20"/>
        <v>204</v>
      </c>
      <c r="Q117" s="62">
        <f t="shared" si="24"/>
        <v>6.6666666666666671E-3</v>
      </c>
      <c r="R117" s="59"/>
      <c r="S117" s="98">
        <f t="shared" si="17"/>
        <v>168775.5</v>
      </c>
      <c r="T117" s="61">
        <f t="shared" si="15"/>
        <v>312</v>
      </c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s="56" customFormat="1" x14ac:dyDescent="0.2">
      <c r="A118" s="8">
        <f t="shared" si="18"/>
        <v>110</v>
      </c>
      <c r="B118" s="17">
        <f t="shared" si="21"/>
        <v>142954.43907027403</v>
      </c>
      <c r="C118" s="17">
        <f t="shared" si="22"/>
        <v>953.02959380182699</v>
      </c>
      <c r="D118" s="17">
        <f t="shared" si="23"/>
        <v>334.04918608694481</v>
      </c>
      <c r="E118" s="125">
        <f t="shared" si="19"/>
        <v>1287.0787798887718</v>
      </c>
      <c r="F118" s="127"/>
      <c r="G118" s="128"/>
      <c r="H118" s="93"/>
      <c r="I118" s="20"/>
      <c r="J118" s="91"/>
      <c r="K118" s="92"/>
      <c r="L118" s="55" t="str">
        <f t="shared" si="13"/>
        <v/>
      </c>
      <c r="M118" s="25"/>
      <c r="N118" s="56">
        <f t="shared" si="14"/>
        <v>0</v>
      </c>
      <c r="O118" s="56">
        <f t="shared" si="16"/>
        <v>2</v>
      </c>
      <c r="P118" s="57">
        <f t="shared" si="20"/>
        <v>203</v>
      </c>
      <c r="Q118" s="62">
        <f t="shared" si="24"/>
        <v>6.6666666666666671E-3</v>
      </c>
      <c r="R118" s="59"/>
      <c r="S118" s="98">
        <f t="shared" si="17"/>
        <v>168775.5</v>
      </c>
      <c r="T118" s="61">
        <f t="shared" si="15"/>
        <v>312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s="56" customFormat="1" x14ac:dyDescent="0.2">
      <c r="A119" s="8">
        <f t="shared" si="18"/>
        <v>111</v>
      </c>
      <c r="B119" s="17">
        <f t="shared" si="21"/>
        <v>142620.38988418708</v>
      </c>
      <c r="C119" s="17">
        <f t="shared" si="22"/>
        <v>950.8025992279139</v>
      </c>
      <c r="D119" s="17">
        <f t="shared" si="23"/>
        <v>336.2761806608579</v>
      </c>
      <c r="E119" s="125">
        <f t="shared" si="19"/>
        <v>1287.0787798887718</v>
      </c>
      <c r="F119" s="127"/>
      <c r="G119" s="128"/>
      <c r="H119" s="93"/>
      <c r="I119" s="20"/>
      <c r="J119" s="91"/>
      <c r="K119" s="92"/>
      <c r="L119" s="55" t="str">
        <f t="shared" si="13"/>
        <v/>
      </c>
      <c r="M119" s="25"/>
      <c r="N119" s="56">
        <f t="shared" si="14"/>
        <v>0</v>
      </c>
      <c r="O119" s="56">
        <f t="shared" si="16"/>
        <v>2</v>
      </c>
      <c r="P119" s="57">
        <f t="shared" si="20"/>
        <v>202</v>
      </c>
      <c r="Q119" s="62">
        <f t="shared" si="24"/>
        <v>6.6666666666666671E-3</v>
      </c>
      <c r="R119" s="59"/>
      <c r="S119" s="98">
        <f t="shared" si="17"/>
        <v>168775.5</v>
      </c>
      <c r="T119" s="61">
        <f t="shared" si="15"/>
        <v>312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s="56" customFormat="1" x14ac:dyDescent="0.2">
      <c r="A120" s="8">
        <f t="shared" si="18"/>
        <v>112</v>
      </c>
      <c r="B120" s="17">
        <f t="shared" si="21"/>
        <v>142284.11370352624</v>
      </c>
      <c r="C120" s="17">
        <f t="shared" si="22"/>
        <v>948.56075802350836</v>
      </c>
      <c r="D120" s="17">
        <f t="shared" si="23"/>
        <v>338.51802186526345</v>
      </c>
      <c r="E120" s="125">
        <f t="shared" si="19"/>
        <v>1287.0787798887718</v>
      </c>
      <c r="F120" s="127"/>
      <c r="G120" s="128"/>
      <c r="H120" s="93"/>
      <c r="I120" s="20"/>
      <c r="J120" s="91"/>
      <c r="K120" s="92"/>
      <c r="L120" s="55" t="str">
        <f t="shared" si="13"/>
        <v/>
      </c>
      <c r="M120" s="25"/>
      <c r="N120" s="56">
        <f t="shared" si="14"/>
        <v>0</v>
      </c>
      <c r="O120" s="56">
        <f t="shared" si="16"/>
        <v>2</v>
      </c>
      <c r="P120" s="57">
        <f t="shared" si="20"/>
        <v>201</v>
      </c>
      <c r="Q120" s="62">
        <f t="shared" si="24"/>
        <v>6.6666666666666671E-3</v>
      </c>
      <c r="R120" s="59"/>
      <c r="S120" s="98">
        <f t="shared" si="17"/>
        <v>168775.5</v>
      </c>
      <c r="T120" s="61">
        <f t="shared" si="15"/>
        <v>312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s="56" customFormat="1" x14ac:dyDescent="0.2">
      <c r="A121" s="8">
        <f t="shared" si="18"/>
        <v>113</v>
      </c>
      <c r="B121" s="17">
        <f t="shared" si="21"/>
        <v>141945.59568166098</v>
      </c>
      <c r="C121" s="17">
        <f t="shared" si="22"/>
        <v>946.3039712110733</v>
      </c>
      <c r="D121" s="17">
        <f t="shared" si="23"/>
        <v>340.7748086776985</v>
      </c>
      <c r="E121" s="125">
        <f t="shared" si="19"/>
        <v>1287.0787798887718</v>
      </c>
      <c r="F121" s="127"/>
      <c r="G121" s="128"/>
      <c r="H121" s="93"/>
      <c r="I121" s="20"/>
      <c r="J121" s="91"/>
      <c r="K121" s="92"/>
      <c r="L121" s="55" t="str">
        <f t="shared" si="13"/>
        <v/>
      </c>
      <c r="M121" s="25"/>
      <c r="N121" s="56">
        <f t="shared" si="14"/>
        <v>0</v>
      </c>
      <c r="O121" s="56">
        <f t="shared" si="16"/>
        <v>2</v>
      </c>
      <c r="P121" s="57">
        <f t="shared" si="20"/>
        <v>200</v>
      </c>
      <c r="Q121" s="62">
        <f t="shared" si="24"/>
        <v>6.6666666666666671E-3</v>
      </c>
      <c r="R121" s="59"/>
      <c r="S121" s="98">
        <f t="shared" si="17"/>
        <v>168775.5</v>
      </c>
      <c r="T121" s="61">
        <f t="shared" si="15"/>
        <v>312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s="56" customFormat="1" x14ac:dyDescent="0.2">
      <c r="A122" s="8">
        <f t="shared" si="18"/>
        <v>114</v>
      </c>
      <c r="B122" s="17">
        <f t="shared" si="21"/>
        <v>141604.82087298328</v>
      </c>
      <c r="C122" s="17">
        <f t="shared" si="22"/>
        <v>944.03213915322192</v>
      </c>
      <c r="D122" s="17">
        <f t="shared" si="23"/>
        <v>343.04664073554989</v>
      </c>
      <c r="E122" s="125">
        <f t="shared" si="19"/>
        <v>1287.0787798887718</v>
      </c>
      <c r="F122" s="127"/>
      <c r="G122" s="128"/>
      <c r="H122" s="93"/>
      <c r="I122" s="20"/>
      <c r="J122" s="91"/>
      <c r="K122" s="92"/>
      <c r="L122" s="55" t="str">
        <f t="shared" si="13"/>
        <v/>
      </c>
      <c r="M122" s="25"/>
      <c r="N122" s="56">
        <f t="shared" si="14"/>
        <v>0</v>
      </c>
      <c r="O122" s="56">
        <f t="shared" si="16"/>
        <v>2</v>
      </c>
      <c r="P122" s="57">
        <f t="shared" si="20"/>
        <v>199</v>
      </c>
      <c r="Q122" s="62">
        <f t="shared" si="24"/>
        <v>6.6666666666666671E-3</v>
      </c>
      <c r="R122" s="59"/>
      <c r="S122" s="98">
        <f t="shared" si="17"/>
        <v>168775.5</v>
      </c>
      <c r="T122" s="61">
        <f t="shared" si="15"/>
        <v>312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s="56" customFormat="1" x14ac:dyDescent="0.2">
      <c r="A123" s="8">
        <f t="shared" si="18"/>
        <v>115</v>
      </c>
      <c r="B123" s="17">
        <f t="shared" si="21"/>
        <v>141261.77423224773</v>
      </c>
      <c r="C123" s="17">
        <f t="shared" si="22"/>
        <v>941.74516154831826</v>
      </c>
      <c r="D123" s="17">
        <f t="shared" si="23"/>
        <v>345.33361834045354</v>
      </c>
      <c r="E123" s="125">
        <f t="shared" si="19"/>
        <v>1287.0787798887718</v>
      </c>
      <c r="F123" s="127"/>
      <c r="G123" s="128"/>
      <c r="H123" s="93"/>
      <c r="I123" s="20"/>
      <c r="J123" s="91"/>
      <c r="K123" s="92"/>
      <c r="L123" s="55" t="str">
        <f t="shared" si="13"/>
        <v/>
      </c>
      <c r="M123" s="25"/>
      <c r="N123" s="56">
        <f t="shared" si="14"/>
        <v>0</v>
      </c>
      <c r="O123" s="56">
        <f t="shared" si="16"/>
        <v>2</v>
      </c>
      <c r="P123" s="57">
        <f t="shared" si="20"/>
        <v>198</v>
      </c>
      <c r="Q123" s="62">
        <f t="shared" si="24"/>
        <v>6.6666666666666671E-3</v>
      </c>
      <c r="R123" s="59"/>
      <c r="S123" s="98">
        <f t="shared" si="17"/>
        <v>168775.5</v>
      </c>
      <c r="T123" s="61">
        <f t="shared" si="15"/>
        <v>312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s="56" customFormat="1" x14ac:dyDescent="0.2">
      <c r="A124" s="8">
        <f t="shared" si="18"/>
        <v>116</v>
      </c>
      <c r="B124" s="17">
        <f t="shared" si="21"/>
        <v>140916.44061390727</v>
      </c>
      <c r="C124" s="17">
        <f t="shared" si="22"/>
        <v>939.4429374260485</v>
      </c>
      <c r="D124" s="17">
        <f t="shared" si="23"/>
        <v>347.6358424627233</v>
      </c>
      <c r="E124" s="125">
        <f t="shared" si="19"/>
        <v>1287.0787798887718</v>
      </c>
      <c r="F124" s="127"/>
      <c r="G124" s="128"/>
      <c r="H124" s="93"/>
      <c r="I124" s="20"/>
      <c r="J124" s="91"/>
      <c r="K124" s="92"/>
      <c r="L124" s="55" t="str">
        <f t="shared" si="13"/>
        <v/>
      </c>
      <c r="M124" s="25"/>
      <c r="N124" s="56">
        <f t="shared" si="14"/>
        <v>0</v>
      </c>
      <c r="O124" s="56">
        <f t="shared" si="16"/>
        <v>2</v>
      </c>
      <c r="P124" s="57">
        <f t="shared" si="20"/>
        <v>197</v>
      </c>
      <c r="Q124" s="62">
        <f t="shared" si="24"/>
        <v>6.6666666666666671E-3</v>
      </c>
      <c r="R124" s="59"/>
      <c r="S124" s="98">
        <f t="shared" si="17"/>
        <v>168775.5</v>
      </c>
      <c r="T124" s="61">
        <f t="shared" si="15"/>
        <v>312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s="56" customFormat="1" x14ac:dyDescent="0.2">
      <c r="A125" s="8">
        <f t="shared" si="18"/>
        <v>117</v>
      </c>
      <c r="B125" s="17">
        <f t="shared" si="21"/>
        <v>140568.80477144456</v>
      </c>
      <c r="C125" s="17">
        <f t="shared" si="22"/>
        <v>937.1253651429638</v>
      </c>
      <c r="D125" s="17">
        <f t="shared" si="23"/>
        <v>349.953414745808</v>
      </c>
      <c r="E125" s="125">
        <f t="shared" si="19"/>
        <v>1287.0787798887718</v>
      </c>
      <c r="F125" s="127"/>
      <c r="G125" s="128"/>
      <c r="H125" s="93"/>
      <c r="I125" s="20"/>
      <c r="J125" s="91"/>
      <c r="K125" s="92"/>
      <c r="L125" s="55" t="str">
        <f t="shared" si="13"/>
        <v/>
      </c>
      <c r="M125" s="25"/>
      <c r="N125" s="56">
        <f t="shared" si="14"/>
        <v>0</v>
      </c>
      <c r="O125" s="56">
        <f t="shared" si="16"/>
        <v>2</v>
      </c>
      <c r="P125" s="57">
        <f t="shared" si="20"/>
        <v>196</v>
      </c>
      <c r="Q125" s="62">
        <f t="shared" si="24"/>
        <v>6.6666666666666671E-3</v>
      </c>
      <c r="R125" s="59"/>
      <c r="S125" s="98">
        <f t="shared" si="17"/>
        <v>168775.5</v>
      </c>
      <c r="T125" s="61">
        <f t="shared" si="15"/>
        <v>312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s="56" customFormat="1" x14ac:dyDescent="0.2">
      <c r="A126" s="8">
        <f t="shared" si="18"/>
        <v>118</v>
      </c>
      <c r="B126" s="17">
        <f t="shared" si="21"/>
        <v>140218.85135669875</v>
      </c>
      <c r="C126" s="17">
        <f t="shared" si="22"/>
        <v>934.79234237799176</v>
      </c>
      <c r="D126" s="17">
        <f t="shared" si="23"/>
        <v>352.28643751078005</v>
      </c>
      <c r="E126" s="125">
        <f t="shared" si="19"/>
        <v>1287.0787798887718</v>
      </c>
      <c r="F126" s="127"/>
      <c r="G126" s="128"/>
      <c r="H126" s="93"/>
      <c r="I126" s="20"/>
      <c r="J126" s="91"/>
      <c r="K126" s="92"/>
      <c r="L126" s="55" t="str">
        <f t="shared" si="13"/>
        <v/>
      </c>
      <c r="M126" s="25"/>
      <c r="N126" s="56">
        <f t="shared" si="14"/>
        <v>0</v>
      </c>
      <c r="O126" s="56">
        <f t="shared" si="16"/>
        <v>2</v>
      </c>
      <c r="P126" s="57">
        <f t="shared" si="20"/>
        <v>195</v>
      </c>
      <c r="Q126" s="62">
        <f t="shared" si="24"/>
        <v>6.6666666666666671E-3</v>
      </c>
      <c r="R126" s="59"/>
      <c r="S126" s="98">
        <f t="shared" si="17"/>
        <v>168775.5</v>
      </c>
      <c r="T126" s="61">
        <f t="shared" si="15"/>
        <v>312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s="56" customFormat="1" x14ac:dyDescent="0.2">
      <c r="A127" s="8">
        <f t="shared" si="18"/>
        <v>119</v>
      </c>
      <c r="B127" s="17">
        <f t="shared" si="21"/>
        <v>139866.56491918798</v>
      </c>
      <c r="C127" s="17">
        <f t="shared" si="22"/>
        <v>932.44376612791996</v>
      </c>
      <c r="D127" s="17">
        <f t="shared" si="23"/>
        <v>354.63501376085185</v>
      </c>
      <c r="E127" s="125">
        <f t="shared" si="19"/>
        <v>1287.0787798887718</v>
      </c>
      <c r="F127" s="127"/>
      <c r="G127" s="128"/>
      <c r="H127" s="93"/>
      <c r="I127" s="20"/>
      <c r="J127" s="91"/>
      <c r="K127" s="92"/>
      <c r="L127" s="55" t="str">
        <f t="shared" si="13"/>
        <v/>
      </c>
      <c r="M127" s="25"/>
      <c r="N127" s="56">
        <f t="shared" si="14"/>
        <v>0</v>
      </c>
      <c r="O127" s="56">
        <f t="shared" si="16"/>
        <v>2</v>
      </c>
      <c r="P127" s="57">
        <f t="shared" si="20"/>
        <v>194</v>
      </c>
      <c r="Q127" s="62">
        <f t="shared" si="24"/>
        <v>6.6666666666666671E-3</v>
      </c>
      <c r="R127" s="59"/>
      <c r="S127" s="98">
        <f t="shared" si="17"/>
        <v>168775.5</v>
      </c>
      <c r="T127" s="61">
        <f t="shared" si="15"/>
        <v>312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s="56" customFormat="1" x14ac:dyDescent="0.2">
      <c r="A128" s="8">
        <f>A127+1</f>
        <v>120</v>
      </c>
      <c r="B128" s="17">
        <f t="shared" si="21"/>
        <v>139511.92990542713</v>
      </c>
      <c r="C128" s="17">
        <f t="shared" si="22"/>
        <v>930.07953270284759</v>
      </c>
      <c r="D128" s="17">
        <f t="shared" si="23"/>
        <v>356.99924718592422</v>
      </c>
      <c r="E128" s="125">
        <f t="shared" si="19"/>
        <v>1287.0787798887718</v>
      </c>
      <c r="F128" s="127"/>
      <c r="G128" s="128"/>
      <c r="H128" s="93"/>
      <c r="I128" s="20"/>
      <c r="J128" s="91"/>
      <c r="K128" s="92"/>
      <c r="L128" s="55" t="str">
        <f t="shared" si="13"/>
        <v/>
      </c>
      <c r="M128" s="25"/>
      <c r="N128" s="56">
        <f t="shared" si="14"/>
        <v>0</v>
      </c>
      <c r="O128" s="56">
        <f t="shared" si="16"/>
        <v>2</v>
      </c>
      <c r="P128" s="57">
        <f t="shared" si="20"/>
        <v>193</v>
      </c>
      <c r="Q128" s="62">
        <f t="shared" si="24"/>
        <v>6.6666666666666671E-3</v>
      </c>
      <c r="R128" s="59"/>
      <c r="S128" s="98">
        <f t="shared" si="17"/>
        <v>168775.5</v>
      </c>
      <c r="T128" s="61">
        <f t="shared" si="15"/>
        <v>312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s="56" customFormat="1" x14ac:dyDescent="0.2">
      <c r="A129" s="8">
        <f>A128+1</f>
        <v>121</v>
      </c>
      <c r="B129" s="17">
        <f t="shared" si="21"/>
        <v>139154.93065824121</v>
      </c>
      <c r="C129" s="17">
        <f t="shared" si="22"/>
        <v>927.69953772160818</v>
      </c>
      <c r="D129" s="17">
        <f t="shared" si="23"/>
        <v>359.37924216716362</v>
      </c>
      <c r="E129" s="125">
        <f t="shared" si="19"/>
        <v>1287.0787798887718</v>
      </c>
      <c r="F129" s="127"/>
      <c r="G129" s="128"/>
      <c r="H129" s="93"/>
      <c r="I129" s="20"/>
      <c r="J129" s="91"/>
      <c r="K129" s="92"/>
      <c r="L129" s="55" t="str">
        <f t="shared" si="13"/>
        <v/>
      </c>
      <c r="M129" s="25"/>
      <c r="N129" s="56">
        <f t="shared" si="14"/>
        <v>0</v>
      </c>
      <c r="O129" s="56">
        <f t="shared" si="16"/>
        <v>2</v>
      </c>
      <c r="P129" s="57">
        <f t="shared" si="20"/>
        <v>192</v>
      </c>
      <c r="Q129" s="62">
        <f t="shared" si="24"/>
        <v>6.6666666666666671E-3</v>
      </c>
      <c r="R129" s="59"/>
      <c r="S129" s="98">
        <f t="shared" si="17"/>
        <v>168775.5</v>
      </c>
      <c r="T129" s="61">
        <f t="shared" si="15"/>
        <v>312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s="56" customFormat="1" x14ac:dyDescent="0.2">
      <c r="A130" s="8">
        <f>A129+1</f>
        <v>122</v>
      </c>
      <c r="B130" s="17">
        <f t="shared" si="21"/>
        <v>138795.55141607404</v>
      </c>
      <c r="C130" s="17">
        <f t="shared" si="22"/>
        <v>925.3036761071603</v>
      </c>
      <c r="D130" s="17">
        <f t="shared" si="23"/>
        <v>361.77510378161151</v>
      </c>
      <c r="E130" s="125">
        <f t="shared" si="19"/>
        <v>1287.0787798887718</v>
      </c>
      <c r="F130" s="127"/>
      <c r="G130" s="128"/>
      <c r="H130" s="93"/>
      <c r="I130" s="20"/>
      <c r="J130" s="91"/>
      <c r="K130" s="92"/>
      <c r="L130" s="55" t="str">
        <f t="shared" si="13"/>
        <v/>
      </c>
      <c r="M130" s="25"/>
      <c r="N130" s="56">
        <f t="shared" si="14"/>
        <v>0</v>
      </c>
      <c r="O130" s="56">
        <f t="shared" si="16"/>
        <v>2</v>
      </c>
      <c r="P130" s="57">
        <f t="shared" si="20"/>
        <v>191</v>
      </c>
      <c r="Q130" s="62">
        <f t="shared" si="24"/>
        <v>6.6666666666666671E-3</v>
      </c>
      <c r="R130" s="59"/>
      <c r="S130" s="98">
        <f t="shared" si="17"/>
        <v>168775.5</v>
      </c>
      <c r="T130" s="61">
        <f t="shared" si="15"/>
        <v>312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s="56" customFormat="1" x14ac:dyDescent="0.2">
      <c r="A131" s="8">
        <f t="shared" ref="A131:A194" si="25">A130+1</f>
        <v>123</v>
      </c>
      <c r="B131" s="17">
        <f t="shared" si="21"/>
        <v>138433.77631229244</v>
      </c>
      <c r="C131" s="17">
        <f t="shared" si="22"/>
        <v>922.89184208194968</v>
      </c>
      <c r="D131" s="17">
        <f t="shared" si="23"/>
        <v>364.18693780682213</v>
      </c>
      <c r="E131" s="125">
        <f t="shared" si="19"/>
        <v>1287.0787798887718</v>
      </c>
      <c r="F131" s="127"/>
      <c r="G131" s="128"/>
      <c r="H131" s="93"/>
      <c r="I131" s="20"/>
      <c r="J131" s="91"/>
      <c r="K131" s="92"/>
      <c r="L131" s="55" t="str">
        <f t="shared" si="13"/>
        <v/>
      </c>
      <c r="M131" s="25"/>
      <c r="N131" s="56">
        <f t="shared" si="14"/>
        <v>0</v>
      </c>
      <c r="O131" s="56">
        <f t="shared" si="16"/>
        <v>2</v>
      </c>
      <c r="P131" s="57">
        <f t="shared" si="20"/>
        <v>190</v>
      </c>
      <c r="Q131" s="62">
        <f t="shared" si="24"/>
        <v>6.6666666666666671E-3</v>
      </c>
      <c r="R131" s="59"/>
      <c r="S131" s="98">
        <f t="shared" si="17"/>
        <v>168775.5</v>
      </c>
      <c r="T131" s="61">
        <f t="shared" si="15"/>
        <v>312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s="56" customFormat="1" x14ac:dyDescent="0.2">
      <c r="A132" s="8">
        <f t="shared" si="25"/>
        <v>124</v>
      </c>
      <c r="B132" s="17">
        <f t="shared" si="21"/>
        <v>138069.58937448563</v>
      </c>
      <c r="C132" s="17">
        <f t="shared" si="22"/>
        <v>920.46392916323759</v>
      </c>
      <c r="D132" s="17">
        <f t="shared" si="23"/>
        <v>366.61485072553421</v>
      </c>
      <c r="E132" s="125">
        <f t="shared" si="19"/>
        <v>1287.0787798887718</v>
      </c>
      <c r="F132" s="127"/>
      <c r="G132" s="128"/>
      <c r="H132" s="93"/>
      <c r="I132" s="20"/>
      <c r="J132" s="91"/>
      <c r="K132" s="92"/>
      <c r="L132" s="55" t="str">
        <f t="shared" si="13"/>
        <v/>
      </c>
      <c r="M132" s="25"/>
      <c r="N132" s="56">
        <f t="shared" si="14"/>
        <v>0</v>
      </c>
      <c r="O132" s="56">
        <f t="shared" si="16"/>
        <v>2</v>
      </c>
      <c r="P132" s="57">
        <f t="shared" si="20"/>
        <v>189</v>
      </c>
      <c r="Q132" s="62">
        <f t="shared" si="24"/>
        <v>6.6666666666666671E-3</v>
      </c>
      <c r="R132" s="59"/>
      <c r="S132" s="98">
        <f t="shared" si="17"/>
        <v>168775.5</v>
      </c>
      <c r="T132" s="61">
        <f t="shared" si="15"/>
        <v>312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s="56" customFormat="1" x14ac:dyDescent="0.2">
      <c r="A133" s="8">
        <f t="shared" si="25"/>
        <v>125</v>
      </c>
      <c r="B133" s="17">
        <f t="shared" si="21"/>
        <v>137702.97452376009</v>
      </c>
      <c r="C133" s="17">
        <f t="shared" si="22"/>
        <v>918.01983015840062</v>
      </c>
      <c r="D133" s="17">
        <f t="shared" si="23"/>
        <v>369.05894973037118</v>
      </c>
      <c r="E133" s="125">
        <f t="shared" si="19"/>
        <v>1287.0787798887718</v>
      </c>
      <c r="F133" s="127"/>
      <c r="G133" s="128"/>
      <c r="H133" s="93"/>
      <c r="I133" s="20"/>
      <c r="J133" s="91"/>
      <c r="K133" s="92"/>
      <c r="L133" s="55" t="str">
        <f t="shared" si="13"/>
        <v/>
      </c>
      <c r="M133" s="25"/>
      <c r="N133" s="56">
        <f t="shared" si="14"/>
        <v>0</v>
      </c>
      <c r="O133" s="56">
        <f t="shared" si="16"/>
        <v>2</v>
      </c>
      <c r="P133" s="57">
        <f t="shared" si="20"/>
        <v>188</v>
      </c>
      <c r="Q133" s="62">
        <f t="shared" si="24"/>
        <v>6.6666666666666671E-3</v>
      </c>
      <c r="R133" s="59"/>
      <c r="S133" s="98">
        <f t="shared" si="17"/>
        <v>168775.5</v>
      </c>
      <c r="T133" s="61">
        <f t="shared" si="15"/>
        <v>312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s="56" customFormat="1" x14ac:dyDescent="0.2">
      <c r="A134" s="8">
        <f t="shared" si="25"/>
        <v>126</v>
      </c>
      <c r="B134" s="17">
        <f t="shared" si="21"/>
        <v>137333.91557402973</v>
      </c>
      <c r="C134" s="17">
        <f t="shared" si="22"/>
        <v>915.55943716019829</v>
      </c>
      <c r="D134" s="17">
        <f t="shared" si="23"/>
        <v>371.51934272857352</v>
      </c>
      <c r="E134" s="125">
        <f t="shared" si="19"/>
        <v>1287.0787798887718</v>
      </c>
      <c r="F134" s="127"/>
      <c r="G134" s="128"/>
      <c r="H134" s="93"/>
      <c r="I134" s="20"/>
      <c r="J134" s="91"/>
      <c r="K134" s="92"/>
      <c r="L134" s="55" t="str">
        <f t="shared" si="13"/>
        <v/>
      </c>
      <c r="M134" s="25"/>
      <c r="N134" s="56">
        <f t="shared" si="14"/>
        <v>0</v>
      </c>
      <c r="O134" s="56">
        <f t="shared" si="16"/>
        <v>2</v>
      </c>
      <c r="P134" s="57">
        <f t="shared" si="20"/>
        <v>187</v>
      </c>
      <c r="Q134" s="62">
        <f t="shared" si="24"/>
        <v>6.6666666666666671E-3</v>
      </c>
      <c r="R134" s="59"/>
      <c r="S134" s="98">
        <f t="shared" si="17"/>
        <v>168775.5</v>
      </c>
      <c r="T134" s="61">
        <f t="shared" si="15"/>
        <v>312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s="56" customFormat="1" x14ac:dyDescent="0.2">
      <c r="A135" s="8">
        <f t="shared" si="25"/>
        <v>127</v>
      </c>
      <c r="B135" s="17">
        <f t="shared" si="21"/>
        <v>136962.39623130116</v>
      </c>
      <c r="C135" s="17">
        <f t="shared" si="22"/>
        <v>913.08264154200776</v>
      </c>
      <c r="D135" s="17">
        <f t="shared" si="23"/>
        <v>373.99613834676404</v>
      </c>
      <c r="E135" s="125">
        <f t="shared" si="19"/>
        <v>1287.0787798887718</v>
      </c>
      <c r="F135" s="127"/>
      <c r="G135" s="128"/>
      <c r="H135" s="93"/>
      <c r="I135" s="20"/>
      <c r="J135" s="91"/>
      <c r="K135" s="92"/>
      <c r="L135" s="55" t="str">
        <f t="shared" si="13"/>
        <v/>
      </c>
      <c r="M135" s="25"/>
      <c r="N135" s="56">
        <f t="shared" si="14"/>
        <v>0</v>
      </c>
      <c r="O135" s="56">
        <f t="shared" si="16"/>
        <v>2</v>
      </c>
      <c r="P135" s="57">
        <f t="shared" si="20"/>
        <v>186</v>
      </c>
      <c r="Q135" s="62">
        <f t="shared" si="24"/>
        <v>6.6666666666666671E-3</v>
      </c>
      <c r="R135" s="59"/>
      <c r="S135" s="98">
        <f t="shared" si="17"/>
        <v>168775.5</v>
      </c>
      <c r="T135" s="61">
        <f t="shared" si="15"/>
        <v>312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s="56" customFormat="1" x14ac:dyDescent="0.2">
      <c r="A136" s="8">
        <f t="shared" si="25"/>
        <v>128</v>
      </c>
      <c r="B136" s="17">
        <f t="shared" si="21"/>
        <v>136588.4000929544</v>
      </c>
      <c r="C136" s="17">
        <f t="shared" si="22"/>
        <v>910.58933395302938</v>
      </c>
      <c r="D136" s="17">
        <f t="shared" si="23"/>
        <v>376.48944593574242</v>
      </c>
      <c r="E136" s="125">
        <f t="shared" si="19"/>
        <v>1287.0787798887718</v>
      </c>
      <c r="F136" s="127"/>
      <c r="G136" s="128"/>
      <c r="H136" s="93"/>
      <c r="I136" s="20"/>
      <c r="J136" s="91"/>
      <c r="K136" s="92"/>
      <c r="L136" s="55" t="str">
        <f t="shared" si="13"/>
        <v/>
      </c>
      <c r="M136" s="25"/>
      <c r="N136" s="56">
        <f t="shared" si="14"/>
        <v>0</v>
      </c>
      <c r="O136" s="56">
        <f t="shared" si="16"/>
        <v>2</v>
      </c>
      <c r="P136" s="57">
        <f t="shared" si="20"/>
        <v>185</v>
      </c>
      <c r="Q136" s="62">
        <f t="shared" si="24"/>
        <v>6.6666666666666671E-3</v>
      </c>
      <c r="R136" s="59"/>
      <c r="S136" s="98">
        <f t="shared" si="17"/>
        <v>168775.5</v>
      </c>
      <c r="T136" s="61">
        <f t="shared" si="15"/>
        <v>312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s="56" customFormat="1" x14ac:dyDescent="0.2">
      <c r="A137" s="8">
        <f t="shared" si="25"/>
        <v>129</v>
      </c>
      <c r="B137" s="17">
        <f t="shared" si="21"/>
        <v>136211.91064701867</v>
      </c>
      <c r="C137" s="17">
        <f t="shared" si="22"/>
        <v>908.07940431345787</v>
      </c>
      <c r="D137" s="17">
        <f t="shared" si="23"/>
        <v>378.99937557531393</v>
      </c>
      <c r="E137" s="125">
        <f t="shared" si="19"/>
        <v>1287.0787798887718</v>
      </c>
      <c r="F137" s="127"/>
      <c r="G137" s="128"/>
      <c r="H137" s="93"/>
      <c r="I137" s="20"/>
      <c r="J137" s="91"/>
      <c r="K137" s="92"/>
      <c r="L137" s="55" t="str">
        <f t="shared" ref="L137:L200" si="26">IF(K137=$Q$5,CONCATENATE($Q$3,INT(P137-P138)," ",$R$3),IF(K137=$Q$4,CONCATENATE($Q$3,INT(E137-E138)," ",$R$4),""))</f>
        <v/>
      </c>
      <c r="M137" s="25"/>
      <c r="N137" s="56">
        <f t="shared" ref="N137:N200" si="27">IF(K137="",0,IF(K137=$Q$4,1,2))</f>
        <v>0</v>
      </c>
      <c r="O137" s="56">
        <f t="shared" si="16"/>
        <v>2</v>
      </c>
      <c r="P137" s="57">
        <f t="shared" si="20"/>
        <v>184</v>
      </c>
      <c r="Q137" s="62">
        <f t="shared" si="24"/>
        <v>6.6666666666666671E-3</v>
      </c>
      <c r="R137" s="59"/>
      <c r="S137" s="98">
        <f t="shared" si="17"/>
        <v>168775.5</v>
      </c>
      <c r="T137" s="61">
        <f t="shared" ref="T137:T200" si="28">IF(OR(K136=$Q$5,H136&gt;0),P137,T136)</f>
        <v>312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s="56" customFormat="1" x14ac:dyDescent="0.2">
      <c r="A138" s="8">
        <f t="shared" si="25"/>
        <v>130</v>
      </c>
      <c r="B138" s="17">
        <f t="shared" si="21"/>
        <v>135832.91127144336</v>
      </c>
      <c r="C138" s="17">
        <f t="shared" si="22"/>
        <v>905.55274180962249</v>
      </c>
      <c r="D138" s="17">
        <f t="shared" si="23"/>
        <v>381.52603807914932</v>
      </c>
      <c r="E138" s="125">
        <f t="shared" si="19"/>
        <v>1287.0787798887718</v>
      </c>
      <c r="F138" s="127"/>
      <c r="G138" s="128"/>
      <c r="H138" s="93"/>
      <c r="I138" s="20"/>
      <c r="J138" s="91"/>
      <c r="K138" s="92"/>
      <c r="L138" s="55" t="str">
        <f t="shared" si="26"/>
        <v/>
      </c>
      <c r="M138" s="25"/>
      <c r="N138" s="56">
        <f t="shared" si="27"/>
        <v>0</v>
      </c>
      <c r="O138" s="56">
        <f t="shared" ref="O138:O201" si="29">IF(AND(((N137+O137)&gt;1),N137&lt;&gt;1),2,1)</f>
        <v>2</v>
      </c>
      <c r="P138" s="57">
        <f t="shared" si="20"/>
        <v>183</v>
      </c>
      <c r="Q138" s="62">
        <f t="shared" si="24"/>
        <v>6.6666666666666671E-3</v>
      </c>
      <c r="R138" s="59"/>
      <c r="S138" s="98">
        <f t="shared" ref="S138:S201" si="30">IF(OR(K137=$Q$5,H137&gt;0),B138,S137)</f>
        <v>168775.5</v>
      </c>
      <c r="T138" s="61">
        <f t="shared" si="28"/>
        <v>312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s="56" customFormat="1" x14ac:dyDescent="0.2">
      <c r="A139" s="8">
        <f t="shared" si="25"/>
        <v>131</v>
      </c>
      <c r="B139" s="17">
        <f t="shared" si="21"/>
        <v>135451.38523336421</v>
      </c>
      <c r="C139" s="17">
        <f t="shared" si="22"/>
        <v>903.00923488909484</v>
      </c>
      <c r="D139" s="17">
        <f t="shared" si="23"/>
        <v>384.06954499967696</v>
      </c>
      <c r="E139" s="125">
        <f t="shared" ref="E139:E202" si="31">IF(B139&lt;=D138,B139+C139,IF(O139=1,B139*(Q139/(1-(1+Q139)^-(P139-0))),S139*(Q139/(1-(1+Q139)^-(T139-0)))))</f>
        <v>1287.0787798887718</v>
      </c>
      <c r="F139" s="127"/>
      <c r="G139" s="128"/>
      <c r="H139" s="93"/>
      <c r="I139" s="20"/>
      <c r="J139" s="91"/>
      <c r="K139" s="92"/>
      <c r="L139" s="55" t="str">
        <f t="shared" si="26"/>
        <v/>
      </c>
      <c r="M139" s="25"/>
      <c r="N139" s="56">
        <f t="shared" si="27"/>
        <v>0</v>
      </c>
      <c r="O139" s="56">
        <f t="shared" si="29"/>
        <v>2</v>
      </c>
      <c r="P139" s="57">
        <f t="shared" ref="P139:P202" si="32">IF(K138=$Q$5,LOG(E138/(E138-Q139*B139),1+Q139),P138-1)</f>
        <v>182</v>
      </c>
      <c r="Q139" s="62">
        <f t="shared" si="24"/>
        <v>6.6666666666666671E-3</v>
      </c>
      <c r="R139" s="59"/>
      <c r="S139" s="98">
        <f t="shared" si="30"/>
        <v>168775.5</v>
      </c>
      <c r="T139" s="61">
        <f t="shared" si="28"/>
        <v>312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s="56" customFormat="1" x14ac:dyDescent="0.2">
      <c r="A140" s="8">
        <f t="shared" si="25"/>
        <v>132</v>
      </c>
      <c r="B140" s="17">
        <f t="shared" si="21"/>
        <v>135067.31568836453</v>
      </c>
      <c r="C140" s="17">
        <f t="shared" si="22"/>
        <v>900.44877125576363</v>
      </c>
      <c r="D140" s="17">
        <f t="shared" si="23"/>
        <v>386.63000863300817</v>
      </c>
      <c r="E140" s="125">
        <f t="shared" si="31"/>
        <v>1287.0787798887718</v>
      </c>
      <c r="F140" s="127"/>
      <c r="G140" s="128"/>
      <c r="H140" s="93"/>
      <c r="I140" s="20"/>
      <c r="J140" s="91"/>
      <c r="K140" s="92"/>
      <c r="L140" s="55" t="str">
        <f t="shared" si="26"/>
        <v/>
      </c>
      <c r="M140" s="25"/>
      <c r="N140" s="56">
        <f t="shared" si="27"/>
        <v>0</v>
      </c>
      <c r="O140" s="56">
        <f t="shared" si="29"/>
        <v>2</v>
      </c>
      <c r="P140" s="57">
        <f t="shared" si="32"/>
        <v>181</v>
      </c>
      <c r="Q140" s="62">
        <f t="shared" si="24"/>
        <v>6.6666666666666671E-3</v>
      </c>
      <c r="R140" s="59"/>
      <c r="S140" s="98">
        <f t="shared" si="30"/>
        <v>168775.5</v>
      </c>
      <c r="T140" s="61">
        <f t="shared" si="28"/>
        <v>312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</row>
    <row r="141" spans="1:30" s="56" customFormat="1" x14ac:dyDescent="0.2">
      <c r="A141" s="8">
        <f t="shared" si="25"/>
        <v>133</v>
      </c>
      <c r="B141" s="17">
        <f t="shared" si="21"/>
        <v>134680.68567973151</v>
      </c>
      <c r="C141" s="17">
        <f t="shared" si="22"/>
        <v>897.87123786487678</v>
      </c>
      <c r="D141" s="17">
        <f t="shared" si="23"/>
        <v>389.20754202389503</v>
      </c>
      <c r="E141" s="125">
        <f t="shared" si="31"/>
        <v>1287.0787798887718</v>
      </c>
      <c r="F141" s="127"/>
      <c r="G141" s="128"/>
      <c r="H141" s="93"/>
      <c r="I141" s="20"/>
      <c r="J141" s="91"/>
      <c r="K141" s="92"/>
      <c r="L141" s="55" t="str">
        <f t="shared" si="26"/>
        <v/>
      </c>
      <c r="M141" s="25"/>
      <c r="N141" s="56">
        <f t="shared" si="27"/>
        <v>0</v>
      </c>
      <c r="O141" s="56">
        <f t="shared" si="29"/>
        <v>2</v>
      </c>
      <c r="P141" s="57">
        <f t="shared" si="32"/>
        <v>180</v>
      </c>
      <c r="Q141" s="62">
        <f t="shared" si="24"/>
        <v>6.6666666666666671E-3</v>
      </c>
      <c r="R141" s="59"/>
      <c r="S141" s="98">
        <f t="shared" si="30"/>
        <v>168775.5</v>
      </c>
      <c r="T141" s="61">
        <f t="shared" si="28"/>
        <v>312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</row>
    <row r="142" spans="1:30" s="56" customFormat="1" x14ac:dyDescent="0.2">
      <c r="A142" s="8">
        <f t="shared" si="25"/>
        <v>134</v>
      </c>
      <c r="B142" s="17">
        <f t="shared" ref="B142:B205" si="33">IF(OR(B141&lt;0,B141&lt;E141),0,(IF(I141=0,B141-D141,B141-I141-D141)))</f>
        <v>134291.47813770763</v>
      </c>
      <c r="C142" s="17">
        <f t="shared" ref="C142:C205" si="34">B142*Q142</f>
        <v>895.27652091805089</v>
      </c>
      <c r="D142" s="17">
        <f t="shared" ref="D142:D205" si="35">IF(B142&lt;=D141,B142,E142-C142)</f>
        <v>391.80225897072091</v>
      </c>
      <c r="E142" s="125">
        <f t="shared" si="31"/>
        <v>1287.0787798887718</v>
      </c>
      <c r="F142" s="127"/>
      <c r="G142" s="128"/>
      <c r="H142" s="93"/>
      <c r="I142" s="20"/>
      <c r="J142" s="91"/>
      <c r="K142" s="92"/>
      <c r="L142" s="55" t="str">
        <f t="shared" si="26"/>
        <v/>
      </c>
      <c r="M142" s="25"/>
      <c r="N142" s="56">
        <f t="shared" si="27"/>
        <v>0</v>
      </c>
      <c r="O142" s="56">
        <f t="shared" si="29"/>
        <v>2</v>
      </c>
      <c r="P142" s="57">
        <f t="shared" si="32"/>
        <v>179</v>
      </c>
      <c r="Q142" s="62">
        <f t="shared" si="24"/>
        <v>6.6666666666666671E-3</v>
      </c>
      <c r="R142" s="59"/>
      <c r="S142" s="98">
        <f t="shared" si="30"/>
        <v>168775.5</v>
      </c>
      <c r="T142" s="61">
        <f t="shared" si="28"/>
        <v>312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</row>
    <row r="143" spans="1:30" s="56" customFormat="1" x14ac:dyDescent="0.2">
      <c r="A143" s="8">
        <f t="shared" si="25"/>
        <v>135</v>
      </c>
      <c r="B143" s="17">
        <f t="shared" si="33"/>
        <v>133899.67587873692</v>
      </c>
      <c r="C143" s="17">
        <f t="shared" si="34"/>
        <v>892.66450585824623</v>
      </c>
      <c r="D143" s="17">
        <f t="shared" si="35"/>
        <v>394.41427403052558</v>
      </c>
      <c r="E143" s="125">
        <f t="shared" si="31"/>
        <v>1287.0787798887718</v>
      </c>
      <c r="F143" s="127"/>
      <c r="G143" s="128"/>
      <c r="H143" s="93"/>
      <c r="I143" s="20"/>
      <c r="J143" s="91"/>
      <c r="K143" s="92"/>
      <c r="L143" s="55" t="str">
        <f t="shared" si="26"/>
        <v/>
      </c>
      <c r="M143" s="25"/>
      <c r="N143" s="56">
        <f t="shared" si="27"/>
        <v>0</v>
      </c>
      <c r="O143" s="56">
        <f t="shared" si="29"/>
        <v>2</v>
      </c>
      <c r="P143" s="57">
        <f t="shared" si="32"/>
        <v>178</v>
      </c>
      <c r="Q143" s="62">
        <f t="shared" ref="Q143:Q206" si="36">IF(H142=0,Q142,H142/12)</f>
        <v>6.6666666666666671E-3</v>
      </c>
      <c r="R143" s="59"/>
      <c r="S143" s="98">
        <f t="shared" si="30"/>
        <v>168775.5</v>
      </c>
      <c r="T143" s="61">
        <f t="shared" si="28"/>
        <v>312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s="56" customFormat="1" x14ac:dyDescent="0.2">
      <c r="A144" s="8">
        <f t="shared" si="25"/>
        <v>136</v>
      </c>
      <c r="B144" s="17">
        <f t="shared" si="33"/>
        <v>133505.26160470638</v>
      </c>
      <c r="C144" s="17">
        <f t="shared" si="34"/>
        <v>890.0350773647092</v>
      </c>
      <c r="D144" s="17">
        <f t="shared" si="35"/>
        <v>397.04370252406261</v>
      </c>
      <c r="E144" s="125">
        <f t="shared" si="31"/>
        <v>1287.0787798887718</v>
      </c>
      <c r="F144" s="127"/>
      <c r="G144" s="128"/>
      <c r="H144" s="93"/>
      <c r="I144" s="20"/>
      <c r="J144" s="91"/>
      <c r="K144" s="92"/>
      <c r="L144" s="55" t="str">
        <f t="shared" si="26"/>
        <v/>
      </c>
      <c r="M144" s="25"/>
      <c r="N144" s="56">
        <f t="shared" si="27"/>
        <v>0</v>
      </c>
      <c r="O144" s="56">
        <f t="shared" si="29"/>
        <v>2</v>
      </c>
      <c r="P144" s="57">
        <f t="shared" si="32"/>
        <v>177</v>
      </c>
      <c r="Q144" s="62">
        <f t="shared" si="36"/>
        <v>6.6666666666666671E-3</v>
      </c>
      <c r="R144" s="59"/>
      <c r="S144" s="98">
        <f t="shared" si="30"/>
        <v>168775.5</v>
      </c>
      <c r="T144" s="61">
        <f t="shared" si="28"/>
        <v>312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s="56" customFormat="1" x14ac:dyDescent="0.2">
      <c r="A145" s="8">
        <f t="shared" si="25"/>
        <v>137</v>
      </c>
      <c r="B145" s="17">
        <f t="shared" si="33"/>
        <v>133108.21790218231</v>
      </c>
      <c r="C145" s="17">
        <f t="shared" si="34"/>
        <v>887.38811934788214</v>
      </c>
      <c r="D145" s="17">
        <f t="shared" si="35"/>
        <v>399.69066054088967</v>
      </c>
      <c r="E145" s="125">
        <f t="shared" si="31"/>
        <v>1287.0787798887718</v>
      </c>
      <c r="F145" s="127"/>
      <c r="G145" s="128"/>
      <c r="H145" s="93"/>
      <c r="I145" s="20"/>
      <c r="J145" s="91"/>
      <c r="K145" s="92"/>
      <c r="L145" s="55" t="str">
        <f t="shared" si="26"/>
        <v/>
      </c>
      <c r="M145" s="25"/>
      <c r="N145" s="56">
        <f t="shared" si="27"/>
        <v>0</v>
      </c>
      <c r="O145" s="56">
        <f t="shared" si="29"/>
        <v>2</v>
      </c>
      <c r="P145" s="57">
        <f t="shared" si="32"/>
        <v>176</v>
      </c>
      <c r="Q145" s="62">
        <f t="shared" si="36"/>
        <v>6.6666666666666671E-3</v>
      </c>
      <c r="R145" s="59"/>
      <c r="S145" s="98">
        <f t="shared" si="30"/>
        <v>168775.5</v>
      </c>
      <c r="T145" s="61">
        <f t="shared" si="28"/>
        <v>312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s="56" customFormat="1" x14ac:dyDescent="0.2">
      <c r="A146" s="8">
        <f t="shared" si="25"/>
        <v>138</v>
      </c>
      <c r="B146" s="17">
        <f t="shared" si="33"/>
        <v>132708.52724164142</v>
      </c>
      <c r="C146" s="17">
        <f t="shared" si="34"/>
        <v>884.72351494427619</v>
      </c>
      <c r="D146" s="17">
        <f t="shared" si="35"/>
        <v>402.35526494449562</v>
      </c>
      <c r="E146" s="125">
        <f t="shared" si="31"/>
        <v>1287.0787798887718</v>
      </c>
      <c r="F146" s="127"/>
      <c r="G146" s="128"/>
      <c r="H146" s="93"/>
      <c r="I146" s="20"/>
      <c r="J146" s="91"/>
      <c r="K146" s="92"/>
      <c r="L146" s="55" t="str">
        <f t="shared" si="26"/>
        <v/>
      </c>
      <c r="M146" s="25"/>
      <c r="N146" s="56">
        <f t="shared" si="27"/>
        <v>0</v>
      </c>
      <c r="O146" s="56">
        <f t="shared" si="29"/>
        <v>2</v>
      </c>
      <c r="P146" s="57">
        <f t="shared" si="32"/>
        <v>175</v>
      </c>
      <c r="Q146" s="62">
        <f t="shared" si="36"/>
        <v>6.6666666666666671E-3</v>
      </c>
      <c r="R146" s="59"/>
      <c r="S146" s="98">
        <f t="shared" si="30"/>
        <v>168775.5</v>
      </c>
      <c r="T146" s="61">
        <f t="shared" si="28"/>
        <v>312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s="56" customFormat="1" x14ac:dyDescent="0.2">
      <c r="A147" s="8">
        <f t="shared" si="25"/>
        <v>139</v>
      </c>
      <c r="B147" s="17">
        <f t="shared" si="33"/>
        <v>132306.17197669693</v>
      </c>
      <c r="C147" s="17">
        <f t="shared" si="34"/>
        <v>882.04114651131295</v>
      </c>
      <c r="D147" s="17">
        <f t="shared" si="35"/>
        <v>405.03763337745886</v>
      </c>
      <c r="E147" s="125">
        <f t="shared" si="31"/>
        <v>1287.0787798887718</v>
      </c>
      <c r="F147" s="127"/>
      <c r="G147" s="128"/>
      <c r="H147" s="93"/>
      <c r="I147" s="20"/>
      <c r="J147" s="91"/>
      <c r="K147" s="92"/>
      <c r="L147" s="55" t="str">
        <f t="shared" si="26"/>
        <v/>
      </c>
      <c r="M147" s="25"/>
      <c r="N147" s="56">
        <f t="shared" si="27"/>
        <v>0</v>
      </c>
      <c r="O147" s="56">
        <f t="shared" si="29"/>
        <v>2</v>
      </c>
      <c r="P147" s="57">
        <f t="shared" si="32"/>
        <v>174</v>
      </c>
      <c r="Q147" s="62">
        <f t="shared" si="36"/>
        <v>6.6666666666666671E-3</v>
      </c>
      <c r="R147" s="59"/>
      <c r="S147" s="98">
        <f t="shared" si="30"/>
        <v>168775.5</v>
      </c>
      <c r="T147" s="61">
        <f t="shared" si="28"/>
        <v>312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s="56" customFormat="1" x14ac:dyDescent="0.2">
      <c r="A148" s="8">
        <f t="shared" si="25"/>
        <v>140</v>
      </c>
      <c r="B148" s="17">
        <f t="shared" si="33"/>
        <v>131901.13434331949</v>
      </c>
      <c r="C148" s="17">
        <f t="shared" si="34"/>
        <v>879.34089562213001</v>
      </c>
      <c r="D148" s="17">
        <f t="shared" si="35"/>
        <v>407.7378842666418</v>
      </c>
      <c r="E148" s="125">
        <f t="shared" si="31"/>
        <v>1287.0787798887718</v>
      </c>
      <c r="F148" s="127"/>
      <c r="G148" s="128"/>
      <c r="H148" s="93"/>
      <c r="I148" s="20"/>
      <c r="J148" s="91"/>
      <c r="K148" s="92"/>
      <c r="L148" s="55" t="str">
        <f t="shared" si="26"/>
        <v/>
      </c>
      <c r="M148" s="25"/>
      <c r="N148" s="56">
        <f t="shared" si="27"/>
        <v>0</v>
      </c>
      <c r="O148" s="56">
        <f t="shared" si="29"/>
        <v>2</v>
      </c>
      <c r="P148" s="57">
        <f t="shared" si="32"/>
        <v>173</v>
      </c>
      <c r="Q148" s="62">
        <f t="shared" si="36"/>
        <v>6.6666666666666671E-3</v>
      </c>
      <c r="R148" s="59"/>
      <c r="S148" s="98">
        <f t="shared" si="30"/>
        <v>168775.5</v>
      </c>
      <c r="T148" s="61">
        <f t="shared" si="28"/>
        <v>312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s="56" customFormat="1" x14ac:dyDescent="0.2">
      <c r="A149" s="8">
        <f t="shared" si="25"/>
        <v>141</v>
      </c>
      <c r="B149" s="17">
        <f t="shared" si="33"/>
        <v>131493.39645905283</v>
      </c>
      <c r="C149" s="17">
        <f t="shared" si="34"/>
        <v>876.62264306035229</v>
      </c>
      <c r="D149" s="17">
        <f t="shared" si="35"/>
        <v>410.45613682841952</v>
      </c>
      <c r="E149" s="125">
        <f t="shared" si="31"/>
        <v>1287.0787798887718</v>
      </c>
      <c r="F149" s="127"/>
      <c r="G149" s="128"/>
      <c r="H149" s="93"/>
      <c r="I149" s="20"/>
      <c r="J149" s="91"/>
      <c r="K149" s="92"/>
      <c r="L149" s="55" t="str">
        <f t="shared" si="26"/>
        <v/>
      </c>
      <c r="M149" s="25"/>
      <c r="N149" s="56">
        <f t="shared" si="27"/>
        <v>0</v>
      </c>
      <c r="O149" s="56">
        <f t="shared" si="29"/>
        <v>2</v>
      </c>
      <c r="P149" s="57">
        <f t="shared" si="32"/>
        <v>172</v>
      </c>
      <c r="Q149" s="62">
        <f t="shared" si="36"/>
        <v>6.6666666666666671E-3</v>
      </c>
      <c r="R149" s="59"/>
      <c r="S149" s="98">
        <f t="shared" si="30"/>
        <v>168775.5</v>
      </c>
      <c r="T149" s="61">
        <f t="shared" si="28"/>
        <v>312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s="56" customFormat="1" x14ac:dyDescent="0.2">
      <c r="A150" s="8">
        <f t="shared" si="25"/>
        <v>142</v>
      </c>
      <c r="B150" s="17">
        <f t="shared" si="33"/>
        <v>131082.9403222244</v>
      </c>
      <c r="C150" s="17">
        <f t="shared" si="34"/>
        <v>873.88626881482935</v>
      </c>
      <c r="D150" s="17">
        <f t="shared" si="35"/>
        <v>413.19251107394246</v>
      </c>
      <c r="E150" s="125">
        <f t="shared" si="31"/>
        <v>1287.0787798887718</v>
      </c>
      <c r="F150" s="127"/>
      <c r="G150" s="128"/>
      <c r="H150" s="93"/>
      <c r="I150" s="20"/>
      <c r="J150" s="91"/>
      <c r="K150" s="92"/>
      <c r="L150" s="55" t="str">
        <f t="shared" si="26"/>
        <v/>
      </c>
      <c r="M150" s="25"/>
      <c r="N150" s="56">
        <f t="shared" si="27"/>
        <v>0</v>
      </c>
      <c r="O150" s="56">
        <f t="shared" si="29"/>
        <v>2</v>
      </c>
      <c r="P150" s="57">
        <f t="shared" si="32"/>
        <v>171</v>
      </c>
      <c r="Q150" s="62">
        <f t="shared" si="36"/>
        <v>6.6666666666666671E-3</v>
      </c>
      <c r="R150" s="59"/>
      <c r="S150" s="98">
        <f t="shared" si="30"/>
        <v>168775.5</v>
      </c>
      <c r="T150" s="61">
        <f t="shared" si="28"/>
        <v>312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s="56" customFormat="1" x14ac:dyDescent="0.2">
      <c r="A151" s="8">
        <f t="shared" si="25"/>
        <v>143</v>
      </c>
      <c r="B151" s="17">
        <f t="shared" si="33"/>
        <v>130669.74781115046</v>
      </c>
      <c r="C151" s="17">
        <f t="shared" si="34"/>
        <v>871.13165207433644</v>
      </c>
      <c r="D151" s="17">
        <f t="shared" si="35"/>
        <v>415.94712781443536</v>
      </c>
      <c r="E151" s="125">
        <f t="shared" si="31"/>
        <v>1287.0787798887718</v>
      </c>
      <c r="F151" s="127"/>
      <c r="G151" s="128"/>
      <c r="H151" s="93"/>
      <c r="I151" s="20"/>
      <c r="J151" s="91"/>
      <c r="K151" s="92"/>
      <c r="L151" s="55" t="str">
        <f t="shared" si="26"/>
        <v/>
      </c>
      <c r="M151" s="25"/>
      <c r="N151" s="56">
        <f t="shared" si="27"/>
        <v>0</v>
      </c>
      <c r="O151" s="56">
        <f t="shared" si="29"/>
        <v>2</v>
      </c>
      <c r="P151" s="57">
        <f t="shared" si="32"/>
        <v>170</v>
      </c>
      <c r="Q151" s="62">
        <f t="shared" si="36"/>
        <v>6.6666666666666671E-3</v>
      </c>
      <c r="R151" s="59"/>
      <c r="S151" s="98">
        <f t="shared" si="30"/>
        <v>168775.5</v>
      </c>
      <c r="T151" s="61">
        <f t="shared" si="28"/>
        <v>312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</row>
    <row r="152" spans="1:30" s="56" customFormat="1" x14ac:dyDescent="0.2">
      <c r="A152" s="8">
        <f t="shared" si="25"/>
        <v>144</v>
      </c>
      <c r="B152" s="17">
        <f t="shared" si="33"/>
        <v>130253.80068333603</v>
      </c>
      <c r="C152" s="17">
        <f t="shared" si="34"/>
        <v>868.35867122224022</v>
      </c>
      <c r="D152" s="17">
        <f t="shared" si="35"/>
        <v>418.72010866653159</v>
      </c>
      <c r="E152" s="125">
        <f t="shared" si="31"/>
        <v>1287.0787798887718</v>
      </c>
      <c r="F152" s="127"/>
      <c r="G152" s="128"/>
      <c r="H152" s="93"/>
      <c r="I152" s="20"/>
      <c r="J152" s="91"/>
      <c r="K152" s="92"/>
      <c r="L152" s="55" t="str">
        <f t="shared" si="26"/>
        <v/>
      </c>
      <c r="M152" s="25"/>
      <c r="N152" s="56">
        <f t="shared" si="27"/>
        <v>0</v>
      </c>
      <c r="O152" s="56">
        <f t="shared" si="29"/>
        <v>2</v>
      </c>
      <c r="P152" s="57">
        <f t="shared" si="32"/>
        <v>169</v>
      </c>
      <c r="Q152" s="62">
        <f t="shared" si="36"/>
        <v>6.6666666666666671E-3</v>
      </c>
      <c r="R152" s="59"/>
      <c r="S152" s="98">
        <f t="shared" si="30"/>
        <v>168775.5</v>
      </c>
      <c r="T152" s="61">
        <f t="shared" si="28"/>
        <v>312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</row>
    <row r="153" spans="1:30" s="56" customFormat="1" x14ac:dyDescent="0.2">
      <c r="A153" s="8">
        <f t="shared" si="25"/>
        <v>145</v>
      </c>
      <c r="B153" s="17">
        <f t="shared" si="33"/>
        <v>129835.0805746695</v>
      </c>
      <c r="C153" s="17">
        <f t="shared" si="34"/>
        <v>865.56720383113009</v>
      </c>
      <c r="D153" s="17">
        <f t="shared" si="35"/>
        <v>421.51157605764172</v>
      </c>
      <c r="E153" s="125">
        <f t="shared" si="31"/>
        <v>1287.0787798887718</v>
      </c>
      <c r="F153" s="127"/>
      <c r="G153" s="128"/>
      <c r="H153" s="93"/>
      <c r="I153" s="20"/>
      <c r="J153" s="91"/>
      <c r="K153" s="92"/>
      <c r="L153" s="55" t="str">
        <f t="shared" si="26"/>
        <v/>
      </c>
      <c r="M153" s="25"/>
      <c r="N153" s="56">
        <f t="shared" si="27"/>
        <v>0</v>
      </c>
      <c r="O153" s="56">
        <f t="shared" si="29"/>
        <v>2</v>
      </c>
      <c r="P153" s="57">
        <f t="shared" si="32"/>
        <v>168</v>
      </c>
      <c r="Q153" s="62">
        <f t="shared" si="36"/>
        <v>6.6666666666666671E-3</v>
      </c>
      <c r="R153" s="59"/>
      <c r="S153" s="98">
        <f t="shared" si="30"/>
        <v>168775.5</v>
      </c>
      <c r="T153" s="61">
        <f t="shared" si="28"/>
        <v>312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</row>
    <row r="154" spans="1:30" s="56" customFormat="1" x14ac:dyDescent="0.2">
      <c r="A154" s="8">
        <f t="shared" si="25"/>
        <v>146</v>
      </c>
      <c r="B154" s="17">
        <f t="shared" si="33"/>
        <v>129413.56899861185</v>
      </c>
      <c r="C154" s="17">
        <f t="shared" si="34"/>
        <v>862.75712665741241</v>
      </c>
      <c r="D154" s="17">
        <f t="shared" si="35"/>
        <v>424.32165323135939</v>
      </c>
      <c r="E154" s="125">
        <f t="shared" si="31"/>
        <v>1287.0787798887718</v>
      </c>
      <c r="F154" s="127"/>
      <c r="G154" s="128"/>
      <c r="H154" s="93"/>
      <c r="I154" s="20"/>
      <c r="J154" s="91"/>
      <c r="K154" s="92"/>
      <c r="L154" s="55" t="str">
        <f t="shared" si="26"/>
        <v/>
      </c>
      <c r="M154" s="25"/>
      <c r="N154" s="56">
        <f t="shared" si="27"/>
        <v>0</v>
      </c>
      <c r="O154" s="56">
        <f t="shared" si="29"/>
        <v>2</v>
      </c>
      <c r="P154" s="57">
        <f t="shared" si="32"/>
        <v>167</v>
      </c>
      <c r="Q154" s="62">
        <f t="shared" si="36"/>
        <v>6.6666666666666671E-3</v>
      </c>
      <c r="R154" s="59"/>
      <c r="S154" s="98">
        <f t="shared" si="30"/>
        <v>168775.5</v>
      </c>
      <c r="T154" s="61">
        <f t="shared" si="28"/>
        <v>312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</row>
    <row r="155" spans="1:30" s="56" customFormat="1" x14ac:dyDescent="0.2">
      <c r="A155" s="8">
        <f t="shared" si="25"/>
        <v>147</v>
      </c>
      <c r="B155" s="17">
        <f t="shared" si="33"/>
        <v>128989.2473453805</v>
      </c>
      <c r="C155" s="17">
        <f t="shared" si="34"/>
        <v>859.92831563587004</v>
      </c>
      <c r="D155" s="17">
        <f t="shared" si="35"/>
        <v>427.15046425290177</v>
      </c>
      <c r="E155" s="125">
        <f t="shared" si="31"/>
        <v>1287.0787798887718</v>
      </c>
      <c r="F155" s="127"/>
      <c r="G155" s="128"/>
      <c r="H155" s="93"/>
      <c r="I155" s="20"/>
      <c r="J155" s="91"/>
      <c r="K155" s="92"/>
      <c r="L155" s="55" t="str">
        <f t="shared" si="26"/>
        <v/>
      </c>
      <c r="M155" s="25"/>
      <c r="N155" s="56">
        <f t="shared" si="27"/>
        <v>0</v>
      </c>
      <c r="O155" s="56">
        <f t="shared" si="29"/>
        <v>2</v>
      </c>
      <c r="P155" s="57">
        <f t="shared" si="32"/>
        <v>166</v>
      </c>
      <c r="Q155" s="62">
        <f t="shared" si="36"/>
        <v>6.6666666666666671E-3</v>
      </c>
      <c r="R155" s="59"/>
      <c r="S155" s="98">
        <f t="shared" si="30"/>
        <v>168775.5</v>
      </c>
      <c r="T155" s="61">
        <f t="shared" si="28"/>
        <v>312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</row>
    <row r="156" spans="1:30" s="56" customFormat="1" x14ac:dyDescent="0.2">
      <c r="A156" s="8">
        <f t="shared" si="25"/>
        <v>148</v>
      </c>
      <c r="B156" s="17">
        <f t="shared" si="33"/>
        <v>128562.0968811276</v>
      </c>
      <c r="C156" s="17">
        <f t="shared" si="34"/>
        <v>857.08064587418403</v>
      </c>
      <c r="D156" s="17">
        <f t="shared" si="35"/>
        <v>429.99813401458778</v>
      </c>
      <c r="E156" s="125">
        <f t="shared" si="31"/>
        <v>1287.0787798887718</v>
      </c>
      <c r="F156" s="127"/>
      <c r="G156" s="128"/>
      <c r="H156" s="93"/>
      <c r="I156" s="20"/>
      <c r="J156" s="91"/>
      <c r="K156" s="92"/>
      <c r="L156" s="55" t="str">
        <f t="shared" si="26"/>
        <v/>
      </c>
      <c r="M156" s="25"/>
      <c r="N156" s="56">
        <f t="shared" si="27"/>
        <v>0</v>
      </c>
      <c r="O156" s="56">
        <f t="shared" si="29"/>
        <v>2</v>
      </c>
      <c r="P156" s="57">
        <f t="shared" si="32"/>
        <v>165</v>
      </c>
      <c r="Q156" s="62">
        <f t="shared" si="36"/>
        <v>6.6666666666666671E-3</v>
      </c>
      <c r="R156" s="59"/>
      <c r="S156" s="98">
        <f t="shared" si="30"/>
        <v>168775.5</v>
      </c>
      <c r="T156" s="61">
        <f t="shared" si="28"/>
        <v>312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s="56" customFormat="1" x14ac:dyDescent="0.2">
      <c r="A157" s="8">
        <f t="shared" si="25"/>
        <v>149</v>
      </c>
      <c r="B157" s="17">
        <f t="shared" si="33"/>
        <v>128132.09874711301</v>
      </c>
      <c r="C157" s="17">
        <f t="shared" si="34"/>
        <v>854.21399164742013</v>
      </c>
      <c r="D157" s="17">
        <f t="shared" si="35"/>
        <v>432.86478824135168</v>
      </c>
      <c r="E157" s="125">
        <f t="shared" si="31"/>
        <v>1287.0787798887718</v>
      </c>
      <c r="F157" s="127"/>
      <c r="G157" s="128"/>
      <c r="H157" s="93"/>
      <c r="I157" s="20"/>
      <c r="J157" s="91"/>
      <c r="K157" s="92"/>
      <c r="L157" s="55" t="str">
        <f t="shared" si="26"/>
        <v/>
      </c>
      <c r="M157" s="25"/>
      <c r="N157" s="56">
        <f t="shared" si="27"/>
        <v>0</v>
      </c>
      <c r="O157" s="56">
        <f t="shared" si="29"/>
        <v>2</v>
      </c>
      <c r="P157" s="57">
        <f t="shared" si="32"/>
        <v>164</v>
      </c>
      <c r="Q157" s="62">
        <f t="shared" si="36"/>
        <v>6.6666666666666671E-3</v>
      </c>
      <c r="R157" s="59"/>
      <c r="S157" s="98">
        <f t="shared" si="30"/>
        <v>168775.5</v>
      </c>
      <c r="T157" s="61">
        <f t="shared" si="28"/>
        <v>312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s="56" customFormat="1" x14ac:dyDescent="0.2">
      <c r="A158" s="8">
        <f t="shared" si="25"/>
        <v>150</v>
      </c>
      <c r="B158" s="17">
        <f t="shared" si="33"/>
        <v>127699.23395887166</v>
      </c>
      <c r="C158" s="17">
        <f t="shared" si="34"/>
        <v>851.32822639247775</v>
      </c>
      <c r="D158" s="17">
        <f t="shared" si="35"/>
        <v>435.75055349629406</v>
      </c>
      <c r="E158" s="125">
        <f t="shared" si="31"/>
        <v>1287.0787798887718</v>
      </c>
      <c r="F158" s="127"/>
      <c r="G158" s="128"/>
      <c r="H158" s="93"/>
      <c r="I158" s="20"/>
      <c r="J158" s="91"/>
      <c r="K158" s="92"/>
      <c r="L158" s="55" t="str">
        <f t="shared" si="26"/>
        <v/>
      </c>
      <c r="M158" s="25"/>
      <c r="N158" s="56">
        <f t="shared" si="27"/>
        <v>0</v>
      </c>
      <c r="O158" s="56">
        <f t="shared" si="29"/>
        <v>2</v>
      </c>
      <c r="P158" s="57">
        <f t="shared" si="32"/>
        <v>163</v>
      </c>
      <c r="Q158" s="62">
        <f t="shared" si="36"/>
        <v>6.6666666666666671E-3</v>
      </c>
      <c r="R158" s="59"/>
      <c r="S158" s="98">
        <f t="shared" si="30"/>
        <v>168775.5</v>
      </c>
      <c r="T158" s="61">
        <f t="shared" si="28"/>
        <v>312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s="56" customFormat="1" x14ac:dyDescent="0.2">
      <c r="A159" s="8">
        <f t="shared" si="25"/>
        <v>151</v>
      </c>
      <c r="B159" s="17">
        <f t="shared" si="33"/>
        <v>127263.48340537536</v>
      </c>
      <c r="C159" s="17">
        <f t="shared" si="34"/>
        <v>848.42322270250247</v>
      </c>
      <c r="D159" s="17">
        <f t="shared" si="35"/>
        <v>438.65555718626933</v>
      </c>
      <c r="E159" s="125">
        <f t="shared" si="31"/>
        <v>1287.0787798887718</v>
      </c>
      <c r="F159" s="127"/>
      <c r="G159" s="128"/>
      <c r="H159" s="93"/>
      <c r="I159" s="20"/>
      <c r="J159" s="91"/>
      <c r="K159" s="92"/>
      <c r="L159" s="55" t="str">
        <f t="shared" si="26"/>
        <v/>
      </c>
      <c r="M159" s="25"/>
      <c r="N159" s="56">
        <f t="shared" si="27"/>
        <v>0</v>
      </c>
      <c r="O159" s="56">
        <f t="shared" si="29"/>
        <v>2</v>
      </c>
      <c r="P159" s="57">
        <f t="shared" si="32"/>
        <v>162</v>
      </c>
      <c r="Q159" s="62">
        <f t="shared" si="36"/>
        <v>6.6666666666666671E-3</v>
      </c>
      <c r="R159" s="59"/>
      <c r="S159" s="98">
        <f t="shared" si="30"/>
        <v>168775.5</v>
      </c>
      <c r="T159" s="61">
        <f t="shared" si="28"/>
        <v>312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s="56" customFormat="1" x14ac:dyDescent="0.2">
      <c r="A160" s="8">
        <f t="shared" si="25"/>
        <v>152</v>
      </c>
      <c r="B160" s="17">
        <f t="shared" si="33"/>
        <v>126824.82784818909</v>
      </c>
      <c r="C160" s="17">
        <f t="shared" si="34"/>
        <v>845.49885232126064</v>
      </c>
      <c r="D160" s="17">
        <f t="shared" si="35"/>
        <v>441.57992756751116</v>
      </c>
      <c r="E160" s="125">
        <f t="shared" si="31"/>
        <v>1287.0787798887718</v>
      </c>
      <c r="F160" s="127"/>
      <c r="G160" s="128"/>
      <c r="H160" s="93"/>
      <c r="I160" s="20"/>
      <c r="J160" s="91"/>
      <c r="K160" s="92"/>
      <c r="L160" s="55" t="str">
        <f t="shared" si="26"/>
        <v/>
      </c>
      <c r="M160" s="25"/>
      <c r="N160" s="56">
        <f t="shared" si="27"/>
        <v>0</v>
      </c>
      <c r="O160" s="56">
        <f t="shared" si="29"/>
        <v>2</v>
      </c>
      <c r="P160" s="57">
        <f t="shared" si="32"/>
        <v>161</v>
      </c>
      <c r="Q160" s="62">
        <f t="shared" si="36"/>
        <v>6.6666666666666671E-3</v>
      </c>
      <c r="R160" s="59"/>
      <c r="S160" s="98">
        <f t="shared" si="30"/>
        <v>168775.5</v>
      </c>
      <c r="T160" s="61">
        <f t="shared" si="28"/>
        <v>312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s="56" customFormat="1" x14ac:dyDescent="0.2">
      <c r="A161" s="8">
        <f t="shared" si="25"/>
        <v>153</v>
      </c>
      <c r="B161" s="17">
        <f t="shared" si="33"/>
        <v>126383.24792062158</v>
      </c>
      <c r="C161" s="17">
        <f t="shared" si="34"/>
        <v>842.55498613747727</v>
      </c>
      <c r="D161" s="17">
        <f t="shared" si="35"/>
        <v>444.52379375129453</v>
      </c>
      <c r="E161" s="125">
        <f t="shared" si="31"/>
        <v>1287.0787798887718</v>
      </c>
      <c r="F161" s="127"/>
      <c r="G161" s="128"/>
      <c r="H161" s="93"/>
      <c r="I161" s="20"/>
      <c r="J161" s="91"/>
      <c r="K161" s="92"/>
      <c r="L161" s="55" t="str">
        <f t="shared" si="26"/>
        <v/>
      </c>
      <c r="M161" s="25"/>
      <c r="N161" s="56">
        <f t="shared" si="27"/>
        <v>0</v>
      </c>
      <c r="O161" s="56">
        <f t="shared" si="29"/>
        <v>2</v>
      </c>
      <c r="P161" s="57">
        <f t="shared" si="32"/>
        <v>160</v>
      </c>
      <c r="Q161" s="62">
        <f t="shared" si="36"/>
        <v>6.6666666666666671E-3</v>
      </c>
      <c r="R161" s="59"/>
      <c r="S161" s="98">
        <f t="shared" si="30"/>
        <v>168775.5</v>
      </c>
      <c r="T161" s="61">
        <f t="shared" si="28"/>
        <v>312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s="56" customFormat="1" x14ac:dyDescent="0.2">
      <c r="A162" s="8">
        <f t="shared" si="25"/>
        <v>154</v>
      </c>
      <c r="B162" s="17">
        <f t="shared" si="33"/>
        <v>125938.72412687028</v>
      </c>
      <c r="C162" s="17">
        <f t="shared" si="34"/>
        <v>839.59149417913522</v>
      </c>
      <c r="D162" s="17">
        <f t="shared" si="35"/>
        <v>447.48728570963658</v>
      </c>
      <c r="E162" s="125">
        <f t="shared" si="31"/>
        <v>1287.0787798887718</v>
      </c>
      <c r="F162" s="127"/>
      <c r="G162" s="128"/>
      <c r="H162" s="93"/>
      <c r="I162" s="20"/>
      <c r="J162" s="91"/>
      <c r="K162" s="92"/>
      <c r="L162" s="55" t="str">
        <f t="shared" si="26"/>
        <v/>
      </c>
      <c r="M162" s="25"/>
      <c r="N162" s="56">
        <f t="shared" si="27"/>
        <v>0</v>
      </c>
      <c r="O162" s="56">
        <f t="shared" si="29"/>
        <v>2</v>
      </c>
      <c r="P162" s="57">
        <f t="shared" si="32"/>
        <v>159</v>
      </c>
      <c r="Q162" s="62">
        <f t="shared" si="36"/>
        <v>6.6666666666666671E-3</v>
      </c>
      <c r="R162" s="59"/>
      <c r="S162" s="98">
        <f t="shared" si="30"/>
        <v>168775.5</v>
      </c>
      <c r="T162" s="61">
        <f t="shared" si="28"/>
        <v>312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s="56" customFormat="1" x14ac:dyDescent="0.2">
      <c r="A163" s="8">
        <f t="shared" si="25"/>
        <v>155</v>
      </c>
      <c r="B163" s="17">
        <f t="shared" si="33"/>
        <v>125491.23684116064</v>
      </c>
      <c r="C163" s="17">
        <f t="shared" si="34"/>
        <v>836.60824560773767</v>
      </c>
      <c r="D163" s="17">
        <f t="shared" si="35"/>
        <v>450.47053428103413</v>
      </c>
      <c r="E163" s="125">
        <f t="shared" si="31"/>
        <v>1287.0787798887718</v>
      </c>
      <c r="F163" s="127"/>
      <c r="G163" s="128"/>
      <c r="H163" s="93"/>
      <c r="I163" s="20"/>
      <c r="J163" s="91"/>
      <c r="K163" s="92"/>
      <c r="L163" s="55" t="str">
        <f t="shared" si="26"/>
        <v/>
      </c>
      <c r="M163" s="25"/>
      <c r="N163" s="56">
        <f t="shared" si="27"/>
        <v>0</v>
      </c>
      <c r="O163" s="56">
        <f t="shared" si="29"/>
        <v>2</v>
      </c>
      <c r="P163" s="57">
        <f t="shared" si="32"/>
        <v>158</v>
      </c>
      <c r="Q163" s="62">
        <f t="shared" si="36"/>
        <v>6.6666666666666671E-3</v>
      </c>
      <c r="R163" s="59"/>
      <c r="S163" s="98">
        <f t="shared" si="30"/>
        <v>168775.5</v>
      </c>
      <c r="T163" s="61">
        <f t="shared" si="28"/>
        <v>312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s="56" customFormat="1" x14ac:dyDescent="0.2">
      <c r="A164" s="8">
        <f t="shared" si="25"/>
        <v>156</v>
      </c>
      <c r="B164" s="17">
        <f t="shared" si="33"/>
        <v>125040.76630687961</v>
      </c>
      <c r="C164" s="17">
        <f t="shared" si="34"/>
        <v>833.60510871253075</v>
      </c>
      <c r="D164" s="17">
        <f t="shared" si="35"/>
        <v>453.47367117624106</v>
      </c>
      <c r="E164" s="125">
        <f t="shared" si="31"/>
        <v>1287.0787798887718</v>
      </c>
      <c r="F164" s="127"/>
      <c r="G164" s="128"/>
      <c r="H164" s="93"/>
      <c r="I164" s="20"/>
      <c r="J164" s="91"/>
      <c r="K164" s="92"/>
      <c r="L164" s="55" t="str">
        <f t="shared" si="26"/>
        <v/>
      </c>
      <c r="M164" s="25"/>
      <c r="N164" s="56">
        <f t="shared" si="27"/>
        <v>0</v>
      </c>
      <c r="O164" s="56">
        <f t="shared" si="29"/>
        <v>2</v>
      </c>
      <c r="P164" s="57">
        <f t="shared" si="32"/>
        <v>157</v>
      </c>
      <c r="Q164" s="62">
        <f t="shared" si="36"/>
        <v>6.6666666666666671E-3</v>
      </c>
      <c r="R164" s="59"/>
      <c r="S164" s="98">
        <f t="shared" si="30"/>
        <v>168775.5</v>
      </c>
      <c r="T164" s="61">
        <f t="shared" si="28"/>
        <v>312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s="56" customFormat="1" x14ac:dyDescent="0.2">
      <c r="A165" s="8">
        <f t="shared" si="25"/>
        <v>157</v>
      </c>
      <c r="B165" s="17">
        <f t="shared" si="33"/>
        <v>124587.29263570337</v>
      </c>
      <c r="C165" s="17">
        <f t="shared" si="34"/>
        <v>830.58195090468917</v>
      </c>
      <c r="D165" s="17">
        <f t="shared" si="35"/>
        <v>456.49682898408264</v>
      </c>
      <c r="E165" s="125">
        <f t="shared" si="31"/>
        <v>1287.0787798887718</v>
      </c>
      <c r="F165" s="127"/>
      <c r="G165" s="128"/>
      <c r="H165" s="93"/>
      <c r="I165" s="20"/>
      <c r="J165" s="91"/>
      <c r="K165" s="92"/>
      <c r="L165" s="55" t="str">
        <f t="shared" si="26"/>
        <v/>
      </c>
      <c r="M165" s="25"/>
      <c r="N165" s="56">
        <f t="shared" si="27"/>
        <v>0</v>
      </c>
      <c r="O165" s="56">
        <f t="shared" si="29"/>
        <v>2</v>
      </c>
      <c r="P165" s="57">
        <f t="shared" si="32"/>
        <v>156</v>
      </c>
      <c r="Q165" s="62">
        <f t="shared" si="36"/>
        <v>6.6666666666666671E-3</v>
      </c>
      <c r="R165" s="59"/>
      <c r="S165" s="98">
        <f t="shared" si="30"/>
        <v>168775.5</v>
      </c>
      <c r="T165" s="61">
        <f t="shared" si="28"/>
        <v>312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s="56" customFormat="1" x14ac:dyDescent="0.2">
      <c r="A166" s="8">
        <f t="shared" si="25"/>
        <v>158</v>
      </c>
      <c r="B166" s="17">
        <f t="shared" si="33"/>
        <v>124130.7958067193</v>
      </c>
      <c r="C166" s="17">
        <f t="shared" si="34"/>
        <v>827.538638711462</v>
      </c>
      <c r="D166" s="17">
        <f t="shared" si="35"/>
        <v>459.54014117730981</v>
      </c>
      <c r="E166" s="125">
        <f t="shared" si="31"/>
        <v>1287.0787798887718</v>
      </c>
      <c r="F166" s="127"/>
      <c r="G166" s="128"/>
      <c r="H166" s="93"/>
      <c r="I166" s="20"/>
      <c r="J166" s="91"/>
      <c r="K166" s="92"/>
      <c r="L166" s="55" t="str">
        <f t="shared" si="26"/>
        <v/>
      </c>
      <c r="M166" s="25"/>
      <c r="N166" s="56">
        <f t="shared" si="27"/>
        <v>0</v>
      </c>
      <c r="O166" s="56">
        <f t="shared" si="29"/>
        <v>2</v>
      </c>
      <c r="P166" s="57">
        <f t="shared" si="32"/>
        <v>155</v>
      </c>
      <c r="Q166" s="62">
        <f t="shared" si="36"/>
        <v>6.6666666666666671E-3</v>
      </c>
      <c r="R166" s="59"/>
      <c r="S166" s="98">
        <f t="shared" si="30"/>
        <v>168775.5</v>
      </c>
      <c r="T166" s="61">
        <f t="shared" si="28"/>
        <v>312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s="56" customFormat="1" x14ac:dyDescent="0.2">
      <c r="A167" s="8">
        <f t="shared" si="25"/>
        <v>159</v>
      </c>
      <c r="B167" s="17">
        <f t="shared" si="33"/>
        <v>123671.25566554199</v>
      </c>
      <c r="C167" s="17">
        <f t="shared" si="34"/>
        <v>824.47503777027998</v>
      </c>
      <c r="D167" s="17">
        <f t="shared" si="35"/>
        <v>462.60374211849182</v>
      </c>
      <c r="E167" s="125">
        <f t="shared" si="31"/>
        <v>1287.0787798887718</v>
      </c>
      <c r="F167" s="127"/>
      <c r="G167" s="128"/>
      <c r="H167" s="93"/>
      <c r="I167" s="20"/>
      <c r="J167" s="91"/>
      <c r="K167" s="92"/>
      <c r="L167" s="55" t="str">
        <f t="shared" si="26"/>
        <v/>
      </c>
      <c r="M167" s="25"/>
      <c r="N167" s="56">
        <f t="shared" si="27"/>
        <v>0</v>
      </c>
      <c r="O167" s="56">
        <f t="shared" si="29"/>
        <v>2</v>
      </c>
      <c r="P167" s="57">
        <f t="shared" si="32"/>
        <v>154</v>
      </c>
      <c r="Q167" s="62">
        <f t="shared" si="36"/>
        <v>6.6666666666666671E-3</v>
      </c>
      <c r="R167" s="59"/>
      <c r="S167" s="98">
        <f t="shared" si="30"/>
        <v>168775.5</v>
      </c>
      <c r="T167" s="61">
        <f t="shared" si="28"/>
        <v>312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s="56" customFormat="1" x14ac:dyDescent="0.2">
      <c r="A168" s="8">
        <f t="shared" si="25"/>
        <v>160</v>
      </c>
      <c r="B168" s="17">
        <f t="shared" si="33"/>
        <v>123208.6519234235</v>
      </c>
      <c r="C168" s="17">
        <f t="shared" si="34"/>
        <v>821.39101282282343</v>
      </c>
      <c r="D168" s="17">
        <f t="shared" si="35"/>
        <v>465.68776706594838</v>
      </c>
      <c r="E168" s="125">
        <f t="shared" si="31"/>
        <v>1287.0787798887718</v>
      </c>
      <c r="F168" s="127"/>
      <c r="G168" s="128"/>
      <c r="H168" s="93"/>
      <c r="I168" s="20"/>
      <c r="J168" s="91"/>
      <c r="K168" s="92"/>
      <c r="L168" s="55" t="str">
        <f t="shared" si="26"/>
        <v/>
      </c>
      <c r="M168" s="25"/>
      <c r="N168" s="56">
        <f t="shared" si="27"/>
        <v>0</v>
      </c>
      <c r="O168" s="56">
        <f t="shared" si="29"/>
        <v>2</v>
      </c>
      <c r="P168" s="57">
        <f t="shared" si="32"/>
        <v>153</v>
      </c>
      <c r="Q168" s="62">
        <f t="shared" si="36"/>
        <v>6.6666666666666671E-3</v>
      </c>
      <c r="R168" s="59"/>
      <c r="S168" s="98">
        <f t="shared" si="30"/>
        <v>168775.5</v>
      </c>
      <c r="T168" s="61">
        <f t="shared" si="28"/>
        <v>312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s="56" customFormat="1" x14ac:dyDescent="0.2">
      <c r="A169" s="8">
        <f t="shared" si="25"/>
        <v>161</v>
      </c>
      <c r="B169" s="17">
        <f t="shared" si="33"/>
        <v>122742.96415635756</v>
      </c>
      <c r="C169" s="17">
        <f t="shared" si="34"/>
        <v>818.28642770905049</v>
      </c>
      <c r="D169" s="17">
        <f t="shared" si="35"/>
        <v>468.79235217972132</v>
      </c>
      <c r="E169" s="125">
        <f t="shared" si="31"/>
        <v>1287.0787798887718</v>
      </c>
      <c r="F169" s="127"/>
      <c r="G169" s="128"/>
      <c r="H169" s="93"/>
      <c r="I169" s="20"/>
      <c r="J169" s="91"/>
      <c r="K169" s="92"/>
      <c r="L169" s="55" t="str">
        <f t="shared" si="26"/>
        <v/>
      </c>
      <c r="M169" s="25"/>
      <c r="N169" s="56">
        <f t="shared" si="27"/>
        <v>0</v>
      </c>
      <c r="O169" s="56">
        <f t="shared" si="29"/>
        <v>2</v>
      </c>
      <c r="P169" s="57">
        <f t="shared" si="32"/>
        <v>152</v>
      </c>
      <c r="Q169" s="62">
        <f t="shared" si="36"/>
        <v>6.6666666666666671E-3</v>
      </c>
      <c r="R169" s="59"/>
      <c r="S169" s="98">
        <f t="shared" si="30"/>
        <v>168775.5</v>
      </c>
      <c r="T169" s="61">
        <f t="shared" si="28"/>
        <v>312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s="56" customFormat="1" x14ac:dyDescent="0.2">
      <c r="A170" s="8">
        <f t="shared" si="25"/>
        <v>162</v>
      </c>
      <c r="B170" s="17">
        <f t="shared" si="33"/>
        <v>122274.17180417784</v>
      </c>
      <c r="C170" s="17">
        <f t="shared" si="34"/>
        <v>815.16114536118562</v>
      </c>
      <c r="D170" s="17">
        <f t="shared" si="35"/>
        <v>471.91763452758619</v>
      </c>
      <c r="E170" s="125">
        <f t="shared" si="31"/>
        <v>1287.0787798887718</v>
      </c>
      <c r="F170" s="127"/>
      <c r="G170" s="128"/>
      <c r="H170" s="93"/>
      <c r="I170" s="20"/>
      <c r="J170" s="91"/>
      <c r="K170" s="92"/>
      <c r="L170" s="55" t="str">
        <f t="shared" si="26"/>
        <v/>
      </c>
      <c r="M170" s="25"/>
      <c r="N170" s="56">
        <f t="shared" si="27"/>
        <v>0</v>
      </c>
      <c r="O170" s="56">
        <f t="shared" si="29"/>
        <v>2</v>
      </c>
      <c r="P170" s="57">
        <f t="shared" si="32"/>
        <v>151</v>
      </c>
      <c r="Q170" s="62">
        <f t="shared" si="36"/>
        <v>6.6666666666666671E-3</v>
      </c>
      <c r="R170" s="59"/>
      <c r="S170" s="98">
        <f t="shared" si="30"/>
        <v>168775.5</v>
      </c>
      <c r="T170" s="61">
        <f t="shared" si="28"/>
        <v>312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s="56" customFormat="1" x14ac:dyDescent="0.2">
      <c r="A171" s="8">
        <f t="shared" si="25"/>
        <v>163</v>
      </c>
      <c r="B171" s="17">
        <f t="shared" si="33"/>
        <v>121802.25416965024</v>
      </c>
      <c r="C171" s="17">
        <f t="shared" si="34"/>
        <v>812.01502779766838</v>
      </c>
      <c r="D171" s="17">
        <f t="shared" si="35"/>
        <v>475.06375209110342</v>
      </c>
      <c r="E171" s="125">
        <f t="shared" si="31"/>
        <v>1287.0787798887718</v>
      </c>
      <c r="F171" s="127"/>
      <c r="G171" s="128"/>
      <c r="H171" s="93"/>
      <c r="I171" s="20"/>
      <c r="J171" s="91"/>
      <c r="K171" s="92"/>
      <c r="L171" s="55" t="str">
        <f t="shared" si="26"/>
        <v/>
      </c>
      <c r="M171" s="25"/>
      <c r="N171" s="56">
        <f t="shared" si="27"/>
        <v>0</v>
      </c>
      <c r="O171" s="56">
        <f t="shared" si="29"/>
        <v>2</v>
      </c>
      <c r="P171" s="57">
        <f t="shared" si="32"/>
        <v>150</v>
      </c>
      <c r="Q171" s="62">
        <f t="shared" si="36"/>
        <v>6.6666666666666671E-3</v>
      </c>
      <c r="R171" s="59"/>
      <c r="S171" s="98">
        <f t="shared" si="30"/>
        <v>168775.5</v>
      </c>
      <c r="T171" s="61">
        <f t="shared" si="28"/>
        <v>312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s="56" customFormat="1" x14ac:dyDescent="0.2">
      <c r="A172" s="8">
        <f t="shared" si="25"/>
        <v>164</v>
      </c>
      <c r="B172" s="17">
        <f t="shared" si="33"/>
        <v>121327.19041755915</v>
      </c>
      <c r="C172" s="17">
        <f t="shared" si="34"/>
        <v>808.84793611706107</v>
      </c>
      <c r="D172" s="17">
        <f t="shared" si="35"/>
        <v>478.23084377171074</v>
      </c>
      <c r="E172" s="125">
        <f t="shared" si="31"/>
        <v>1287.0787798887718</v>
      </c>
      <c r="F172" s="127"/>
      <c r="G172" s="128"/>
      <c r="H172" s="93"/>
      <c r="I172" s="20"/>
      <c r="J172" s="91"/>
      <c r="K172" s="92"/>
      <c r="L172" s="55" t="str">
        <f t="shared" si="26"/>
        <v/>
      </c>
      <c r="M172" s="25"/>
      <c r="N172" s="56">
        <f t="shared" si="27"/>
        <v>0</v>
      </c>
      <c r="O172" s="56">
        <f t="shared" si="29"/>
        <v>2</v>
      </c>
      <c r="P172" s="57">
        <f t="shared" si="32"/>
        <v>149</v>
      </c>
      <c r="Q172" s="62">
        <f t="shared" si="36"/>
        <v>6.6666666666666671E-3</v>
      </c>
      <c r="R172" s="59"/>
      <c r="S172" s="98">
        <f t="shared" si="30"/>
        <v>168775.5</v>
      </c>
      <c r="T172" s="61">
        <f t="shared" si="28"/>
        <v>312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s="56" customFormat="1" x14ac:dyDescent="0.2">
      <c r="A173" s="8">
        <f t="shared" si="25"/>
        <v>165</v>
      </c>
      <c r="B173" s="17">
        <f t="shared" si="33"/>
        <v>120848.95957378743</v>
      </c>
      <c r="C173" s="17">
        <f t="shared" si="34"/>
        <v>805.65973049191632</v>
      </c>
      <c r="D173" s="17">
        <f t="shared" si="35"/>
        <v>481.41904939685548</v>
      </c>
      <c r="E173" s="125">
        <f t="shared" si="31"/>
        <v>1287.0787798887718</v>
      </c>
      <c r="F173" s="127"/>
      <c r="G173" s="128"/>
      <c r="H173" s="93"/>
      <c r="I173" s="20"/>
      <c r="J173" s="91"/>
      <c r="K173" s="92"/>
      <c r="L173" s="55" t="str">
        <f t="shared" si="26"/>
        <v/>
      </c>
      <c r="M173" s="25"/>
      <c r="N173" s="56">
        <f t="shared" si="27"/>
        <v>0</v>
      </c>
      <c r="O173" s="56">
        <f t="shared" si="29"/>
        <v>2</v>
      </c>
      <c r="P173" s="57">
        <f t="shared" si="32"/>
        <v>148</v>
      </c>
      <c r="Q173" s="62">
        <f t="shared" si="36"/>
        <v>6.6666666666666671E-3</v>
      </c>
      <c r="R173" s="59"/>
      <c r="S173" s="98">
        <f t="shared" si="30"/>
        <v>168775.5</v>
      </c>
      <c r="T173" s="61">
        <f t="shared" si="28"/>
        <v>312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s="56" customFormat="1" x14ac:dyDescent="0.2">
      <c r="A174" s="8">
        <f t="shared" si="25"/>
        <v>166</v>
      </c>
      <c r="B174" s="17">
        <f t="shared" si="33"/>
        <v>120367.54052439058</v>
      </c>
      <c r="C174" s="17">
        <f t="shared" si="34"/>
        <v>802.45027016260394</v>
      </c>
      <c r="D174" s="17">
        <f t="shared" si="35"/>
        <v>484.62850972616786</v>
      </c>
      <c r="E174" s="125">
        <f t="shared" si="31"/>
        <v>1287.0787798887718</v>
      </c>
      <c r="F174" s="127"/>
      <c r="G174" s="128"/>
      <c r="H174" s="93"/>
      <c r="I174" s="20"/>
      <c r="J174" s="91"/>
      <c r="K174" s="92"/>
      <c r="L174" s="55" t="str">
        <f t="shared" si="26"/>
        <v/>
      </c>
      <c r="M174" s="25"/>
      <c r="N174" s="56">
        <f t="shared" si="27"/>
        <v>0</v>
      </c>
      <c r="O174" s="56">
        <f t="shared" si="29"/>
        <v>2</v>
      </c>
      <c r="P174" s="57">
        <f t="shared" si="32"/>
        <v>147</v>
      </c>
      <c r="Q174" s="62">
        <f t="shared" si="36"/>
        <v>6.6666666666666671E-3</v>
      </c>
      <c r="R174" s="59"/>
      <c r="S174" s="98">
        <f t="shared" si="30"/>
        <v>168775.5</v>
      </c>
      <c r="T174" s="61">
        <f t="shared" si="28"/>
        <v>312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s="56" customFormat="1" x14ac:dyDescent="0.2">
      <c r="A175" s="8">
        <f t="shared" si="25"/>
        <v>167</v>
      </c>
      <c r="B175" s="17">
        <f t="shared" si="33"/>
        <v>119882.91201466441</v>
      </c>
      <c r="C175" s="17">
        <f t="shared" si="34"/>
        <v>799.21941343109609</v>
      </c>
      <c r="D175" s="17">
        <f t="shared" si="35"/>
        <v>487.85936645767572</v>
      </c>
      <c r="E175" s="125">
        <f t="shared" si="31"/>
        <v>1287.0787798887718</v>
      </c>
      <c r="F175" s="127"/>
      <c r="G175" s="128"/>
      <c r="H175" s="93"/>
      <c r="I175" s="20"/>
      <c r="J175" s="91"/>
      <c r="K175" s="92"/>
      <c r="L175" s="55" t="str">
        <f t="shared" si="26"/>
        <v/>
      </c>
      <c r="M175" s="25"/>
      <c r="N175" s="56">
        <f t="shared" si="27"/>
        <v>0</v>
      </c>
      <c r="O175" s="56">
        <f t="shared" si="29"/>
        <v>2</v>
      </c>
      <c r="P175" s="57">
        <f t="shared" si="32"/>
        <v>146</v>
      </c>
      <c r="Q175" s="62">
        <f t="shared" si="36"/>
        <v>6.6666666666666671E-3</v>
      </c>
      <c r="R175" s="59"/>
      <c r="S175" s="98">
        <f t="shared" si="30"/>
        <v>168775.5</v>
      </c>
      <c r="T175" s="61">
        <f t="shared" si="28"/>
        <v>312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s="56" customFormat="1" x14ac:dyDescent="0.2">
      <c r="A176" s="8">
        <f t="shared" si="25"/>
        <v>168</v>
      </c>
      <c r="B176" s="17">
        <f t="shared" si="33"/>
        <v>119395.05264820674</v>
      </c>
      <c r="C176" s="17">
        <f t="shared" si="34"/>
        <v>795.96701765471164</v>
      </c>
      <c r="D176" s="17">
        <f t="shared" si="35"/>
        <v>491.11176223406017</v>
      </c>
      <c r="E176" s="125">
        <f t="shared" si="31"/>
        <v>1287.0787798887718</v>
      </c>
      <c r="F176" s="127"/>
      <c r="G176" s="128"/>
      <c r="H176" s="93"/>
      <c r="I176" s="20"/>
      <c r="J176" s="91"/>
      <c r="K176" s="92"/>
      <c r="L176" s="55" t="str">
        <f t="shared" si="26"/>
        <v/>
      </c>
      <c r="M176" s="25"/>
      <c r="N176" s="56">
        <f t="shared" si="27"/>
        <v>0</v>
      </c>
      <c r="O176" s="56">
        <f t="shared" si="29"/>
        <v>2</v>
      </c>
      <c r="P176" s="57">
        <f t="shared" si="32"/>
        <v>145</v>
      </c>
      <c r="Q176" s="62">
        <f t="shared" si="36"/>
        <v>6.6666666666666671E-3</v>
      </c>
      <c r="R176" s="59"/>
      <c r="S176" s="98">
        <f t="shared" si="30"/>
        <v>168775.5</v>
      </c>
      <c r="T176" s="61">
        <f t="shared" si="28"/>
        <v>312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1:30" s="56" customFormat="1" x14ac:dyDescent="0.2">
      <c r="A177" s="8">
        <f t="shared" si="25"/>
        <v>169</v>
      </c>
      <c r="B177" s="17">
        <f t="shared" si="33"/>
        <v>118903.94088597268</v>
      </c>
      <c r="C177" s="17">
        <f t="shared" si="34"/>
        <v>792.69293923981797</v>
      </c>
      <c r="D177" s="17">
        <f t="shared" si="35"/>
        <v>494.38584064895383</v>
      </c>
      <c r="E177" s="125">
        <f t="shared" si="31"/>
        <v>1287.0787798887718</v>
      </c>
      <c r="F177" s="127"/>
      <c r="G177" s="128"/>
      <c r="H177" s="93"/>
      <c r="I177" s="20"/>
      <c r="J177" s="91"/>
      <c r="K177" s="92"/>
      <c r="L177" s="55" t="str">
        <f t="shared" si="26"/>
        <v/>
      </c>
      <c r="M177" s="25"/>
      <c r="N177" s="56">
        <f t="shared" si="27"/>
        <v>0</v>
      </c>
      <c r="O177" s="56">
        <f t="shared" si="29"/>
        <v>2</v>
      </c>
      <c r="P177" s="57">
        <f t="shared" si="32"/>
        <v>144</v>
      </c>
      <c r="Q177" s="62">
        <f t="shared" si="36"/>
        <v>6.6666666666666671E-3</v>
      </c>
      <c r="R177" s="59"/>
      <c r="S177" s="98">
        <f t="shared" si="30"/>
        <v>168775.5</v>
      </c>
      <c r="T177" s="61">
        <f t="shared" si="28"/>
        <v>312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</row>
    <row r="178" spans="1:30" s="56" customFormat="1" x14ac:dyDescent="0.2">
      <c r="A178" s="8">
        <f t="shared" si="25"/>
        <v>170</v>
      </c>
      <c r="B178" s="17">
        <f t="shared" si="33"/>
        <v>118409.55504532372</v>
      </c>
      <c r="C178" s="17">
        <f t="shared" si="34"/>
        <v>789.39703363549154</v>
      </c>
      <c r="D178" s="17">
        <f t="shared" si="35"/>
        <v>497.68174625328027</v>
      </c>
      <c r="E178" s="125">
        <f t="shared" si="31"/>
        <v>1287.0787798887718</v>
      </c>
      <c r="F178" s="127"/>
      <c r="G178" s="128"/>
      <c r="H178" s="93"/>
      <c r="I178" s="20"/>
      <c r="J178" s="91"/>
      <c r="K178" s="92"/>
      <c r="L178" s="55" t="str">
        <f t="shared" si="26"/>
        <v/>
      </c>
      <c r="M178" s="25"/>
      <c r="N178" s="56">
        <f t="shared" si="27"/>
        <v>0</v>
      </c>
      <c r="O178" s="56">
        <f t="shared" si="29"/>
        <v>2</v>
      </c>
      <c r="P178" s="57">
        <f t="shared" si="32"/>
        <v>143</v>
      </c>
      <c r="Q178" s="62">
        <f t="shared" si="36"/>
        <v>6.6666666666666671E-3</v>
      </c>
      <c r="R178" s="59"/>
      <c r="S178" s="98">
        <f t="shared" si="30"/>
        <v>168775.5</v>
      </c>
      <c r="T178" s="61">
        <f t="shared" si="28"/>
        <v>312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</row>
    <row r="179" spans="1:30" s="56" customFormat="1" x14ac:dyDescent="0.2">
      <c r="A179" s="8">
        <f t="shared" si="25"/>
        <v>171</v>
      </c>
      <c r="B179" s="17">
        <f t="shared" si="33"/>
        <v>117911.87329907044</v>
      </c>
      <c r="C179" s="17">
        <f t="shared" si="34"/>
        <v>786.07915532713639</v>
      </c>
      <c r="D179" s="17">
        <f t="shared" si="35"/>
        <v>500.99962456163541</v>
      </c>
      <c r="E179" s="125">
        <f t="shared" si="31"/>
        <v>1287.0787798887718</v>
      </c>
      <c r="F179" s="127"/>
      <c r="G179" s="128"/>
      <c r="H179" s="93"/>
      <c r="I179" s="20"/>
      <c r="J179" s="91"/>
      <c r="K179" s="92"/>
      <c r="L179" s="55" t="str">
        <f t="shared" si="26"/>
        <v/>
      </c>
      <c r="M179" s="25"/>
      <c r="N179" s="56">
        <f t="shared" si="27"/>
        <v>0</v>
      </c>
      <c r="O179" s="56">
        <f t="shared" si="29"/>
        <v>2</v>
      </c>
      <c r="P179" s="57">
        <f t="shared" si="32"/>
        <v>142</v>
      </c>
      <c r="Q179" s="62">
        <f t="shared" si="36"/>
        <v>6.6666666666666671E-3</v>
      </c>
      <c r="R179" s="59"/>
      <c r="S179" s="98">
        <f t="shared" si="30"/>
        <v>168775.5</v>
      </c>
      <c r="T179" s="61">
        <f t="shared" si="28"/>
        <v>312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</row>
    <row r="180" spans="1:30" s="56" customFormat="1" x14ac:dyDescent="0.2">
      <c r="A180" s="8">
        <f t="shared" si="25"/>
        <v>172</v>
      </c>
      <c r="B180" s="17">
        <f t="shared" si="33"/>
        <v>117410.87367450881</v>
      </c>
      <c r="C180" s="17">
        <f t="shared" si="34"/>
        <v>782.73915783005873</v>
      </c>
      <c r="D180" s="17">
        <f t="shared" si="35"/>
        <v>504.33962205871308</v>
      </c>
      <c r="E180" s="125">
        <f t="shared" si="31"/>
        <v>1287.0787798887718</v>
      </c>
      <c r="F180" s="127"/>
      <c r="G180" s="128"/>
      <c r="H180" s="93"/>
      <c r="I180" s="20"/>
      <c r="J180" s="91"/>
      <c r="K180" s="92"/>
      <c r="L180" s="55" t="str">
        <f t="shared" si="26"/>
        <v/>
      </c>
      <c r="M180" s="25"/>
      <c r="N180" s="56">
        <f t="shared" si="27"/>
        <v>0</v>
      </c>
      <c r="O180" s="56">
        <f t="shared" si="29"/>
        <v>2</v>
      </c>
      <c r="P180" s="57">
        <f t="shared" si="32"/>
        <v>141</v>
      </c>
      <c r="Q180" s="62">
        <f t="shared" si="36"/>
        <v>6.6666666666666671E-3</v>
      </c>
      <c r="R180" s="59"/>
      <c r="S180" s="98">
        <f t="shared" si="30"/>
        <v>168775.5</v>
      </c>
      <c r="T180" s="61">
        <f t="shared" si="28"/>
        <v>312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</row>
    <row r="181" spans="1:30" s="56" customFormat="1" x14ac:dyDescent="0.2">
      <c r="A181" s="8">
        <f t="shared" si="25"/>
        <v>173</v>
      </c>
      <c r="B181" s="17">
        <f t="shared" si="33"/>
        <v>116906.53405245009</v>
      </c>
      <c r="C181" s="17">
        <f t="shared" si="34"/>
        <v>779.37689368300062</v>
      </c>
      <c r="D181" s="17">
        <f t="shared" si="35"/>
        <v>507.70188620577119</v>
      </c>
      <c r="E181" s="125">
        <f t="shared" si="31"/>
        <v>1287.0787798887718</v>
      </c>
      <c r="F181" s="127"/>
      <c r="G181" s="128"/>
      <c r="H181" s="93"/>
      <c r="I181" s="20"/>
      <c r="J181" s="91"/>
      <c r="K181" s="92"/>
      <c r="L181" s="55" t="str">
        <f t="shared" si="26"/>
        <v/>
      </c>
      <c r="M181" s="25"/>
      <c r="N181" s="56">
        <f t="shared" si="27"/>
        <v>0</v>
      </c>
      <c r="O181" s="56">
        <f t="shared" si="29"/>
        <v>2</v>
      </c>
      <c r="P181" s="57">
        <f t="shared" si="32"/>
        <v>140</v>
      </c>
      <c r="Q181" s="62">
        <f t="shared" si="36"/>
        <v>6.6666666666666671E-3</v>
      </c>
      <c r="R181" s="59"/>
      <c r="S181" s="98">
        <f t="shared" si="30"/>
        <v>168775.5</v>
      </c>
      <c r="T181" s="61">
        <f t="shared" si="28"/>
        <v>312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</row>
    <row r="182" spans="1:30" s="56" customFormat="1" x14ac:dyDescent="0.2">
      <c r="A182" s="8">
        <f t="shared" si="25"/>
        <v>174</v>
      </c>
      <c r="B182" s="17">
        <f t="shared" si="33"/>
        <v>116398.83216624432</v>
      </c>
      <c r="C182" s="17">
        <f t="shared" si="34"/>
        <v>775.9922144416289</v>
      </c>
      <c r="D182" s="17">
        <f t="shared" si="35"/>
        <v>511.0865654471429</v>
      </c>
      <c r="E182" s="125">
        <f t="shared" si="31"/>
        <v>1287.0787798887718</v>
      </c>
      <c r="F182" s="127"/>
      <c r="G182" s="128"/>
      <c r="H182" s="93"/>
      <c r="I182" s="20"/>
      <c r="J182" s="91"/>
      <c r="K182" s="92"/>
      <c r="L182" s="55" t="str">
        <f t="shared" si="26"/>
        <v/>
      </c>
      <c r="M182" s="25"/>
      <c r="N182" s="56">
        <f t="shared" si="27"/>
        <v>0</v>
      </c>
      <c r="O182" s="56">
        <f t="shared" si="29"/>
        <v>2</v>
      </c>
      <c r="P182" s="57">
        <f t="shared" si="32"/>
        <v>139</v>
      </c>
      <c r="Q182" s="62">
        <f t="shared" si="36"/>
        <v>6.6666666666666671E-3</v>
      </c>
      <c r="R182" s="59"/>
      <c r="S182" s="98">
        <f t="shared" si="30"/>
        <v>168775.5</v>
      </c>
      <c r="T182" s="61">
        <f t="shared" si="28"/>
        <v>312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</row>
    <row r="183" spans="1:30" s="56" customFormat="1" x14ac:dyDescent="0.2">
      <c r="A183" s="8">
        <f t="shared" si="25"/>
        <v>175</v>
      </c>
      <c r="B183" s="17">
        <f t="shared" si="33"/>
        <v>115887.74560079718</v>
      </c>
      <c r="C183" s="17">
        <f t="shared" si="34"/>
        <v>772.58497067198118</v>
      </c>
      <c r="D183" s="17">
        <f t="shared" si="35"/>
        <v>514.49380921679062</v>
      </c>
      <c r="E183" s="125">
        <f t="shared" si="31"/>
        <v>1287.0787798887718</v>
      </c>
      <c r="F183" s="127"/>
      <c r="G183" s="128"/>
      <c r="H183" s="93"/>
      <c r="I183" s="20"/>
      <c r="J183" s="91"/>
      <c r="K183" s="92"/>
      <c r="L183" s="55" t="str">
        <f t="shared" si="26"/>
        <v/>
      </c>
      <c r="M183" s="25"/>
      <c r="N183" s="56">
        <f t="shared" si="27"/>
        <v>0</v>
      </c>
      <c r="O183" s="56">
        <f t="shared" si="29"/>
        <v>2</v>
      </c>
      <c r="P183" s="57">
        <f t="shared" si="32"/>
        <v>138</v>
      </c>
      <c r="Q183" s="62">
        <f t="shared" si="36"/>
        <v>6.6666666666666671E-3</v>
      </c>
      <c r="R183" s="59"/>
      <c r="S183" s="98">
        <f t="shared" si="30"/>
        <v>168775.5</v>
      </c>
      <c r="T183" s="61">
        <f t="shared" si="28"/>
        <v>312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</row>
    <row r="184" spans="1:30" s="56" customFormat="1" x14ac:dyDescent="0.2">
      <c r="A184" s="8">
        <f t="shared" si="25"/>
        <v>176</v>
      </c>
      <c r="B184" s="17">
        <f t="shared" si="33"/>
        <v>115373.25179158039</v>
      </c>
      <c r="C184" s="17">
        <f t="shared" si="34"/>
        <v>769.15501194386934</v>
      </c>
      <c r="D184" s="17">
        <f t="shared" si="35"/>
        <v>517.92376794490247</v>
      </c>
      <c r="E184" s="125">
        <f t="shared" si="31"/>
        <v>1287.0787798887718</v>
      </c>
      <c r="F184" s="127"/>
      <c r="G184" s="128"/>
      <c r="H184" s="93"/>
      <c r="I184" s="20"/>
      <c r="J184" s="91"/>
      <c r="K184" s="92"/>
      <c r="L184" s="55" t="str">
        <f t="shared" si="26"/>
        <v/>
      </c>
      <c r="M184" s="25"/>
      <c r="N184" s="56">
        <f t="shared" si="27"/>
        <v>0</v>
      </c>
      <c r="O184" s="56">
        <f t="shared" si="29"/>
        <v>2</v>
      </c>
      <c r="P184" s="57">
        <f t="shared" si="32"/>
        <v>137</v>
      </c>
      <c r="Q184" s="62">
        <f t="shared" si="36"/>
        <v>6.6666666666666671E-3</v>
      </c>
      <c r="R184" s="59"/>
      <c r="S184" s="98">
        <f t="shared" si="30"/>
        <v>168775.5</v>
      </c>
      <c r="T184" s="61">
        <f t="shared" si="28"/>
        <v>312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</row>
    <row r="185" spans="1:30" s="56" customFormat="1" x14ac:dyDescent="0.2">
      <c r="A185" s="8">
        <f t="shared" si="25"/>
        <v>177</v>
      </c>
      <c r="B185" s="17">
        <f t="shared" si="33"/>
        <v>114855.32802363549</v>
      </c>
      <c r="C185" s="17">
        <f t="shared" si="34"/>
        <v>765.70218682423661</v>
      </c>
      <c r="D185" s="17">
        <f t="shared" si="35"/>
        <v>521.3765930645352</v>
      </c>
      <c r="E185" s="125">
        <f t="shared" si="31"/>
        <v>1287.0787798887718</v>
      </c>
      <c r="F185" s="127"/>
      <c r="G185" s="128"/>
      <c r="H185" s="93"/>
      <c r="I185" s="20"/>
      <c r="J185" s="91"/>
      <c r="K185" s="92"/>
      <c r="L185" s="55" t="str">
        <f t="shared" si="26"/>
        <v/>
      </c>
      <c r="M185" s="25"/>
      <c r="N185" s="56">
        <f t="shared" si="27"/>
        <v>0</v>
      </c>
      <c r="O185" s="56">
        <f t="shared" si="29"/>
        <v>2</v>
      </c>
      <c r="P185" s="57">
        <f t="shared" si="32"/>
        <v>136</v>
      </c>
      <c r="Q185" s="62">
        <f t="shared" si="36"/>
        <v>6.6666666666666671E-3</v>
      </c>
      <c r="R185" s="59"/>
      <c r="S185" s="98">
        <f t="shared" si="30"/>
        <v>168775.5</v>
      </c>
      <c r="T185" s="61">
        <f t="shared" si="28"/>
        <v>312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</row>
    <row r="186" spans="1:30" s="56" customFormat="1" x14ac:dyDescent="0.2">
      <c r="A186" s="8">
        <f t="shared" si="25"/>
        <v>178</v>
      </c>
      <c r="B186" s="17">
        <f t="shared" si="33"/>
        <v>114333.95143057096</v>
      </c>
      <c r="C186" s="17">
        <f t="shared" si="34"/>
        <v>762.2263428704731</v>
      </c>
      <c r="D186" s="17">
        <f t="shared" si="35"/>
        <v>524.8524370182987</v>
      </c>
      <c r="E186" s="125">
        <f t="shared" si="31"/>
        <v>1287.0787798887718</v>
      </c>
      <c r="F186" s="127"/>
      <c r="G186" s="128"/>
      <c r="H186" s="93"/>
      <c r="I186" s="20"/>
      <c r="J186" s="91"/>
      <c r="K186" s="92"/>
      <c r="L186" s="55" t="str">
        <f t="shared" si="26"/>
        <v/>
      </c>
      <c r="M186" s="25"/>
      <c r="N186" s="56">
        <f t="shared" si="27"/>
        <v>0</v>
      </c>
      <c r="O186" s="56">
        <f t="shared" si="29"/>
        <v>2</v>
      </c>
      <c r="P186" s="57">
        <f t="shared" si="32"/>
        <v>135</v>
      </c>
      <c r="Q186" s="62">
        <f t="shared" si="36"/>
        <v>6.6666666666666671E-3</v>
      </c>
      <c r="R186" s="59"/>
      <c r="S186" s="98">
        <f t="shared" si="30"/>
        <v>168775.5</v>
      </c>
      <c r="T186" s="61">
        <f t="shared" si="28"/>
        <v>312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</row>
    <row r="187" spans="1:30" s="56" customFormat="1" x14ac:dyDescent="0.2">
      <c r="A187" s="8">
        <f t="shared" si="25"/>
        <v>179</v>
      </c>
      <c r="B187" s="17">
        <f t="shared" si="33"/>
        <v>113809.09899355266</v>
      </c>
      <c r="C187" s="17">
        <f t="shared" si="34"/>
        <v>758.72732662368446</v>
      </c>
      <c r="D187" s="17">
        <f t="shared" si="35"/>
        <v>528.35145326508734</v>
      </c>
      <c r="E187" s="125">
        <f t="shared" si="31"/>
        <v>1287.0787798887718</v>
      </c>
      <c r="F187" s="127"/>
      <c r="G187" s="128"/>
      <c r="H187" s="93"/>
      <c r="I187" s="20"/>
      <c r="J187" s="91"/>
      <c r="K187" s="92"/>
      <c r="L187" s="55" t="str">
        <f t="shared" si="26"/>
        <v/>
      </c>
      <c r="M187" s="25"/>
      <c r="N187" s="56">
        <f t="shared" si="27"/>
        <v>0</v>
      </c>
      <c r="O187" s="56">
        <f t="shared" si="29"/>
        <v>2</v>
      </c>
      <c r="P187" s="57">
        <f t="shared" si="32"/>
        <v>134</v>
      </c>
      <c r="Q187" s="62">
        <f t="shared" si="36"/>
        <v>6.6666666666666671E-3</v>
      </c>
      <c r="R187" s="59"/>
      <c r="S187" s="98">
        <f t="shared" si="30"/>
        <v>168775.5</v>
      </c>
      <c r="T187" s="61">
        <f t="shared" si="28"/>
        <v>312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</row>
    <row r="188" spans="1:30" s="56" customFormat="1" x14ac:dyDescent="0.2">
      <c r="A188" s="8">
        <f t="shared" si="25"/>
        <v>180</v>
      </c>
      <c r="B188" s="17">
        <f t="shared" si="33"/>
        <v>113280.74754028757</v>
      </c>
      <c r="C188" s="17">
        <f t="shared" si="34"/>
        <v>755.20498360191721</v>
      </c>
      <c r="D188" s="17">
        <f t="shared" si="35"/>
        <v>531.8737962868546</v>
      </c>
      <c r="E188" s="125">
        <f t="shared" si="31"/>
        <v>1287.0787798887718</v>
      </c>
      <c r="F188" s="127"/>
      <c r="G188" s="128"/>
      <c r="H188" s="93"/>
      <c r="I188" s="20"/>
      <c r="J188" s="91"/>
      <c r="K188" s="92"/>
      <c r="L188" s="55" t="str">
        <f t="shared" si="26"/>
        <v/>
      </c>
      <c r="M188" s="25"/>
      <c r="N188" s="56">
        <f t="shared" si="27"/>
        <v>0</v>
      </c>
      <c r="O188" s="56">
        <f t="shared" si="29"/>
        <v>2</v>
      </c>
      <c r="P188" s="57">
        <f t="shared" si="32"/>
        <v>133</v>
      </c>
      <c r="Q188" s="62">
        <f t="shared" si="36"/>
        <v>6.6666666666666671E-3</v>
      </c>
      <c r="R188" s="59"/>
      <c r="S188" s="98">
        <f t="shared" si="30"/>
        <v>168775.5</v>
      </c>
      <c r="T188" s="61">
        <f t="shared" si="28"/>
        <v>312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</row>
    <row r="189" spans="1:30" s="56" customFormat="1" x14ac:dyDescent="0.2">
      <c r="A189" s="8">
        <f t="shared" si="25"/>
        <v>181</v>
      </c>
      <c r="B189" s="17">
        <f t="shared" si="33"/>
        <v>112748.87374400071</v>
      </c>
      <c r="C189" s="17">
        <f t="shared" si="34"/>
        <v>751.65915829333812</v>
      </c>
      <c r="D189" s="17">
        <f t="shared" si="35"/>
        <v>535.41962159543368</v>
      </c>
      <c r="E189" s="125">
        <f t="shared" si="31"/>
        <v>1287.0787798887718</v>
      </c>
      <c r="F189" s="127"/>
      <c r="G189" s="128"/>
      <c r="H189" s="93"/>
      <c r="I189" s="20"/>
      <c r="J189" s="91"/>
      <c r="K189" s="92"/>
      <c r="L189" s="55" t="str">
        <f t="shared" si="26"/>
        <v/>
      </c>
      <c r="M189" s="25"/>
      <c r="N189" s="56">
        <f t="shared" si="27"/>
        <v>0</v>
      </c>
      <c r="O189" s="56">
        <f t="shared" si="29"/>
        <v>2</v>
      </c>
      <c r="P189" s="57">
        <f t="shared" si="32"/>
        <v>132</v>
      </c>
      <c r="Q189" s="62">
        <f t="shared" si="36"/>
        <v>6.6666666666666671E-3</v>
      </c>
      <c r="R189" s="59"/>
      <c r="S189" s="98">
        <f t="shared" si="30"/>
        <v>168775.5</v>
      </c>
      <c r="T189" s="61">
        <f t="shared" si="28"/>
        <v>312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</row>
    <row r="190" spans="1:30" s="56" customFormat="1" x14ac:dyDescent="0.2">
      <c r="A190" s="8">
        <f t="shared" si="25"/>
        <v>182</v>
      </c>
      <c r="B190" s="17">
        <f t="shared" si="33"/>
        <v>112213.45412240528</v>
      </c>
      <c r="C190" s="17">
        <f t="shared" si="34"/>
        <v>748.0896941493686</v>
      </c>
      <c r="D190" s="17">
        <f t="shared" si="35"/>
        <v>538.98908573940321</v>
      </c>
      <c r="E190" s="125">
        <f t="shared" si="31"/>
        <v>1287.0787798887718</v>
      </c>
      <c r="F190" s="127"/>
      <c r="G190" s="128"/>
      <c r="H190" s="93"/>
      <c r="I190" s="20"/>
      <c r="J190" s="91"/>
      <c r="K190" s="92"/>
      <c r="L190" s="55" t="str">
        <f t="shared" si="26"/>
        <v/>
      </c>
      <c r="M190" s="25"/>
      <c r="N190" s="56">
        <f t="shared" si="27"/>
        <v>0</v>
      </c>
      <c r="O190" s="56">
        <f t="shared" si="29"/>
        <v>2</v>
      </c>
      <c r="P190" s="57">
        <f t="shared" si="32"/>
        <v>131</v>
      </c>
      <c r="Q190" s="62">
        <f t="shared" si="36"/>
        <v>6.6666666666666671E-3</v>
      </c>
      <c r="R190" s="59"/>
      <c r="S190" s="98">
        <f t="shared" si="30"/>
        <v>168775.5</v>
      </c>
      <c r="T190" s="61">
        <f t="shared" si="28"/>
        <v>312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</row>
    <row r="191" spans="1:30" s="56" customFormat="1" x14ac:dyDescent="0.2">
      <c r="A191" s="8">
        <f t="shared" si="25"/>
        <v>183</v>
      </c>
      <c r="B191" s="17">
        <f t="shared" si="33"/>
        <v>111674.46503666588</v>
      </c>
      <c r="C191" s="17">
        <f t="shared" si="34"/>
        <v>744.49643357777256</v>
      </c>
      <c r="D191" s="17">
        <f t="shared" si="35"/>
        <v>542.58234631099924</v>
      </c>
      <c r="E191" s="125">
        <f t="shared" si="31"/>
        <v>1287.0787798887718</v>
      </c>
      <c r="F191" s="127"/>
      <c r="G191" s="128"/>
      <c r="H191" s="93"/>
      <c r="I191" s="20"/>
      <c r="J191" s="91"/>
      <c r="K191" s="92"/>
      <c r="L191" s="55" t="str">
        <f t="shared" si="26"/>
        <v/>
      </c>
      <c r="M191" s="25"/>
      <c r="N191" s="56">
        <f t="shared" si="27"/>
        <v>0</v>
      </c>
      <c r="O191" s="56">
        <f t="shared" si="29"/>
        <v>2</v>
      </c>
      <c r="P191" s="57">
        <f t="shared" si="32"/>
        <v>130</v>
      </c>
      <c r="Q191" s="62">
        <f t="shared" si="36"/>
        <v>6.6666666666666671E-3</v>
      </c>
      <c r="R191" s="59"/>
      <c r="S191" s="98">
        <f t="shared" si="30"/>
        <v>168775.5</v>
      </c>
      <c r="T191" s="61">
        <f t="shared" si="28"/>
        <v>312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</row>
    <row r="192" spans="1:30" s="56" customFormat="1" x14ac:dyDescent="0.2">
      <c r="A192" s="8">
        <f t="shared" si="25"/>
        <v>184</v>
      </c>
      <c r="B192" s="17">
        <f t="shared" si="33"/>
        <v>111131.88269035488</v>
      </c>
      <c r="C192" s="17">
        <f t="shared" si="34"/>
        <v>740.87921793569922</v>
      </c>
      <c r="D192" s="17">
        <f t="shared" si="35"/>
        <v>546.19956195307259</v>
      </c>
      <c r="E192" s="126">
        <f t="shared" si="31"/>
        <v>1287.0787798887718</v>
      </c>
      <c r="F192" s="130"/>
      <c r="G192" s="130"/>
      <c r="H192" s="93"/>
      <c r="I192" s="20"/>
      <c r="J192" s="91"/>
      <c r="K192" s="92"/>
      <c r="L192" s="55" t="str">
        <f t="shared" si="26"/>
        <v/>
      </c>
      <c r="M192" s="25"/>
      <c r="N192" s="56">
        <f t="shared" si="27"/>
        <v>0</v>
      </c>
      <c r="O192" s="56">
        <f t="shared" si="29"/>
        <v>2</v>
      </c>
      <c r="P192" s="57">
        <f t="shared" si="32"/>
        <v>129</v>
      </c>
      <c r="Q192" s="62">
        <f t="shared" si="36"/>
        <v>6.6666666666666671E-3</v>
      </c>
      <c r="R192" s="59"/>
      <c r="S192" s="98">
        <f t="shared" si="30"/>
        <v>168775.5</v>
      </c>
      <c r="T192" s="61">
        <f t="shared" si="28"/>
        <v>312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</row>
    <row r="193" spans="1:30" s="56" customFormat="1" x14ac:dyDescent="0.2">
      <c r="A193" s="8">
        <f t="shared" si="25"/>
        <v>185</v>
      </c>
      <c r="B193" s="17">
        <f t="shared" si="33"/>
        <v>110585.6831284018</v>
      </c>
      <c r="C193" s="17">
        <f t="shared" si="34"/>
        <v>737.23788752267865</v>
      </c>
      <c r="D193" s="17">
        <f t="shared" si="35"/>
        <v>549.84089236609316</v>
      </c>
      <c r="E193" s="126">
        <f t="shared" si="31"/>
        <v>1287.0787798887718</v>
      </c>
      <c r="F193" s="130"/>
      <c r="G193" s="130"/>
      <c r="H193" s="93"/>
      <c r="I193" s="20"/>
      <c r="J193" s="91"/>
      <c r="K193" s="92"/>
      <c r="L193" s="55" t="str">
        <f t="shared" si="26"/>
        <v/>
      </c>
      <c r="M193" s="25"/>
      <c r="N193" s="56">
        <f t="shared" si="27"/>
        <v>0</v>
      </c>
      <c r="O193" s="56">
        <f t="shared" si="29"/>
        <v>2</v>
      </c>
      <c r="P193" s="57">
        <f t="shared" si="32"/>
        <v>128</v>
      </c>
      <c r="Q193" s="62">
        <f t="shared" si="36"/>
        <v>6.6666666666666671E-3</v>
      </c>
      <c r="R193" s="59"/>
      <c r="S193" s="98">
        <f t="shared" si="30"/>
        <v>168775.5</v>
      </c>
      <c r="T193" s="61">
        <f t="shared" si="28"/>
        <v>312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</row>
    <row r="194" spans="1:30" s="56" customFormat="1" x14ac:dyDescent="0.2">
      <c r="A194" s="8">
        <f t="shared" si="25"/>
        <v>186</v>
      </c>
      <c r="B194" s="17">
        <f t="shared" si="33"/>
        <v>110035.84223603571</v>
      </c>
      <c r="C194" s="17">
        <f t="shared" si="34"/>
        <v>733.57228157357144</v>
      </c>
      <c r="D194" s="17">
        <f t="shared" si="35"/>
        <v>553.50649831520036</v>
      </c>
      <c r="E194" s="126">
        <f t="shared" si="31"/>
        <v>1287.0787798887718</v>
      </c>
      <c r="F194" s="130"/>
      <c r="G194" s="130"/>
      <c r="H194" s="93"/>
      <c r="I194" s="20"/>
      <c r="J194" s="91"/>
      <c r="K194" s="92"/>
      <c r="L194" s="55" t="str">
        <f t="shared" si="26"/>
        <v/>
      </c>
      <c r="M194" s="25"/>
      <c r="N194" s="56">
        <f t="shared" si="27"/>
        <v>0</v>
      </c>
      <c r="O194" s="56">
        <f t="shared" si="29"/>
        <v>2</v>
      </c>
      <c r="P194" s="57">
        <f t="shared" si="32"/>
        <v>127</v>
      </c>
      <c r="Q194" s="62">
        <f t="shared" si="36"/>
        <v>6.6666666666666671E-3</v>
      </c>
      <c r="R194" s="59"/>
      <c r="S194" s="98">
        <f t="shared" si="30"/>
        <v>168775.5</v>
      </c>
      <c r="T194" s="61">
        <f t="shared" si="28"/>
        <v>312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</row>
    <row r="195" spans="1:30" s="56" customFormat="1" x14ac:dyDescent="0.2">
      <c r="A195" s="8">
        <f t="shared" ref="A195:A258" si="37">A194+1</f>
        <v>187</v>
      </c>
      <c r="B195" s="17">
        <f t="shared" si="33"/>
        <v>109482.33573772051</v>
      </c>
      <c r="C195" s="17">
        <f t="shared" si="34"/>
        <v>729.88223825147008</v>
      </c>
      <c r="D195" s="17">
        <f t="shared" si="35"/>
        <v>557.19654163730172</v>
      </c>
      <c r="E195" s="126">
        <f t="shared" si="31"/>
        <v>1287.0787798887718</v>
      </c>
      <c r="F195" s="130"/>
      <c r="G195" s="130"/>
      <c r="H195" s="93"/>
      <c r="I195" s="20"/>
      <c r="J195" s="91"/>
      <c r="K195" s="92"/>
      <c r="L195" s="55" t="str">
        <f t="shared" si="26"/>
        <v/>
      </c>
      <c r="M195" s="25"/>
      <c r="N195" s="56">
        <f t="shared" si="27"/>
        <v>0</v>
      </c>
      <c r="O195" s="56">
        <f t="shared" si="29"/>
        <v>2</v>
      </c>
      <c r="P195" s="57">
        <f t="shared" si="32"/>
        <v>126</v>
      </c>
      <c r="Q195" s="62">
        <f t="shared" si="36"/>
        <v>6.6666666666666671E-3</v>
      </c>
      <c r="R195" s="59"/>
      <c r="S195" s="98">
        <f t="shared" si="30"/>
        <v>168775.5</v>
      </c>
      <c r="T195" s="61">
        <f t="shared" si="28"/>
        <v>312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</row>
    <row r="196" spans="1:30" s="56" customFormat="1" x14ac:dyDescent="0.2">
      <c r="A196" s="8">
        <f t="shared" si="37"/>
        <v>188</v>
      </c>
      <c r="B196" s="17">
        <f t="shared" si="33"/>
        <v>108925.13919608321</v>
      </c>
      <c r="C196" s="17">
        <f t="shared" si="34"/>
        <v>726.16759464055474</v>
      </c>
      <c r="D196" s="17">
        <f t="shared" si="35"/>
        <v>560.91118524821707</v>
      </c>
      <c r="E196" s="126">
        <f t="shared" si="31"/>
        <v>1287.0787798887718</v>
      </c>
      <c r="F196" s="130"/>
      <c r="G196" s="130"/>
      <c r="H196" s="93"/>
      <c r="I196" s="20"/>
      <c r="J196" s="91"/>
      <c r="K196" s="92"/>
      <c r="L196" s="55" t="str">
        <f t="shared" si="26"/>
        <v/>
      </c>
      <c r="M196" s="25"/>
      <c r="N196" s="56">
        <f t="shared" si="27"/>
        <v>0</v>
      </c>
      <c r="O196" s="56">
        <f t="shared" si="29"/>
        <v>2</v>
      </c>
      <c r="P196" s="57">
        <f t="shared" si="32"/>
        <v>125</v>
      </c>
      <c r="Q196" s="62">
        <f t="shared" si="36"/>
        <v>6.6666666666666671E-3</v>
      </c>
      <c r="R196" s="59"/>
      <c r="S196" s="98">
        <f t="shared" si="30"/>
        <v>168775.5</v>
      </c>
      <c r="T196" s="61">
        <f t="shared" si="28"/>
        <v>312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</row>
    <row r="197" spans="1:30" s="56" customFormat="1" x14ac:dyDescent="0.2">
      <c r="A197" s="8">
        <f t="shared" si="37"/>
        <v>189</v>
      </c>
      <c r="B197" s="17">
        <f t="shared" si="33"/>
        <v>108364.228010835</v>
      </c>
      <c r="C197" s="17">
        <f t="shared" si="34"/>
        <v>722.42818673889997</v>
      </c>
      <c r="D197" s="17">
        <f t="shared" si="35"/>
        <v>564.65059314987184</v>
      </c>
      <c r="E197" s="126">
        <f t="shared" si="31"/>
        <v>1287.0787798887718</v>
      </c>
      <c r="F197" s="130"/>
      <c r="G197" s="130"/>
      <c r="H197" s="93"/>
      <c r="I197" s="20"/>
      <c r="J197" s="91"/>
      <c r="K197" s="92"/>
      <c r="L197" s="55" t="str">
        <f t="shared" si="26"/>
        <v/>
      </c>
      <c r="M197" s="25"/>
      <c r="N197" s="56">
        <f t="shared" si="27"/>
        <v>0</v>
      </c>
      <c r="O197" s="56">
        <f t="shared" si="29"/>
        <v>2</v>
      </c>
      <c r="P197" s="57">
        <f t="shared" si="32"/>
        <v>124</v>
      </c>
      <c r="Q197" s="62">
        <f t="shared" si="36"/>
        <v>6.6666666666666671E-3</v>
      </c>
      <c r="R197" s="59"/>
      <c r="S197" s="98">
        <f t="shared" si="30"/>
        <v>168775.5</v>
      </c>
      <c r="T197" s="61">
        <f t="shared" si="28"/>
        <v>312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</row>
    <row r="198" spans="1:30" s="56" customFormat="1" x14ac:dyDescent="0.2">
      <c r="A198" s="8">
        <f t="shared" si="37"/>
        <v>190</v>
      </c>
      <c r="B198" s="17">
        <f t="shared" si="33"/>
        <v>107799.57741768513</v>
      </c>
      <c r="C198" s="17">
        <f t="shared" si="34"/>
        <v>718.66384945123423</v>
      </c>
      <c r="D198" s="17">
        <f t="shared" si="35"/>
        <v>568.41493043753758</v>
      </c>
      <c r="E198" s="126">
        <f t="shared" si="31"/>
        <v>1287.0787798887718</v>
      </c>
      <c r="F198" s="130"/>
      <c r="G198" s="130"/>
      <c r="H198" s="93"/>
      <c r="I198" s="20"/>
      <c r="J198" s="91"/>
      <c r="K198" s="92"/>
      <c r="L198" s="55" t="str">
        <f t="shared" si="26"/>
        <v/>
      </c>
      <c r="M198" s="25"/>
      <c r="N198" s="56">
        <f t="shared" si="27"/>
        <v>0</v>
      </c>
      <c r="O198" s="56">
        <f t="shared" si="29"/>
        <v>2</v>
      </c>
      <c r="P198" s="57">
        <f t="shared" si="32"/>
        <v>123</v>
      </c>
      <c r="Q198" s="62">
        <f t="shared" si="36"/>
        <v>6.6666666666666671E-3</v>
      </c>
      <c r="R198" s="59"/>
      <c r="S198" s="98">
        <f t="shared" si="30"/>
        <v>168775.5</v>
      </c>
      <c r="T198" s="61">
        <f t="shared" si="28"/>
        <v>312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</row>
    <row r="199" spans="1:30" s="56" customFormat="1" x14ac:dyDescent="0.2">
      <c r="A199" s="8">
        <f t="shared" si="37"/>
        <v>191</v>
      </c>
      <c r="B199" s="17">
        <f t="shared" si="33"/>
        <v>107231.16248724759</v>
      </c>
      <c r="C199" s="17">
        <f t="shared" si="34"/>
        <v>714.87441658165073</v>
      </c>
      <c r="D199" s="17">
        <f t="shared" si="35"/>
        <v>572.20436330712107</v>
      </c>
      <c r="E199" s="126">
        <f t="shared" si="31"/>
        <v>1287.0787798887718</v>
      </c>
      <c r="F199" s="130"/>
      <c r="G199" s="130"/>
      <c r="H199" s="93"/>
      <c r="I199" s="20"/>
      <c r="J199" s="91"/>
      <c r="K199" s="92"/>
      <c r="L199" s="55" t="str">
        <f t="shared" si="26"/>
        <v/>
      </c>
      <c r="M199" s="25"/>
      <c r="N199" s="56">
        <f t="shared" si="27"/>
        <v>0</v>
      </c>
      <c r="O199" s="56">
        <f t="shared" si="29"/>
        <v>2</v>
      </c>
      <c r="P199" s="57">
        <f t="shared" si="32"/>
        <v>122</v>
      </c>
      <c r="Q199" s="62">
        <f t="shared" si="36"/>
        <v>6.6666666666666671E-3</v>
      </c>
      <c r="R199" s="59"/>
      <c r="S199" s="98">
        <f t="shared" si="30"/>
        <v>168775.5</v>
      </c>
      <c r="T199" s="61">
        <f t="shared" si="28"/>
        <v>312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</row>
    <row r="200" spans="1:30" s="56" customFormat="1" x14ac:dyDescent="0.2">
      <c r="A200" s="8">
        <f t="shared" si="37"/>
        <v>192</v>
      </c>
      <c r="B200" s="17">
        <f t="shared" si="33"/>
        <v>106658.95812394048</v>
      </c>
      <c r="C200" s="17">
        <f t="shared" si="34"/>
        <v>711.05972082626988</v>
      </c>
      <c r="D200" s="17">
        <f t="shared" si="35"/>
        <v>576.01905906250192</v>
      </c>
      <c r="E200" s="126">
        <f t="shared" si="31"/>
        <v>1287.0787798887718</v>
      </c>
      <c r="F200" s="130"/>
      <c r="G200" s="130"/>
      <c r="H200" s="93"/>
      <c r="I200" s="20"/>
      <c r="J200" s="91"/>
      <c r="K200" s="92"/>
      <c r="L200" s="55" t="str">
        <f t="shared" si="26"/>
        <v/>
      </c>
      <c r="M200" s="25"/>
      <c r="N200" s="56">
        <f t="shared" si="27"/>
        <v>0</v>
      </c>
      <c r="O200" s="56">
        <f t="shared" si="29"/>
        <v>2</v>
      </c>
      <c r="P200" s="57">
        <f t="shared" si="32"/>
        <v>121</v>
      </c>
      <c r="Q200" s="62">
        <f t="shared" si="36"/>
        <v>6.6666666666666671E-3</v>
      </c>
      <c r="R200" s="59"/>
      <c r="S200" s="98">
        <f t="shared" si="30"/>
        <v>168775.5</v>
      </c>
      <c r="T200" s="61">
        <f t="shared" si="28"/>
        <v>312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</row>
    <row r="201" spans="1:30" s="56" customFormat="1" x14ac:dyDescent="0.2">
      <c r="A201" s="8">
        <f t="shared" si="37"/>
        <v>193</v>
      </c>
      <c r="B201" s="17">
        <f t="shared" si="33"/>
        <v>106082.93906487798</v>
      </c>
      <c r="C201" s="17">
        <f t="shared" si="34"/>
        <v>707.21959376585323</v>
      </c>
      <c r="D201" s="17">
        <f t="shared" si="35"/>
        <v>579.85918612291857</v>
      </c>
      <c r="E201" s="126">
        <f t="shared" si="31"/>
        <v>1287.0787798887718</v>
      </c>
      <c r="F201" s="130"/>
      <c r="G201" s="130"/>
      <c r="H201" s="93"/>
      <c r="I201" s="20"/>
      <c r="J201" s="91"/>
      <c r="K201" s="92"/>
      <c r="L201" s="55" t="str">
        <f t="shared" ref="L201:L246" si="38">IF(K201=$Q$5,CONCATENATE($Q$3,INT(P201-P202)," ",$R$3),IF(K201=$Q$4,CONCATENATE($Q$3,INT(E201-E202)," ",$R$4),""))</f>
        <v/>
      </c>
      <c r="M201" s="25"/>
      <c r="N201" s="56">
        <f t="shared" ref="N201:N264" si="39">IF(K201="",0,IF(K201=$Q$4,1,2))</f>
        <v>0</v>
      </c>
      <c r="O201" s="56">
        <f t="shared" si="29"/>
        <v>2</v>
      </c>
      <c r="P201" s="57">
        <f t="shared" si="32"/>
        <v>120</v>
      </c>
      <c r="Q201" s="62">
        <f t="shared" si="36"/>
        <v>6.6666666666666671E-3</v>
      </c>
      <c r="R201" s="59"/>
      <c r="S201" s="98">
        <f t="shared" si="30"/>
        <v>168775.5</v>
      </c>
      <c r="T201" s="61">
        <f t="shared" ref="T201:T264" si="40">IF(OR(K200=$Q$5,H200&gt;0),P201,T200)</f>
        <v>312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</row>
    <row r="202" spans="1:30" s="56" customFormat="1" x14ac:dyDescent="0.2">
      <c r="A202" s="8">
        <f t="shared" si="37"/>
        <v>194</v>
      </c>
      <c r="B202" s="17">
        <f t="shared" si="33"/>
        <v>105503.07987875506</v>
      </c>
      <c r="C202" s="17">
        <f t="shared" si="34"/>
        <v>703.35386585836716</v>
      </c>
      <c r="D202" s="17">
        <f t="shared" si="35"/>
        <v>583.72491403040465</v>
      </c>
      <c r="E202" s="126">
        <f t="shared" si="31"/>
        <v>1287.0787798887718</v>
      </c>
      <c r="F202" s="130"/>
      <c r="G202" s="130"/>
      <c r="H202" s="93"/>
      <c r="I202" s="20"/>
      <c r="J202" s="91"/>
      <c r="K202" s="92"/>
      <c r="L202" s="55" t="str">
        <f t="shared" si="38"/>
        <v/>
      </c>
      <c r="M202" s="25"/>
      <c r="N202" s="56">
        <f t="shared" si="39"/>
        <v>0</v>
      </c>
      <c r="O202" s="56">
        <f t="shared" ref="O202:O265" si="41">IF(AND(((N201+O201)&gt;1),N201&lt;&gt;1),2,1)</f>
        <v>2</v>
      </c>
      <c r="P202" s="57">
        <f t="shared" si="32"/>
        <v>119</v>
      </c>
      <c r="Q202" s="62">
        <f t="shared" si="36"/>
        <v>6.6666666666666671E-3</v>
      </c>
      <c r="R202" s="59"/>
      <c r="S202" s="98">
        <f t="shared" ref="S202:S265" si="42">IF(OR(K201=$Q$5,H201&gt;0),B202,S201)</f>
        <v>168775.5</v>
      </c>
      <c r="T202" s="61">
        <f t="shared" si="40"/>
        <v>312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</row>
    <row r="203" spans="1:30" s="56" customFormat="1" x14ac:dyDescent="0.2">
      <c r="A203" s="8">
        <f t="shared" si="37"/>
        <v>195</v>
      </c>
      <c r="B203" s="17">
        <f t="shared" si="33"/>
        <v>104919.35496472465</v>
      </c>
      <c r="C203" s="17">
        <f t="shared" si="34"/>
        <v>699.4623664314978</v>
      </c>
      <c r="D203" s="17">
        <f t="shared" si="35"/>
        <v>587.61641345727401</v>
      </c>
      <c r="E203" s="126">
        <f t="shared" ref="E203:E266" si="43">IF(B203&lt;=D202,B203+C203,IF(O203=1,B203*(Q203/(1-(1+Q203)^-(P203-0))),S203*(Q203/(1-(1+Q203)^-(T203-0)))))</f>
        <v>1287.0787798887718</v>
      </c>
      <c r="F203" s="130"/>
      <c r="G203" s="130"/>
      <c r="H203" s="93"/>
      <c r="I203" s="20"/>
      <c r="J203" s="91"/>
      <c r="K203" s="92"/>
      <c r="L203" s="55" t="str">
        <f t="shared" si="38"/>
        <v/>
      </c>
      <c r="M203" s="25"/>
      <c r="N203" s="56">
        <f t="shared" si="39"/>
        <v>0</v>
      </c>
      <c r="O203" s="56">
        <f t="shared" si="41"/>
        <v>2</v>
      </c>
      <c r="P203" s="57">
        <f t="shared" ref="P203:P266" si="44">IF(K202=$Q$5,LOG(E202/(E202-Q203*B203),1+Q203),P202-1)</f>
        <v>118</v>
      </c>
      <c r="Q203" s="62">
        <f t="shared" si="36"/>
        <v>6.6666666666666671E-3</v>
      </c>
      <c r="R203" s="59"/>
      <c r="S203" s="98">
        <f t="shared" si="42"/>
        <v>168775.5</v>
      </c>
      <c r="T203" s="61">
        <f t="shared" si="40"/>
        <v>312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</row>
    <row r="204" spans="1:30" s="56" customFormat="1" x14ac:dyDescent="0.2">
      <c r="A204" s="8">
        <f t="shared" si="37"/>
        <v>196</v>
      </c>
      <c r="B204" s="17">
        <f t="shared" si="33"/>
        <v>104331.73855126738</v>
      </c>
      <c r="C204" s="17">
        <f t="shared" si="34"/>
        <v>695.54492367511591</v>
      </c>
      <c r="D204" s="17">
        <f t="shared" si="35"/>
        <v>591.53385621365589</v>
      </c>
      <c r="E204" s="126">
        <f t="shared" si="43"/>
        <v>1287.0787798887718</v>
      </c>
      <c r="F204" s="130"/>
      <c r="G204" s="130"/>
      <c r="H204" s="93"/>
      <c r="I204" s="20"/>
      <c r="J204" s="91"/>
      <c r="K204" s="92"/>
      <c r="L204" s="55" t="str">
        <f t="shared" si="38"/>
        <v/>
      </c>
      <c r="M204" s="25"/>
      <c r="N204" s="56">
        <f t="shared" si="39"/>
        <v>0</v>
      </c>
      <c r="O204" s="56">
        <f t="shared" si="41"/>
        <v>2</v>
      </c>
      <c r="P204" s="57">
        <f t="shared" si="44"/>
        <v>117</v>
      </c>
      <c r="Q204" s="62">
        <f t="shared" si="36"/>
        <v>6.6666666666666671E-3</v>
      </c>
      <c r="R204" s="59"/>
      <c r="S204" s="98">
        <f t="shared" si="42"/>
        <v>168775.5</v>
      </c>
      <c r="T204" s="61">
        <f t="shared" si="40"/>
        <v>312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</row>
    <row r="205" spans="1:30" s="56" customFormat="1" x14ac:dyDescent="0.2">
      <c r="A205" s="8">
        <f t="shared" si="37"/>
        <v>197</v>
      </c>
      <c r="B205" s="17">
        <f t="shared" si="33"/>
        <v>103740.20469505372</v>
      </c>
      <c r="C205" s="17">
        <f t="shared" si="34"/>
        <v>691.60136463369145</v>
      </c>
      <c r="D205" s="17">
        <f t="shared" si="35"/>
        <v>595.47741525508036</v>
      </c>
      <c r="E205" s="126">
        <f t="shared" si="43"/>
        <v>1287.0787798887718</v>
      </c>
      <c r="F205" s="130"/>
      <c r="G205" s="130"/>
      <c r="H205" s="93"/>
      <c r="I205" s="20"/>
      <c r="J205" s="91"/>
      <c r="K205" s="92"/>
      <c r="L205" s="55" t="str">
        <f t="shared" si="38"/>
        <v/>
      </c>
      <c r="M205" s="25"/>
      <c r="N205" s="56">
        <f t="shared" si="39"/>
        <v>0</v>
      </c>
      <c r="O205" s="56">
        <f t="shared" si="41"/>
        <v>2</v>
      </c>
      <c r="P205" s="57">
        <f t="shared" si="44"/>
        <v>116</v>
      </c>
      <c r="Q205" s="62">
        <f t="shared" si="36"/>
        <v>6.6666666666666671E-3</v>
      </c>
      <c r="R205" s="59"/>
      <c r="S205" s="98">
        <f t="shared" si="42"/>
        <v>168775.5</v>
      </c>
      <c r="T205" s="61">
        <f t="shared" si="40"/>
        <v>312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</row>
    <row r="206" spans="1:30" s="56" customFormat="1" x14ac:dyDescent="0.2">
      <c r="A206" s="8">
        <f t="shared" si="37"/>
        <v>198</v>
      </c>
      <c r="B206" s="17">
        <f t="shared" ref="B206:B269" si="45">IF(OR(B205&lt;0,B205&lt;E205),0,(IF(I205=0,B205-D205,B205-I205-D205)))</f>
        <v>103144.72727979864</v>
      </c>
      <c r="C206" s="17">
        <f t="shared" ref="C206:C269" si="46">B206*Q206</f>
        <v>687.63151519865767</v>
      </c>
      <c r="D206" s="17">
        <f t="shared" ref="D206:D269" si="47">IF(B206&lt;=D205,B206,E206-C206)</f>
        <v>599.44726469011414</v>
      </c>
      <c r="E206" s="126">
        <f t="shared" si="43"/>
        <v>1287.0787798887718</v>
      </c>
      <c r="F206" s="130"/>
      <c r="G206" s="130"/>
      <c r="H206" s="93"/>
      <c r="I206" s="20"/>
      <c r="J206" s="91"/>
      <c r="K206" s="92"/>
      <c r="L206" s="55" t="str">
        <f t="shared" si="38"/>
        <v/>
      </c>
      <c r="M206" s="25"/>
      <c r="N206" s="56">
        <f t="shared" si="39"/>
        <v>0</v>
      </c>
      <c r="O206" s="56">
        <f t="shared" si="41"/>
        <v>2</v>
      </c>
      <c r="P206" s="57">
        <f t="shared" si="44"/>
        <v>115</v>
      </c>
      <c r="Q206" s="62">
        <f t="shared" si="36"/>
        <v>6.6666666666666671E-3</v>
      </c>
      <c r="R206" s="59"/>
      <c r="S206" s="98">
        <f t="shared" si="42"/>
        <v>168775.5</v>
      </c>
      <c r="T206" s="61">
        <f t="shared" si="40"/>
        <v>312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</row>
    <row r="207" spans="1:30" s="56" customFormat="1" x14ac:dyDescent="0.2">
      <c r="A207" s="8">
        <f t="shared" si="37"/>
        <v>199</v>
      </c>
      <c r="B207" s="17">
        <f t="shared" si="45"/>
        <v>102545.28001510852</v>
      </c>
      <c r="C207" s="17">
        <f t="shared" si="46"/>
        <v>683.63520010072352</v>
      </c>
      <c r="D207" s="17">
        <f t="shared" si="47"/>
        <v>603.44357978804828</v>
      </c>
      <c r="E207" s="126">
        <f t="shared" si="43"/>
        <v>1287.0787798887718</v>
      </c>
      <c r="F207" s="130"/>
      <c r="G207" s="130"/>
      <c r="H207" s="93"/>
      <c r="I207" s="20"/>
      <c r="J207" s="91"/>
      <c r="K207" s="92"/>
      <c r="L207" s="55" t="str">
        <f t="shared" si="38"/>
        <v/>
      </c>
      <c r="M207" s="25"/>
      <c r="N207" s="56">
        <f t="shared" si="39"/>
        <v>0</v>
      </c>
      <c r="O207" s="56">
        <f t="shared" si="41"/>
        <v>2</v>
      </c>
      <c r="P207" s="57">
        <f t="shared" si="44"/>
        <v>114</v>
      </c>
      <c r="Q207" s="62">
        <f t="shared" ref="Q207:Q270" si="48">IF(H206=0,Q206,H206/12)</f>
        <v>6.6666666666666671E-3</v>
      </c>
      <c r="R207" s="59"/>
      <c r="S207" s="98">
        <f t="shared" si="42"/>
        <v>168775.5</v>
      </c>
      <c r="T207" s="61">
        <f t="shared" si="40"/>
        <v>312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</row>
    <row r="208" spans="1:30" s="56" customFormat="1" x14ac:dyDescent="0.2">
      <c r="A208" s="8">
        <f t="shared" si="37"/>
        <v>200</v>
      </c>
      <c r="B208" s="17">
        <f t="shared" si="45"/>
        <v>101941.83643532048</v>
      </c>
      <c r="C208" s="17">
        <f t="shared" si="46"/>
        <v>679.61224290213659</v>
      </c>
      <c r="D208" s="17">
        <f t="shared" si="47"/>
        <v>607.46653698663522</v>
      </c>
      <c r="E208" s="126">
        <f t="shared" si="43"/>
        <v>1287.0787798887718</v>
      </c>
      <c r="F208" s="130"/>
      <c r="G208" s="130"/>
      <c r="H208" s="93"/>
      <c r="I208" s="20"/>
      <c r="J208" s="91"/>
      <c r="K208" s="92"/>
      <c r="L208" s="55" t="str">
        <f t="shared" si="38"/>
        <v/>
      </c>
      <c r="M208" s="25"/>
      <c r="N208" s="56">
        <f t="shared" si="39"/>
        <v>0</v>
      </c>
      <c r="O208" s="56">
        <f t="shared" si="41"/>
        <v>2</v>
      </c>
      <c r="P208" s="57">
        <f t="shared" si="44"/>
        <v>113</v>
      </c>
      <c r="Q208" s="62">
        <f t="shared" si="48"/>
        <v>6.6666666666666671E-3</v>
      </c>
      <c r="R208" s="59"/>
      <c r="S208" s="98">
        <f t="shared" si="42"/>
        <v>168775.5</v>
      </c>
      <c r="T208" s="61">
        <f t="shared" si="40"/>
        <v>312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</row>
    <row r="209" spans="1:30" s="56" customFormat="1" x14ac:dyDescent="0.2">
      <c r="A209" s="8">
        <f t="shared" si="37"/>
        <v>201</v>
      </c>
      <c r="B209" s="17">
        <f t="shared" si="45"/>
        <v>101334.36989833384</v>
      </c>
      <c r="C209" s="17">
        <f t="shared" si="46"/>
        <v>675.56246598889231</v>
      </c>
      <c r="D209" s="17">
        <f t="shared" si="47"/>
        <v>611.51631389987949</v>
      </c>
      <c r="E209" s="126">
        <f t="shared" si="43"/>
        <v>1287.0787798887718</v>
      </c>
      <c r="F209" s="130"/>
      <c r="G209" s="130"/>
      <c r="H209" s="93"/>
      <c r="I209" s="20"/>
      <c r="J209" s="91"/>
      <c r="K209" s="92"/>
      <c r="L209" s="55" t="str">
        <f t="shared" si="38"/>
        <v/>
      </c>
      <c r="M209" s="25"/>
      <c r="N209" s="56">
        <f t="shared" si="39"/>
        <v>0</v>
      </c>
      <c r="O209" s="56">
        <f t="shared" si="41"/>
        <v>2</v>
      </c>
      <c r="P209" s="57">
        <f t="shared" si="44"/>
        <v>112</v>
      </c>
      <c r="Q209" s="62">
        <f t="shared" si="48"/>
        <v>6.6666666666666671E-3</v>
      </c>
      <c r="R209" s="59"/>
      <c r="S209" s="98">
        <f t="shared" si="42"/>
        <v>168775.5</v>
      </c>
      <c r="T209" s="61">
        <f t="shared" si="40"/>
        <v>312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</row>
    <row r="210" spans="1:30" s="56" customFormat="1" x14ac:dyDescent="0.2">
      <c r="A210" s="8">
        <f t="shared" si="37"/>
        <v>202</v>
      </c>
      <c r="B210" s="17">
        <f t="shared" si="45"/>
        <v>100722.85358443396</v>
      </c>
      <c r="C210" s="17">
        <f t="shared" si="46"/>
        <v>671.48569056289318</v>
      </c>
      <c r="D210" s="17">
        <f t="shared" si="47"/>
        <v>615.59308932587862</v>
      </c>
      <c r="E210" s="126">
        <f t="shared" si="43"/>
        <v>1287.0787798887718</v>
      </c>
      <c r="F210" s="130"/>
      <c r="G210" s="130"/>
      <c r="H210" s="93"/>
      <c r="I210" s="20"/>
      <c r="J210" s="91"/>
      <c r="K210" s="92"/>
      <c r="L210" s="55" t="str">
        <f t="shared" si="38"/>
        <v/>
      </c>
      <c r="M210" s="25"/>
      <c r="N210" s="56">
        <f t="shared" si="39"/>
        <v>0</v>
      </c>
      <c r="O210" s="56">
        <f t="shared" si="41"/>
        <v>2</v>
      </c>
      <c r="P210" s="57">
        <f t="shared" si="44"/>
        <v>111</v>
      </c>
      <c r="Q210" s="62">
        <f t="shared" si="48"/>
        <v>6.6666666666666671E-3</v>
      </c>
      <c r="R210" s="59"/>
      <c r="S210" s="98">
        <f t="shared" si="42"/>
        <v>168775.5</v>
      </c>
      <c r="T210" s="61">
        <f t="shared" si="40"/>
        <v>312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</row>
    <row r="211" spans="1:30" s="56" customFormat="1" x14ac:dyDescent="0.2">
      <c r="A211" s="8">
        <f t="shared" si="37"/>
        <v>203</v>
      </c>
      <c r="B211" s="17">
        <f t="shared" si="45"/>
        <v>100107.26049510809</v>
      </c>
      <c r="C211" s="17">
        <f t="shared" si="46"/>
        <v>667.38173663405394</v>
      </c>
      <c r="D211" s="17">
        <f t="shared" si="47"/>
        <v>619.69704325471787</v>
      </c>
      <c r="E211" s="126">
        <f t="shared" si="43"/>
        <v>1287.0787798887718</v>
      </c>
      <c r="F211" s="130"/>
      <c r="G211" s="130"/>
      <c r="H211" s="93"/>
      <c r="I211" s="20"/>
      <c r="J211" s="91"/>
      <c r="K211" s="92"/>
      <c r="L211" s="55" t="str">
        <f t="shared" si="38"/>
        <v/>
      </c>
      <c r="M211" s="25"/>
      <c r="N211" s="56">
        <f t="shared" si="39"/>
        <v>0</v>
      </c>
      <c r="O211" s="56">
        <f t="shared" si="41"/>
        <v>2</v>
      </c>
      <c r="P211" s="57">
        <f t="shared" si="44"/>
        <v>110</v>
      </c>
      <c r="Q211" s="62">
        <f t="shared" si="48"/>
        <v>6.6666666666666671E-3</v>
      </c>
      <c r="R211" s="59"/>
      <c r="S211" s="98">
        <f t="shared" si="42"/>
        <v>168775.5</v>
      </c>
      <c r="T211" s="61">
        <f t="shared" si="40"/>
        <v>312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</row>
    <row r="212" spans="1:30" s="56" customFormat="1" x14ac:dyDescent="0.2">
      <c r="A212" s="8">
        <f t="shared" si="37"/>
        <v>204</v>
      </c>
      <c r="B212" s="17">
        <f t="shared" si="45"/>
        <v>99487.563451853362</v>
      </c>
      <c r="C212" s="17">
        <f t="shared" si="46"/>
        <v>663.25042301235578</v>
      </c>
      <c r="D212" s="17">
        <f t="shared" si="47"/>
        <v>623.82835687641602</v>
      </c>
      <c r="E212" s="126">
        <f t="shared" si="43"/>
        <v>1287.0787798887718</v>
      </c>
      <c r="F212" s="130"/>
      <c r="G212" s="130"/>
      <c r="H212" s="93"/>
      <c r="I212" s="20"/>
      <c r="J212" s="91"/>
      <c r="K212" s="92"/>
      <c r="L212" s="55" t="str">
        <f t="shared" si="38"/>
        <v/>
      </c>
      <c r="M212" s="25"/>
      <c r="N212" s="56">
        <f t="shared" si="39"/>
        <v>0</v>
      </c>
      <c r="O212" s="56">
        <f t="shared" si="41"/>
        <v>2</v>
      </c>
      <c r="P212" s="57">
        <f t="shared" si="44"/>
        <v>109</v>
      </c>
      <c r="Q212" s="62">
        <f t="shared" si="48"/>
        <v>6.6666666666666671E-3</v>
      </c>
      <c r="R212" s="59"/>
      <c r="S212" s="98">
        <f t="shared" si="42"/>
        <v>168775.5</v>
      </c>
      <c r="T212" s="61">
        <f t="shared" si="40"/>
        <v>312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</row>
    <row r="213" spans="1:30" s="56" customFormat="1" x14ac:dyDescent="0.2">
      <c r="A213" s="8">
        <f t="shared" si="37"/>
        <v>205</v>
      </c>
      <c r="B213" s="17">
        <f t="shared" si="45"/>
        <v>98863.735094976946</v>
      </c>
      <c r="C213" s="17">
        <f t="shared" si="46"/>
        <v>659.09156729984636</v>
      </c>
      <c r="D213" s="17">
        <f t="shared" si="47"/>
        <v>627.98721258892544</v>
      </c>
      <c r="E213" s="126">
        <f t="shared" si="43"/>
        <v>1287.0787798887718</v>
      </c>
      <c r="F213" s="130"/>
      <c r="G213" s="130"/>
      <c r="H213" s="93"/>
      <c r="I213" s="20"/>
      <c r="J213" s="91"/>
      <c r="K213" s="92"/>
      <c r="L213" s="55" t="str">
        <f t="shared" si="38"/>
        <v/>
      </c>
      <c r="M213" s="25"/>
      <c r="N213" s="56">
        <f t="shared" si="39"/>
        <v>0</v>
      </c>
      <c r="O213" s="56">
        <f t="shared" si="41"/>
        <v>2</v>
      </c>
      <c r="P213" s="57">
        <f t="shared" si="44"/>
        <v>108</v>
      </c>
      <c r="Q213" s="62">
        <f t="shared" si="48"/>
        <v>6.6666666666666671E-3</v>
      </c>
      <c r="R213" s="59"/>
      <c r="S213" s="98">
        <f t="shared" si="42"/>
        <v>168775.5</v>
      </c>
      <c r="T213" s="61">
        <f t="shared" si="40"/>
        <v>312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</row>
    <row r="214" spans="1:30" s="56" customFormat="1" x14ac:dyDescent="0.2">
      <c r="A214" s="8">
        <f t="shared" si="37"/>
        <v>206</v>
      </c>
      <c r="B214" s="17">
        <f t="shared" si="45"/>
        <v>98235.747882388023</v>
      </c>
      <c r="C214" s="17">
        <f t="shared" si="46"/>
        <v>654.90498588258686</v>
      </c>
      <c r="D214" s="17">
        <f t="shared" si="47"/>
        <v>632.17379400618495</v>
      </c>
      <c r="E214" s="126">
        <f t="shared" si="43"/>
        <v>1287.0787798887718</v>
      </c>
      <c r="F214" s="130"/>
      <c r="G214" s="130"/>
      <c r="H214" s="93"/>
      <c r="I214" s="20"/>
      <c r="J214" s="91"/>
      <c r="K214" s="92"/>
      <c r="L214" s="55" t="str">
        <f t="shared" si="38"/>
        <v/>
      </c>
      <c r="M214" s="25"/>
      <c r="N214" s="56">
        <f t="shared" si="39"/>
        <v>0</v>
      </c>
      <c r="O214" s="56">
        <f t="shared" si="41"/>
        <v>2</v>
      </c>
      <c r="P214" s="57">
        <f t="shared" si="44"/>
        <v>107</v>
      </c>
      <c r="Q214" s="62">
        <f t="shared" si="48"/>
        <v>6.6666666666666671E-3</v>
      </c>
      <c r="R214" s="59"/>
      <c r="S214" s="98">
        <f t="shared" si="42"/>
        <v>168775.5</v>
      </c>
      <c r="T214" s="61">
        <f t="shared" si="40"/>
        <v>312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</row>
    <row r="215" spans="1:30" s="56" customFormat="1" x14ac:dyDescent="0.2">
      <c r="A215" s="8">
        <f t="shared" si="37"/>
        <v>207</v>
      </c>
      <c r="B215" s="17">
        <f t="shared" si="45"/>
        <v>97603.574088381836</v>
      </c>
      <c r="C215" s="17">
        <f t="shared" si="46"/>
        <v>650.69049392254567</v>
      </c>
      <c r="D215" s="17">
        <f t="shared" si="47"/>
        <v>636.38828596622614</v>
      </c>
      <c r="E215" s="126">
        <f t="shared" si="43"/>
        <v>1287.0787798887718</v>
      </c>
      <c r="F215" s="130"/>
      <c r="G215" s="130"/>
      <c r="H215" s="93"/>
      <c r="I215" s="20"/>
      <c r="J215" s="91"/>
      <c r="K215" s="92"/>
      <c r="L215" s="55" t="str">
        <f t="shared" si="38"/>
        <v/>
      </c>
      <c r="M215" s="25"/>
      <c r="N215" s="56">
        <f t="shared" si="39"/>
        <v>0</v>
      </c>
      <c r="O215" s="56">
        <f t="shared" si="41"/>
        <v>2</v>
      </c>
      <c r="P215" s="57">
        <f t="shared" si="44"/>
        <v>106</v>
      </c>
      <c r="Q215" s="62">
        <f t="shared" si="48"/>
        <v>6.6666666666666671E-3</v>
      </c>
      <c r="R215" s="59"/>
      <c r="S215" s="98">
        <f t="shared" si="42"/>
        <v>168775.5</v>
      </c>
      <c r="T215" s="61">
        <f t="shared" si="40"/>
        <v>312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</row>
    <row r="216" spans="1:30" s="56" customFormat="1" x14ac:dyDescent="0.2">
      <c r="A216" s="8">
        <f t="shared" si="37"/>
        <v>208</v>
      </c>
      <c r="B216" s="17">
        <f t="shared" si="45"/>
        <v>96967.18580241561</v>
      </c>
      <c r="C216" s="17">
        <f t="shared" si="46"/>
        <v>646.44790534943741</v>
      </c>
      <c r="D216" s="17">
        <f t="shared" si="47"/>
        <v>640.6308745393344</v>
      </c>
      <c r="E216" s="126">
        <f t="shared" si="43"/>
        <v>1287.0787798887718</v>
      </c>
      <c r="F216" s="130"/>
      <c r="G216" s="130"/>
      <c r="H216" s="93"/>
      <c r="I216" s="20"/>
      <c r="J216" s="91"/>
      <c r="K216" s="92"/>
      <c r="L216" s="55" t="str">
        <f t="shared" si="38"/>
        <v/>
      </c>
      <c r="M216" s="25"/>
      <c r="N216" s="56">
        <f t="shared" si="39"/>
        <v>0</v>
      </c>
      <c r="O216" s="56">
        <f t="shared" si="41"/>
        <v>2</v>
      </c>
      <c r="P216" s="57">
        <f t="shared" si="44"/>
        <v>105</v>
      </c>
      <c r="Q216" s="62">
        <f t="shared" si="48"/>
        <v>6.6666666666666671E-3</v>
      </c>
      <c r="R216" s="59"/>
      <c r="S216" s="98">
        <f t="shared" si="42"/>
        <v>168775.5</v>
      </c>
      <c r="T216" s="61">
        <f t="shared" si="40"/>
        <v>312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</row>
    <row r="217" spans="1:30" s="56" customFormat="1" x14ac:dyDescent="0.2">
      <c r="A217" s="8">
        <f t="shared" si="37"/>
        <v>209</v>
      </c>
      <c r="B217" s="17">
        <f t="shared" si="45"/>
        <v>96326.554927876277</v>
      </c>
      <c r="C217" s="17">
        <f t="shared" si="46"/>
        <v>642.17703285250855</v>
      </c>
      <c r="D217" s="17">
        <f t="shared" si="47"/>
        <v>644.90174703626326</v>
      </c>
      <c r="E217" s="126">
        <f t="shared" si="43"/>
        <v>1287.0787798887718</v>
      </c>
      <c r="F217" s="130"/>
      <c r="G217" s="130"/>
      <c r="H217" s="93"/>
      <c r="I217" s="20"/>
      <c r="J217" s="91"/>
      <c r="K217" s="92"/>
      <c r="L217" s="55" t="str">
        <f t="shared" si="38"/>
        <v/>
      </c>
      <c r="M217" s="25"/>
      <c r="N217" s="56">
        <f t="shared" si="39"/>
        <v>0</v>
      </c>
      <c r="O217" s="56">
        <f t="shared" si="41"/>
        <v>2</v>
      </c>
      <c r="P217" s="57">
        <f t="shared" si="44"/>
        <v>104</v>
      </c>
      <c r="Q217" s="62">
        <f t="shared" si="48"/>
        <v>6.6666666666666671E-3</v>
      </c>
      <c r="R217" s="59"/>
      <c r="S217" s="98">
        <f t="shared" si="42"/>
        <v>168775.5</v>
      </c>
      <c r="T217" s="61">
        <f t="shared" si="40"/>
        <v>312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</row>
    <row r="218" spans="1:30" s="56" customFormat="1" x14ac:dyDescent="0.2">
      <c r="A218" s="8">
        <f t="shared" si="37"/>
        <v>210</v>
      </c>
      <c r="B218" s="17">
        <f t="shared" si="45"/>
        <v>95681.653180840018</v>
      </c>
      <c r="C218" s="17">
        <f t="shared" si="46"/>
        <v>637.87768787226685</v>
      </c>
      <c r="D218" s="17">
        <f t="shared" si="47"/>
        <v>649.20109201650496</v>
      </c>
      <c r="E218" s="126">
        <f t="shared" si="43"/>
        <v>1287.0787798887718</v>
      </c>
      <c r="F218" s="130"/>
      <c r="G218" s="130"/>
      <c r="H218" s="93"/>
      <c r="I218" s="20"/>
      <c r="J218" s="91"/>
      <c r="K218" s="92"/>
      <c r="L218" s="55" t="str">
        <f t="shared" si="38"/>
        <v/>
      </c>
      <c r="M218" s="25"/>
      <c r="N218" s="56">
        <f t="shared" si="39"/>
        <v>0</v>
      </c>
      <c r="O218" s="56">
        <f t="shared" si="41"/>
        <v>2</v>
      </c>
      <c r="P218" s="57">
        <f t="shared" si="44"/>
        <v>103</v>
      </c>
      <c r="Q218" s="62">
        <f t="shared" si="48"/>
        <v>6.6666666666666671E-3</v>
      </c>
      <c r="R218" s="59"/>
      <c r="S218" s="98">
        <f t="shared" si="42"/>
        <v>168775.5</v>
      </c>
      <c r="T218" s="61">
        <f t="shared" si="40"/>
        <v>312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</row>
    <row r="219" spans="1:30" s="56" customFormat="1" x14ac:dyDescent="0.2">
      <c r="A219" s="8">
        <f t="shared" si="37"/>
        <v>211</v>
      </c>
      <c r="B219" s="17">
        <f t="shared" si="45"/>
        <v>95032.452088823513</v>
      </c>
      <c r="C219" s="17">
        <f t="shared" si="46"/>
        <v>633.54968059215685</v>
      </c>
      <c r="D219" s="17">
        <f t="shared" si="47"/>
        <v>653.52909929661496</v>
      </c>
      <c r="E219" s="126">
        <f t="shared" si="43"/>
        <v>1287.0787798887718</v>
      </c>
      <c r="F219" s="130"/>
      <c r="G219" s="130"/>
      <c r="H219" s="93"/>
      <c r="I219" s="20"/>
      <c r="J219" s="91"/>
      <c r="K219" s="92"/>
      <c r="L219" s="55" t="str">
        <f t="shared" si="38"/>
        <v/>
      </c>
      <c r="M219" s="25"/>
      <c r="N219" s="56">
        <f t="shared" si="39"/>
        <v>0</v>
      </c>
      <c r="O219" s="56">
        <f t="shared" si="41"/>
        <v>2</v>
      </c>
      <c r="P219" s="57">
        <f t="shared" si="44"/>
        <v>102</v>
      </c>
      <c r="Q219" s="62">
        <f t="shared" si="48"/>
        <v>6.6666666666666671E-3</v>
      </c>
      <c r="R219" s="59"/>
      <c r="S219" s="98">
        <f t="shared" si="42"/>
        <v>168775.5</v>
      </c>
      <c r="T219" s="61">
        <f t="shared" si="40"/>
        <v>312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</row>
    <row r="220" spans="1:30" s="56" customFormat="1" x14ac:dyDescent="0.2">
      <c r="A220" s="8">
        <f t="shared" si="37"/>
        <v>212</v>
      </c>
      <c r="B220" s="17">
        <f t="shared" si="45"/>
        <v>94378.922989526895</v>
      </c>
      <c r="C220" s="17">
        <f t="shared" si="46"/>
        <v>629.19281993017933</v>
      </c>
      <c r="D220" s="17">
        <f t="shared" si="47"/>
        <v>657.88595995859248</v>
      </c>
      <c r="E220" s="126">
        <f t="shared" si="43"/>
        <v>1287.0787798887718</v>
      </c>
      <c r="F220" s="130"/>
      <c r="G220" s="130"/>
      <c r="H220" s="93"/>
      <c r="I220" s="20"/>
      <c r="J220" s="91"/>
      <c r="K220" s="92"/>
      <c r="L220" s="55" t="str">
        <f t="shared" si="38"/>
        <v/>
      </c>
      <c r="M220" s="25"/>
      <c r="N220" s="56">
        <f t="shared" si="39"/>
        <v>0</v>
      </c>
      <c r="O220" s="56">
        <f t="shared" si="41"/>
        <v>2</v>
      </c>
      <c r="P220" s="57">
        <f t="shared" si="44"/>
        <v>101</v>
      </c>
      <c r="Q220" s="62">
        <f t="shared" si="48"/>
        <v>6.6666666666666671E-3</v>
      </c>
      <c r="R220" s="59"/>
      <c r="S220" s="98">
        <f t="shared" si="42"/>
        <v>168775.5</v>
      </c>
      <c r="T220" s="61">
        <f t="shared" si="40"/>
        <v>312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</row>
    <row r="221" spans="1:30" s="56" customFormat="1" x14ac:dyDescent="0.2">
      <c r="A221" s="8">
        <f t="shared" si="37"/>
        <v>213</v>
      </c>
      <c r="B221" s="17">
        <f t="shared" si="45"/>
        <v>93721.037029568295</v>
      </c>
      <c r="C221" s="17">
        <f t="shared" si="46"/>
        <v>624.80691353045529</v>
      </c>
      <c r="D221" s="17">
        <f t="shared" si="47"/>
        <v>662.27186635831652</v>
      </c>
      <c r="E221" s="126">
        <f t="shared" si="43"/>
        <v>1287.0787798887718</v>
      </c>
      <c r="F221" s="130"/>
      <c r="G221" s="130"/>
      <c r="H221" s="93"/>
      <c r="I221" s="20"/>
      <c r="J221" s="91"/>
      <c r="K221" s="92"/>
      <c r="L221" s="55" t="str">
        <f t="shared" si="38"/>
        <v/>
      </c>
      <c r="M221" s="25"/>
      <c r="N221" s="56">
        <f t="shared" si="39"/>
        <v>0</v>
      </c>
      <c r="O221" s="56">
        <f t="shared" si="41"/>
        <v>2</v>
      </c>
      <c r="P221" s="57">
        <f t="shared" si="44"/>
        <v>100</v>
      </c>
      <c r="Q221" s="62">
        <f t="shared" si="48"/>
        <v>6.6666666666666671E-3</v>
      </c>
      <c r="R221" s="59"/>
      <c r="S221" s="98">
        <f t="shared" si="42"/>
        <v>168775.5</v>
      </c>
      <c r="T221" s="61">
        <f t="shared" si="40"/>
        <v>312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</row>
    <row r="222" spans="1:30" s="56" customFormat="1" x14ac:dyDescent="0.2">
      <c r="A222" s="8">
        <f t="shared" si="37"/>
        <v>214</v>
      </c>
      <c r="B222" s="17">
        <f t="shared" si="45"/>
        <v>93058.765163209973</v>
      </c>
      <c r="C222" s="17">
        <f t="shared" si="46"/>
        <v>620.39176775473322</v>
      </c>
      <c r="D222" s="17">
        <f t="shared" si="47"/>
        <v>666.68701213403858</v>
      </c>
      <c r="E222" s="126">
        <f t="shared" si="43"/>
        <v>1287.0787798887718</v>
      </c>
      <c r="F222" s="130"/>
      <c r="G222" s="130"/>
      <c r="H222" s="93"/>
      <c r="I222" s="20"/>
      <c r="J222" s="91"/>
      <c r="K222" s="92"/>
      <c r="L222" s="55" t="str">
        <f t="shared" si="38"/>
        <v/>
      </c>
      <c r="M222" s="25"/>
      <c r="N222" s="56">
        <f t="shared" si="39"/>
        <v>0</v>
      </c>
      <c r="O222" s="56">
        <f t="shared" si="41"/>
        <v>2</v>
      </c>
      <c r="P222" s="57">
        <f t="shared" si="44"/>
        <v>99</v>
      </c>
      <c r="Q222" s="62">
        <f t="shared" si="48"/>
        <v>6.6666666666666671E-3</v>
      </c>
      <c r="R222" s="59"/>
      <c r="S222" s="98">
        <f t="shared" si="42"/>
        <v>168775.5</v>
      </c>
      <c r="T222" s="61">
        <f t="shared" si="40"/>
        <v>312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</row>
    <row r="223" spans="1:30" s="56" customFormat="1" x14ac:dyDescent="0.2">
      <c r="A223" s="8">
        <f t="shared" si="37"/>
        <v>215</v>
      </c>
      <c r="B223" s="17">
        <f t="shared" si="45"/>
        <v>92392.078151075941</v>
      </c>
      <c r="C223" s="17">
        <f t="shared" si="46"/>
        <v>615.94718767383961</v>
      </c>
      <c r="D223" s="17">
        <f t="shared" si="47"/>
        <v>671.1315922149322</v>
      </c>
      <c r="E223" s="126">
        <f t="shared" si="43"/>
        <v>1287.0787798887718</v>
      </c>
      <c r="F223" s="130"/>
      <c r="G223" s="130"/>
      <c r="H223" s="93"/>
      <c r="I223" s="20"/>
      <c r="J223" s="91"/>
      <c r="K223" s="92"/>
      <c r="L223" s="55" t="str">
        <f t="shared" si="38"/>
        <v/>
      </c>
      <c r="M223" s="25"/>
      <c r="N223" s="56">
        <f t="shared" si="39"/>
        <v>0</v>
      </c>
      <c r="O223" s="56">
        <f t="shared" si="41"/>
        <v>2</v>
      </c>
      <c r="P223" s="57">
        <f t="shared" si="44"/>
        <v>98</v>
      </c>
      <c r="Q223" s="62">
        <f t="shared" si="48"/>
        <v>6.6666666666666671E-3</v>
      </c>
      <c r="R223" s="59"/>
      <c r="S223" s="98">
        <f t="shared" si="42"/>
        <v>168775.5</v>
      </c>
      <c r="T223" s="61">
        <f t="shared" si="40"/>
        <v>312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</row>
    <row r="224" spans="1:30" s="56" customFormat="1" x14ac:dyDescent="0.2">
      <c r="A224" s="8">
        <f t="shared" si="37"/>
        <v>216</v>
      </c>
      <c r="B224" s="17">
        <f t="shared" si="45"/>
        <v>91720.946558861004</v>
      </c>
      <c r="C224" s="17">
        <f t="shared" si="46"/>
        <v>611.4729770590734</v>
      </c>
      <c r="D224" s="17">
        <f t="shared" si="47"/>
        <v>675.6058028296984</v>
      </c>
      <c r="E224" s="126">
        <f t="shared" si="43"/>
        <v>1287.0787798887718</v>
      </c>
      <c r="F224" s="130"/>
      <c r="G224" s="130"/>
      <c r="H224" s="93"/>
      <c r="I224" s="20"/>
      <c r="J224" s="91"/>
      <c r="K224" s="92"/>
      <c r="L224" s="55" t="str">
        <f t="shared" si="38"/>
        <v/>
      </c>
      <c r="M224" s="25"/>
      <c r="N224" s="56">
        <f t="shared" si="39"/>
        <v>0</v>
      </c>
      <c r="O224" s="56">
        <f t="shared" si="41"/>
        <v>2</v>
      </c>
      <c r="P224" s="57">
        <f t="shared" si="44"/>
        <v>97</v>
      </c>
      <c r="Q224" s="62">
        <f t="shared" si="48"/>
        <v>6.6666666666666671E-3</v>
      </c>
      <c r="R224" s="59"/>
      <c r="S224" s="98">
        <f t="shared" si="42"/>
        <v>168775.5</v>
      </c>
      <c r="T224" s="61">
        <f t="shared" si="40"/>
        <v>312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</row>
    <row r="225" spans="1:30" s="56" customFormat="1" x14ac:dyDescent="0.2">
      <c r="A225" s="8">
        <f t="shared" si="37"/>
        <v>217</v>
      </c>
      <c r="B225" s="17">
        <f t="shared" si="45"/>
        <v>91045.340756031306</v>
      </c>
      <c r="C225" s="17">
        <f t="shared" si="46"/>
        <v>606.96893837354207</v>
      </c>
      <c r="D225" s="17">
        <f t="shared" si="47"/>
        <v>680.10984151522973</v>
      </c>
      <c r="E225" s="126">
        <f t="shared" si="43"/>
        <v>1287.0787798887718</v>
      </c>
      <c r="F225" s="130"/>
      <c r="G225" s="130"/>
      <c r="H225" s="93"/>
      <c r="I225" s="20"/>
      <c r="J225" s="91"/>
      <c r="K225" s="92"/>
      <c r="L225" s="55" t="str">
        <f t="shared" si="38"/>
        <v/>
      </c>
      <c r="M225" s="25"/>
      <c r="N225" s="56">
        <f t="shared" si="39"/>
        <v>0</v>
      </c>
      <c r="O225" s="56">
        <f t="shared" si="41"/>
        <v>2</v>
      </c>
      <c r="P225" s="57">
        <f t="shared" si="44"/>
        <v>96</v>
      </c>
      <c r="Q225" s="62">
        <f t="shared" si="48"/>
        <v>6.6666666666666671E-3</v>
      </c>
      <c r="R225" s="59"/>
      <c r="S225" s="98">
        <f t="shared" si="42"/>
        <v>168775.5</v>
      </c>
      <c r="T225" s="61">
        <f t="shared" si="40"/>
        <v>312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</row>
    <row r="226" spans="1:30" s="56" customFormat="1" x14ac:dyDescent="0.2">
      <c r="A226" s="8">
        <f t="shared" si="37"/>
        <v>218</v>
      </c>
      <c r="B226" s="17">
        <f t="shared" si="45"/>
        <v>90365.230914516083</v>
      </c>
      <c r="C226" s="17">
        <f t="shared" si="46"/>
        <v>602.43487276344058</v>
      </c>
      <c r="D226" s="17">
        <f t="shared" si="47"/>
        <v>684.64390712533122</v>
      </c>
      <c r="E226" s="126">
        <f t="shared" si="43"/>
        <v>1287.0787798887718</v>
      </c>
      <c r="F226" s="130"/>
      <c r="G226" s="130"/>
      <c r="H226" s="93"/>
      <c r="I226" s="20"/>
      <c r="J226" s="91"/>
      <c r="K226" s="92"/>
      <c r="L226" s="55" t="str">
        <f t="shared" si="38"/>
        <v/>
      </c>
      <c r="M226" s="25"/>
      <c r="N226" s="56">
        <f t="shared" si="39"/>
        <v>0</v>
      </c>
      <c r="O226" s="56">
        <f t="shared" si="41"/>
        <v>2</v>
      </c>
      <c r="P226" s="57">
        <f t="shared" si="44"/>
        <v>95</v>
      </c>
      <c r="Q226" s="62">
        <f t="shared" si="48"/>
        <v>6.6666666666666671E-3</v>
      </c>
      <c r="R226" s="59"/>
      <c r="S226" s="98">
        <f t="shared" si="42"/>
        <v>168775.5</v>
      </c>
      <c r="T226" s="61">
        <f t="shared" si="40"/>
        <v>312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</row>
    <row r="227" spans="1:30" s="56" customFormat="1" x14ac:dyDescent="0.2">
      <c r="A227" s="8">
        <f t="shared" si="37"/>
        <v>219</v>
      </c>
      <c r="B227" s="17">
        <f t="shared" si="45"/>
        <v>89680.587007390757</v>
      </c>
      <c r="C227" s="17">
        <f t="shared" si="46"/>
        <v>597.87058004927178</v>
      </c>
      <c r="D227" s="17">
        <f t="shared" si="47"/>
        <v>689.20819983950003</v>
      </c>
      <c r="E227" s="126">
        <f t="shared" si="43"/>
        <v>1287.0787798887718</v>
      </c>
      <c r="F227" s="130"/>
      <c r="G227" s="130"/>
      <c r="H227" s="93"/>
      <c r="I227" s="20"/>
      <c r="J227" s="91"/>
      <c r="K227" s="92"/>
      <c r="L227" s="55" t="str">
        <f t="shared" si="38"/>
        <v/>
      </c>
      <c r="M227" s="25"/>
      <c r="N227" s="56">
        <f t="shared" si="39"/>
        <v>0</v>
      </c>
      <c r="O227" s="56">
        <f t="shared" si="41"/>
        <v>2</v>
      </c>
      <c r="P227" s="57">
        <f t="shared" si="44"/>
        <v>94</v>
      </c>
      <c r="Q227" s="62">
        <f t="shared" si="48"/>
        <v>6.6666666666666671E-3</v>
      </c>
      <c r="R227" s="59"/>
      <c r="S227" s="98">
        <f t="shared" si="42"/>
        <v>168775.5</v>
      </c>
      <c r="T227" s="61">
        <f t="shared" si="40"/>
        <v>312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</row>
    <row r="228" spans="1:30" s="56" customFormat="1" x14ac:dyDescent="0.2">
      <c r="A228" s="8">
        <f t="shared" si="37"/>
        <v>220</v>
      </c>
      <c r="B228" s="17">
        <f t="shared" si="45"/>
        <v>88991.378807551257</v>
      </c>
      <c r="C228" s="17">
        <f t="shared" si="46"/>
        <v>593.27585871700842</v>
      </c>
      <c r="D228" s="17">
        <f t="shared" si="47"/>
        <v>693.80292117176339</v>
      </c>
      <c r="E228" s="126">
        <f t="shared" si="43"/>
        <v>1287.0787798887718</v>
      </c>
      <c r="F228" s="130"/>
      <c r="G228" s="130"/>
      <c r="H228" s="93"/>
      <c r="I228" s="20"/>
      <c r="J228" s="91"/>
      <c r="K228" s="92"/>
      <c r="L228" s="55" t="str">
        <f t="shared" si="38"/>
        <v/>
      </c>
      <c r="M228" s="25"/>
      <c r="N228" s="56">
        <f t="shared" si="39"/>
        <v>0</v>
      </c>
      <c r="O228" s="56">
        <f t="shared" si="41"/>
        <v>2</v>
      </c>
      <c r="P228" s="57">
        <f t="shared" si="44"/>
        <v>93</v>
      </c>
      <c r="Q228" s="62">
        <f t="shared" si="48"/>
        <v>6.6666666666666671E-3</v>
      </c>
      <c r="R228" s="59"/>
      <c r="S228" s="98">
        <f t="shared" si="42"/>
        <v>168775.5</v>
      </c>
      <c r="T228" s="61">
        <f t="shared" si="40"/>
        <v>312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</row>
    <row r="229" spans="1:30" s="56" customFormat="1" x14ac:dyDescent="0.2">
      <c r="A229" s="8">
        <f t="shared" si="37"/>
        <v>221</v>
      </c>
      <c r="B229" s="17">
        <f t="shared" si="45"/>
        <v>88297.575886379491</v>
      </c>
      <c r="C229" s="17">
        <f t="shared" si="46"/>
        <v>588.65050590919668</v>
      </c>
      <c r="D229" s="17">
        <f t="shared" si="47"/>
        <v>698.42827397957512</v>
      </c>
      <c r="E229" s="126">
        <f t="shared" si="43"/>
        <v>1287.0787798887718</v>
      </c>
      <c r="F229" s="130"/>
      <c r="G229" s="130"/>
      <c r="H229" s="93"/>
      <c r="I229" s="20"/>
      <c r="J229" s="91"/>
      <c r="K229" s="92"/>
      <c r="L229" s="55" t="str">
        <f t="shared" si="38"/>
        <v/>
      </c>
      <c r="M229" s="25"/>
      <c r="N229" s="56">
        <f t="shared" si="39"/>
        <v>0</v>
      </c>
      <c r="O229" s="56">
        <f t="shared" si="41"/>
        <v>2</v>
      </c>
      <c r="P229" s="57">
        <f t="shared" si="44"/>
        <v>92</v>
      </c>
      <c r="Q229" s="62">
        <f t="shared" si="48"/>
        <v>6.6666666666666671E-3</v>
      </c>
      <c r="R229" s="59"/>
      <c r="S229" s="98">
        <f t="shared" si="42"/>
        <v>168775.5</v>
      </c>
      <c r="T229" s="61">
        <f t="shared" si="40"/>
        <v>312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</row>
    <row r="230" spans="1:30" s="56" customFormat="1" x14ac:dyDescent="0.2">
      <c r="A230" s="8">
        <f t="shared" si="37"/>
        <v>222</v>
      </c>
      <c r="B230" s="17">
        <f t="shared" si="45"/>
        <v>87599.147612399916</v>
      </c>
      <c r="C230" s="17">
        <f t="shared" si="46"/>
        <v>583.99431741599949</v>
      </c>
      <c r="D230" s="17">
        <f t="shared" si="47"/>
        <v>703.08446247277232</v>
      </c>
      <c r="E230" s="126">
        <f t="shared" si="43"/>
        <v>1287.0787798887718</v>
      </c>
      <c r="F230" s="130"/>
      <c r="G230" s="130"/>
      <c r="H230" s="93"/>
      <c r="I230" s="20"/>
      <c r="J230" s="91"/>
      <c r="K230" s="92"/>
      <c r="L230" s="55" t="str">
        <f t="shared" si="38"/>
        <v/>
      </c>
      <c r="M230" s="25"/>
      <c r="N230" s="56">
        <f t="shared" si="39"/>
        <v>0</v>
      </c>
      <c r="O230" s="56">
        <f t="shared" si="41"/>
        <v>2</v>
      </c>
      <c r="P230" s="57">
        <f t="shared" si="44"/>
        <v>91</v>
      </c>
      <c r="Q230" s="62">
        <f t="shared" si="48"/>
        <v>6.6666666666666671E-3</v>
      </c>
      <c r="R230" s="59"/>
      <c r="S230" s="98">
        <f t="shared" si="42"/>
        <v>168775.5</v>
      </c>
      <c r="T230" s="61">
        <f t="shared" si="40"/>
        <v>312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</row>
    <row r="231" spans="1:30" s="56" customFormat="1" x14ac:dyDescent="0.2">
      <c r="A231" s="8">
        <f t="shared" si="37"/>
        <v>223</v>
      </c>
      <c r="B231" s="17">
        <f t="shared" si="45"/>
        <v>86896.06314992714</v>
      </c>
      <c r="C231" s="17">
        <f t="shared" si="46"/>
        <v>579.30708766618102</v>
      </c>
      <c r="D231" s="17">
        <f t="shared" si="47"/>
        <v>707.77169222259079</v>
      </c>
      <c r="E231" s="126">
        <f t="shared" si="43"/>
        <v>1287.0787798887718</v>
      </c>
      <c r="F231" s="130"/>
      <c r="G231" s="130"/>
      <c r="H231" s="93"/>
      <c r="I231" s="20"/>
      <c r="J231" s="91"/>
      <c r="K231" s="92"/>
      <c r="L231" s="55" t="str">
        <f t="shared" si="38"/>
        <v/>
      </c>
      <c r="M231" s="25"/>
      <c r="N231" s="56">
        <f t="shared" si="39"/>
        <v>0</v>
      </c>
      <c r="O231" s="56">
        <f t="shared" si="41"/>
        <v>2</v>
      </c>
      <c r="P231" s="57">
        <f t="shared" si="44"/>
        <v>90</v>
      </c>
      <c r="Q231" s="62">
        <f t="shared" si="48"/>
        <v>6.6666666666666671E-3</v>
      </c>
      <c r="R231" s="59"/>
      <c r="S231" s="98">
        <f t="shared" si="42"/>
        <v>168775.5</v>
      </c>
      <c r="T231" s="61">
        <f t="shared" si="40"/>
        <v>312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</row>
    <row r="232" spans="1:30" s="56" customFormat="1" x14ac:dyDescent="0.2">
      <c r="A232" s="8">
        <f t="shared" si="37"/>
        <v>224</v>
      </c>
      <c r="B232" s="17">
        <f t="shared" si="45"/>
        <v>86188.291457704545</v>
      </c>
      <c r="C232" s="17">
        <f t="shared" si="46"/>
        <v>574.58860971803028</v>
      </c>
      <c r="D232" s="17">
        <f t="shared" si="47"/>
        <v>712.49017017074152</v>
      </c>
      <c r="E232" s="126">
        <f t="shared" si="43"/>
        <v>1287.0787798887718</v>
      </c>
      <c r="F232" s="130"/>
      <c r="G232" s="130"/>
      <c r="H232" s="93"/>
      <c r="I232" s="20"/>
      <c r="J232" s="91"/>
      <c r="K232" s="92"/>
      <c r="L232" s="55" t="str">
        <f t="shared" si="38"/>
        <v/>
      </c>
      <c r="M232" s="25"/>
      <c r="N232" s="56">
        <f t="shared" si="39"/>
        <v>0</v>
      </c>
      <c r="O232" s="56">
        <f t="shared" si="41"/>
        <v>2</v>
      </c>
      <c r="P232" s="57">
        <f t="shared" si="44"/>
        <v>89</v>
      </c>
      <c r="Q232" s="62">
        <f t="shared" si="48"/>
        <v>6.6666666666666671E-3</v>
      </c>
      <c r="R232" s="59"/>
      <c r="S232" s="98">
        <f t="shared" si="42"/>
        <v>168775.5</v>
      </c>
      <c r="T232" s="61">
        <f t="shared" si="40"/>
        <v>312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</row>
    <row r="233" spans="1:30" s="56" customFormat="1" x14ac:dyDescent="0.2">
      <c r="A233" s="8">
        <f t="shared" si="37"/>
        <v>225</v>
      </c>
      <c r="B233" s="17">
        <f t="shared" si="45"/>
        <v>85475.801287533803</v>
      </c>
      <c r="C233" s="17">
        <f t="shared" si="46"/>
        <v>569.83867525022538</v>
      </c>
      <c r="D233" s="17">
        <f t="shared" si="47"/>
        <v>717.24010463854643</v>
      </c>
      <c r="E233" s="126">
        <f t="shared" si="43"/>
        <v>1287.0787798887718</v>
      </c>
      <c r="F233" s="130"/>
      <c r="G233" s="130"/>
      <c r="H233" s="93"/>
      <c r="I233" s="20"/>
      <c r="J233" s="91"/>
      <c r="K233" s="92"/>
      <c r="L233" s="55" t="str">
        <f t="shared" si="38"/>
        <v/>
      </c>
      <c r="M233" s="25"/>
      <c r="N233" s="56">
        <f t="shared" si="39"/>
        <v>0</v>
      </c>
      <c r="O233" s="56">
        <f t="shared" si="41"/>
        <v>2</v>
      </c>
      <c r="P233" s="57">
        <f t="shared" si="44"/>
        <v>88</v>
      </c>
      <c r="Q233" s="62">
        <f t="shared" si="48"/>
        <v>6.6666666666666671E-3</v>
      </c>
      <c r="R233" s="59"/>
      <c r="S233" s="98">
        <f t="shared" si="42"/>
        <v>168775.5</v>
      </c>
      <c r="T233" s="61">
        <f t="shared" si="40"/>
        <v>312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</row>
    <row r="234" spans="1:30" s="56" customFormat="1" x14ac:dyDescent="0.2">
      <c r="A234" s="8">
        <f t="shared" si="37"/>
        <v>226</v>
      </c>
      <c r="B234" s="17">
        <f t="shared" si="45"/>
        <v>84758.561182895253</v>
      </c>
      <c r="C234" s="17">
        <f t="shared" si="46"/>
        <v>565.05707455263507</v>
      </c>
      <c r="D234" s="17">
        <f t="shared" si="47"/>
        <v>722.02170533613673</v>
      </c>
      <c r="E234" s="126">
        <f t="shared" si="43"/>
        <v>1287.0787798887718</v>
      </c>
      <c r="F234" s="130"/>
      <c r="G234" s="130"/>
      <c r="H234" s="93"/>
      <c r="I234" s="20"/>
      <c r="J234" s="91"/>
      <c r="K234" s="92"/>
      <c r="L234" s="55" t="str">
        <f t="shared" si="38"/>
        <v/>
      </c>
      <c r="M234" s="25"/>
      <c r="N234" s="56">
        <f t="shared" si="39"/>
        <v>0</v>
      </c>
      <c r="O234" s="56">
        <f t="shared" si="41"/>
        <v>2</v>
      </c>
      <c r="P234" s="57">
        <f t="shared" si="44"/>
        <v>87</v>
      </c>
      <c r="Q234" s="62">
        <f t="shared" si="48"/>
        <v>6.6666666666666671E-3</v>
      </c>
      <c r="R234" s="59"/>
      <c r="S234" s="98">
        <f t="shared" si="42"/>
        <v>168775.5</v>
      </c>
      <c r="T234" s="61">
        <f t="shared" si="40"/>
        <v>312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</row>
    <row r="235" spans="1:30" s="56" customFormat="1" x14ac:dyDescent="0.2">
      <c r="A235" s="8">
        <f t="shared" si="37"/>
        <v>227</v>
      </c>
      <c r="B235" s="17">
        <f t="shared" si="45"/>
        <v>84036.539477559112</v>
      </c>
      <c r="C235" s="17">
        <f t="shared" si="46"/>
        <v>560.24359651706084</v>
      </c>
      <c r="D235" s="17">
        <f t="shared" si="47"/>
        <v>726.83518337171097</v>
      </c>
      <c r="E235" s="126">
        <f t="shared" si="43"/>
        <v>1287.0787798887718</v>
      </c>
      <c r="F235" s="130"/>
      <c r="G235" s="130"/>
      <c r="H235" s="93"/>
      <c r="I235" s="20"/>
      <c r="J235" s="91"/>
      <c r="K235" s="92"/>
      <c r="L235" s="55" t="str">
        <f t="shared" si="38"/>
        <v/>
      </c>
      <c r="M235" s="25"/>
      <c r="N235" s="56">
        <f t="shared" si="39"/>
        <v>0</v>
      </c>
      <c r="O235" s="56">
        <f t="shared" si="41"/>
        <v>2</v>
      </c>
      <c r="P235" s="57">
        <f t="shared" si="44"/>
        <v>86</v>
      </c>
      <c r="Q235" s="62">
        <f t="shared" si="48"/>
        <v>6.6666666666666671E-3</v>
      </c>
      <c r="R235" s="59"/>
      <c r="S235" s="98">
        <f t="shared" si="42"/>
        <v>168775.5</v>
      </c>
      <c r="T235" s="61">
        <f t="shared" si="40"/>
        <v>312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</row>
    <row r="236" spans="1:30" s="56" customFormat="1" x14ac:dyDescent="0.2">
      <c r="A236" s="8">
        <f t="shared" si="37"/>
        <v>228</v>
      </c>
      <c r="B236" s="17">
        <f t="shared" si="45"/>
        <v>83309.704294187395</v>
      </c>
      <c r="C236" s="17">
        <f t="shared" si="46"/>
        <v>555.39802862791601</v>
      </c>
      <c r="D236" s="17">
        <f t="shared" si="47"/>
        <v>731.6807512608558</v>
      </c>
      <c r="E236" s="126">
        <f t="shared" si="43"/>
        <v>1287.0787798887718</v>
      </c>
      <c r="F236" s="130"/>
      <c r="G236" s="130"/>
      <c r="H236" s="93"/>
      <c r="I236" s="20"/>
      <c r="J236" s="91"/>
      <c r="K236" s="92"/>
      <c r="L236" s="55" t="str">
        <f t="shared" si="38"/>
        <v/>
      </c>
      <c r="M236" s="25"/>
      <c r="N236" s="56">
        <f t="shared" si="39"/>
        <v>0</v>
      </c>
      <c r="O236" s="56">
        <f t="shared" si="41"/>
        <v>2</v>
      </c>
      <c r="P236" s="57">
        <f t="shared" si="44"/>
        <v>85</v>
      </c>
      <c r="Q236" s="62">
        <f t="shared" si="48"/>
        <v>6.6666666666666671E-3</v>
      </c>
      <c r="R236" s="59"/>
      <c r="S236" s="98">
        <f t="shared" si="42"/>
        <v>168775.5</v>
      </c>
      <c r="T236" s="61">
        <f t="shared" si="40"/>
        <v>312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</row>
    <row r="237" spans="1:30" s="56" customFormat="1" x14ac:dyDescent="0.2">
      <c r="A237" s="8">
        <f t="shared" si="37"/>
        <v>229</v>
      </c>
      <c r="B237" s="17">
        <f t="shared" si="45"/>
        <v>82578.023542926545</v>
      </c>
      <c r="C237" s="17">
        <f t="shared" si="46"/>
        <v>550.52015695284365</v>
      </c>
      <c r="D237" s="17">
        <f t="shared" si="47"/>
        <v>736.55862293592816</v>
      </c>
      <c r="E237" s="126">
        <f t="shared" si="43"/>
        <v>1287.0787798887718</v>
      </c>
      <c r="F237" s="130"/>
      <c r="G237" s="130"/>
      <c r="H237" s="93"/>
      <c r="I237" s="20"/>
      <c r="J237" s="91"/>
      <c r="K237" s="92"/>
      <c r="L237" s="55" t="str">
        <f t="shared" si="38"/>
        <v/>
      </c>
      <c r="M237" s="25"/>
      <c r="N237" s="56">
        <f t="shared" si="39"/>
        <v>0</v>
      </c>
      <c r="O237" s="56">
        <f t="shared" si="41"/>
        <v>2</v>
      </c>
      <c r="P237" s="57">
        <f t="shared" si="44"/>
        <v>84</v>
      </c>
      <c r="Q237" s="62">
        <f t="shared" si="48"/>
        <v>6.6666666666666671E-3</v>
      </c>
      <c r="R237" s="59"/>
      <c r="S237" s="98">
        <f t="shared" si="42"/>
        <v>168775.5</v>
      </c>
      <c r="T237" s="61">
        <f t="shared" si="40"/>
        <v>312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</row>
    <row r="238" spans="1:30" s="56" customFormat="1" x14ac:dyDescent="0.2">
      <c r="A238" s="8">
        <f t="shared" si="37"/>
        <v>230</v>
      </c>
      <c r="B238" s="17">
        <f t="shared" si="45"/>
        <v>81841.464919990613</v>
      </c>
      <c r="C238" s="17">
        <f t="shared" si="46"/>
        <v>545.6097661332708</v>
      </c>
      <c r="D238" s="17">
        <f t="shared" si="47"/>
        <v>741.46901375550101</v>
      </c>
      <c r="E238" s="126">
        <f t="shared" si="43"/>
        <v>1287.0787798887718</v>
      </c>
      <c r="F238" s="130"/>
      <c r="G238" s="130"/>
      <c r="H238" s="93"/>
      <c r="I238" s="20"/>
      <c r="J238" s="91"/>
      <c r="K238" s="92"/>
      <c r="L238" s="55" t="str">
        <f t="shared" si="38"/>
        <v/>
      </c>
      <c r="M238" s="25"/>
      <c r="N238" s="56">
        <f t="shared" si="39"/>
        <v>0</v>
      </c>
      <c r="O238" s="56">
        <f t="shared" si="41"/>
        <v>2</v>
      </c>
      <c r="P238" s="57">
        <f t="shared" si="44"/>
        <v>83</v>
      </c>
      <c r="Q238" s="62">
        <f t="shared" si="48"/>
        <v>6.6666666666666671E-3</v>
      </c>
      <c r="R238" s="59"/>
      <c r="S238" s="98">
        <f t="shared" si="42"/>
        <v>168775.5</v>
      </c>
      <c r="T238" s="61">
        <f t="shared" si="40"/>
        <v>312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</row>
    <row r="239" spans="1:30" s="56" customFormat="1" x14ac:dyDescent="0.2">
      <c r="A239" s="8">
        <f t="shared" si="37"/>
        <v>231</v>
      </c>
      <c r="B239" s="17">
        <f t="shared" si="45"/>
        <v>81099.995906235112</v>
      </c>
      <c r="C239" s="17">
        <f t="shared" si="46"/>
        <v>540.6666393749008</v>
      </c>
      <c r="D239" s="17">
        <f t="shared" si="47"/>
        <v>746.41214051387101</v>
      </c>
      <c r="E239" s="126">
        <f t="shared" si="43"/>
        <v>1287.0787798887718</v>
      </c>
      <c r="F239" s="130"/>
      <c r="G239" s="130"/>
      <c r="H239" s="93"/>
      <c r="I239" s="20"/>
      <c r="J239" s="91"/>
      <c r="K239" s="92"/>
      <c r="L239" s="55" t="str">
        <f t="shared" si="38"/>
        <v/>
      </c>
      <c r="M239" s="25"/>
      <c r="N239" s="56">
        <f t="shared" si="39"/>
        <v>0</v>
      </c>
      <c r="O239" s="56">
        <f t="shared" si="41"/>
        <v>2</v>
      </c>
      <c r="P239" s="57">
        <f t="shared" si="44"/>
        <v>82</v>
      </c>
      <c r="Q239" s="62">
        <f t="shared" si="48"/>
        <v>6.6666666666666671E-3</v>
      </c>
      <c r="R239" s="59"/>
      <c r="S239" s="98">
        <f t="shared" si="42"/>
        <v>168775.5</v>
      </c>
      <c r="T239" s="61">
        <f t="shared" si="40"/>
        <v>312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</row>
    <row r="240" spans="1:30" s="56" customFormat="1" x14ac:dyDescent="0.2">
      <c r="A240" s="8">
        <f t="shared" si="37"/>
        <v>232</v>
      </c>
      <c r="B240" s="17">
        <f t="shared" si="45"/>
        <v>80353.58376572124</v>
      </c>
      <c r="C240" s="17">
        <f t="shared" si="46"/>
        <v>535.69055843814158</v>
      </c>
      <c r="D240" s="17">
        <f t="shared" si="47"/>
        <v>751.38822145063023</v>
      </c>
      <c r="E240" s="126">
        <f t="shared" si="43"/>
        <v>1287.0787798887718</v>
      </c>
      <c r="F240" s="130"/>
      <c r="G240" s="130"/>
      <c r="H240" s="93"/>
      <c r="I240" s="20"/>
      <c r="J240" s="91"/>
      <c r="K240" s="92"/>
      <c r="L240" s="55" t="str">
        <f t="shared" si="38"/>
        <v/>
      </c>
      <c r="M240" s="25"/>
      <c r="N240" s="56">
        <f t="shared" si="39"/>
        <v>0</v>
      </c>
      <c r="O240" s="56">
        <f t="shared" si="41"/>
        <v>2</v>
      </c>
      <c r="P240" s="57">
        <f t="shared" si="44"/>
        <v>81</v>
      </c>
      <c r="Q240" s="62">
        <f t="shared" si="48"/>
        <v>6.6666666666666671E-3</v>
      </c>
      <c r="R240" s="59"/>
      <c r="S240" s="98">
        <f t="shared" si="42"/>
        <v>168775.5</v>
      </c>
      <c r="T240" s="61">
        <f t="shared" si="40"/>
        <v>312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</row>
    <row r="241" spans="1:30" s="56" customFormat="1" x14ac:dyDescent="0.2">
      <c r="A241" s="8">
        <f t="shared" si="37"/>
        <v>233</v>
      </c>
      <c r="B241" s="17">
        <f t="shared" si="45"/>
        <v>79602.195544270609</v>
      </c>
      <c r="C241" s="17">
        <f t="shared" si="46"/>
        <v>530.6813036284708</v>
      </c>
      <c r="D241" s="17">
        <f t="shared" si="47"/>
        <v>756.397476260301</v>
      </c>
      <c r="E241" s="126">
        <f t="shared" si="43"/>
        <v>1287.0787798887718</v>
      </c>
      <c r="F241" s="130"/>
      <c r="G241" s="130"/>
      <c r="H241" s="93"/>
      <c r="I241" s="20"/>
      <c r="J241" s="91"/>
      <c r="K241" s="92"/>
      <c r="L241" s="55" t="str">
        <f t="shared" si="38"/>
        <v/>
      </c>
      <c r="M241" s="25"/>
      <c r="N241" s="56">
        <f t="shared" si="39"/>
        <v>0</v>
      </c>
      <c r="O241" s="56">
        <f t="shared" si="41"/>
        <v>2</v>
      </c>
      <c r="P241" s="57">
        <f t="shared" si="44"/>
        <v>80</v>
      </c>
      <c r="Q241" s="62">
        <f t="shared" si="48"/>
        <v>6.6666666666666671E-3</v>
      </c>
      <c r="R241" s="59"/>
      <c r="S241" s="98">
        <f t="shared" si="42"/>
        <v>168775.5</v>
      </c>
      <c r="T241" s="61">
        <f t="shared" si="40"/>
        <v>312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</row>
    <row r="242" spans="1:30" s="56" customFormat="1" x14ac:dyDescent="0.2">
      <c r="A242" s="8">
        <f t="shared" si="37"/>
        <v>234</v>
      </c>
      <c r="B242" s="17">
        <f t="shared" si="45"/>
        <v>78845.798068010306</v>
      </c>
      <c r="C242" s="17">
        <f t="shared" si="46"/>
        <v>525.6386537867354</v>
      </c>
      <c r="D242" s="17">
        <f t="shared" si="47"/>
        <v>761.4401261020364</v>
      </c>
      <c r="E242" s="126">
        <f t="shared" si="43"/>
        <v>1287.0787798887718</v>
      </c>
      <c r="F242" s="130"/>
      <c r="G242" s="130"/>
      <c r="H242" s="93"/>
      <c r="I242" s="20"/>
      <c r="J242" s="91"/>
      <c r="K242" s="92"/>
      <c r="L242" s="55" t="str">
        <f t="shared" si="38"/>
        <v/>
      </c>
      <c r="M242" s="25"/>
      <c r="N242" s="56">
        <f t="shared" si="39"/>
        <v>0</v>
      </c>
      <c r="O242" s="56">
        <f t="shared" si="41"/>
        <v>2</v>
      </c>
      <c r="P242" s="57">
        <f t="shared" si="44"/>
        <v>79</v>
      </c>
      <c r="Q242" s="62">
        <f t="shared" si="48"/>
        <v>6.6666666666666671E-3</v>
      </c>
      <c r="R242" s="59"/>
      <c r="S242" s="98">
        <f t="shared" si="42"/>
        <v>168775.5</v>
      </c>
      <c r="T242" s="61">
        <f t="shared" si="40"/>
        <v>312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</row>
    <row r="243" spans="1:30" s="56" customFormat="1" x14ac:dyDescent="0.2">
      <c r="A243" s="8">
        <f t="shared" si="37"/>
        <v>235</v>
      </c>
      <c r="B243" s="17">
        <f t="shared" si="45"/>
        <v>78084.357941908267</v>
      </c>
      <c r="C243" s="17">
        <f t="shared" si="46"/>
        <v>520.56238627938853</v>
      </c>
      <c r="D243" s="17">
        <f t="shared" si="47"/>
        <v>766.51639360938327</v>
      </c>
      <c r="E243" s="126">
        <f t="shared" si="43"/>
        <v>1287.0787798887718</v>
      </c>
      <c r="F243" s="130"/>
      <c r="G243" s="130"/>
      <c r="H243" s="93"/>
      <c r="I243" s="20"/>
      <c r="J243" s="91"/>
      <c r="K243" s="92"/>
      <c r="L243" s="55" t="str">
        <f t="shared" si="38"/>
        <v/>
      </c>
      <c r="M243" s="25"/>
      <c r="N243" s="56">
        <f t="shared" si="39"/>
        <v>0</v>
      </c>
      <c r="O243" s="56">
        <f t="shared" si="41"/>
        <v>2</v>
      </c>
      <c r="P243" s="57">
        <f t="shared" si="44"/>
        <v>78</v>
      </c>
      <c r="Q243" s="62">
        <f t="shared" si="48"/>
        <v>6.6666666666666671E-3</v>
      </c>
      <c r="R243" s="59"/>
      <c r="S243" s="98">
        <f t="shared" si="42"/>
        <v>168775.5</v>
      </c>
      <c r="T243" s="61">
        <f t="shared" si="40"/>
        <v>312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</row>
    <row r="244" spans="1:30" s="56" customFormat="1" x14ac:dyDescent="0.2">
      <c r="A244" s="8">
        <f t="shared" si="37"/>
        <v>236</v>
      </c>
      <c r="B244" s="17">
        <f t="shared" si="45"/>
        <v>77317.841548298878</v>
      </c>
      <c r="C244" s="17">
        <f t="shared" si="46"/>
        <v>515.45227698865926</v>
      </c>
      <c r="D244" s="17">
        <f t="shared" si="47"/>
        <v>771.62650290011254</v>
      </c>
      <c r="E244" s="126">
        <f t="shared" si="43"/>
        <v>1287.0787798887718</v>
      </c>
      <c r="F244" s="130"/>
      <c r="G244" s="130"/>
      <c r="H244" s="93"/>
      <c r="I244" s="20"/>
      <c r="J244" s="91"/>
      <c r="K244" s="92"/>
      <c r="L244" s="55" t="str">
        <f t="shared" si="38"/>
        <v/>
      </c>
      <c r="M244" s="25"/>
      <c r="N244" s="56">
        <f t="shared" si="39"/>
        <v>0</v>
      </c>
      <c r="O244" s="56">
        <f t="shared" si="41"/>
        <v>2</v>
      </c>
      <c r="P244" s="57">
        <f t="shared" si="44"/>
        <v>77</v>
      </c>
      <c r="Q244" s="62">
        <f t="shared" si="48"/>
        <v>6.6666666666666671E-3</v>
      </c>
      <c r="R244" s="59"/>
      <c r="S244" s="98">
        <f t="shared" si="42"/>
        <v>168775.5</v>
      </c>
      <c r="T244" s="61">
        <f t="shared" si="40"/>
        <v>312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</row>
    <row r="245" spans="1:30" s="56" customFormat="1" x14ac:dyDescent="0.2">
      <c r="A245" s="8">
        <f t="shared" si="37"/>
        <v>237</v>
      </c>
      <c r="B245" s="17">
        <f t="shared" si="45"/>
        <v>76546.215045398771</v>
      </c>
      <c r="C245" s="17">
        <f t="shared" si="46"/>
        <v>510.30810030265849</v>
      </c>
      <c r="D245" s="17">
        <f t="shared" si="47"/>
        <v>776.77067958611337</v>
      </c>
      <c r="E245" s="126">
        <f t="shared" si="43"/>
        <v>1287.0787798887718</v>
      </c>
      <c r="F245" s="130"/>
      <c r="G245" s="130"/>
      <c r="H245" s="93"/>
      <c r="I245" s="20"/>
      <c r="J245" s="91"/>
      <c r="K245" s="92"/>
      <c r="L245" s="55" t="str">
        <f t="shared" si="38"/>
        <v/>
      </c>
      <c r="M245" s="25"/>
      <c r="N245" s="56">
        <f t="shared" si="39"/>
        <v>0</v>
      </c>
      <c r="O245" s="56">
        <f t="shared" si="41"/>
        <v>2</v>
      </c>
      <c r="P245" s="57">
        <f t="shared" si="44"/>
        <v>76</v>
      </c>
      <c r="Q245" s="62">
        <f t="shared" si="48"/>
        <v>6.6666666666666671E-3</v>
      </c>
      <c r="R245" s="59"/>
      <c r="S245" s="98">
        <f t="shared" si="42"/>
        <v>168775.5</v>
      </c>
      <c r="T245" s="61">
        <f t="shared" si="40"/>
        <v>312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</row>
    <row r="246" spans="1:30" s="56" customFormat="1" x14ac:dyDescent="0.2">
      <c r="A246" s="8">
        <f t="shared" si="37"/>
        <v>238</v>
      </c>
      <c r="B246" s="17">
        <f t="shared" si="45"/>
        <v>75769.444365812655</v>
      </c>
      <c r="C246" s="17">
        <f t="shared" si="46"/>
        <v>505.12962910541773</v>
      </c>
      <c r="D246" s="17">
        <f t="shared" si="47"/>
        <v>781.94915078335407</v>
      </c>
      <c r="E246" s="126">
        <f t="shared" si="43"/>
        <v>1287.0787798887718</v>
      </c>
      <c r="F246" s="130"/>
      <c r="G246" s="130"/>
      <c r="H246" s="93"/>
      <c r="I246" s="20"/>
      <c r="J246" s="91"/>
      <c r="K246" s="92"/>
      <c r="L246" s="55" t="str">
        <f t="shared" si="38"/>
        <v/>
      </c>
      <c r="M246" s="25"/>
      <c r="N246" s="56">
        <f t="shared" si="39"/>
        <v>0</v>
      </c>
      <c r="O246" s="56">
        <f t="shared" si="41"/>
        <v>2</v>
      </c>
      <c r="P246" s="57">
        <f t="shared" si="44"/>
        <v>75</v>
      </c>
      <c r="Q246" s="62">
        <f t="shared" si="48"/>
        <v>6.6666666666666671E-3</v>
      </c>
      <c r="R246" s="59"/>
      <c r="S246" s="98">
        <f t="shared" si="42"/>
        <v>168775.5</v>
      </c>
      <c r="T246" s="61">
        <f t="shared" si="40"/>
        <v>312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</row>
    <row r="247" spans="1:30" s="56" customFormat="1" x14ac:dyDescent="0.2">
      <c r="A247" s="8">
        <f t="shared" si="37"/>
        <v>239</v>
      </c>
      <c r="B247" s="17">
        <f t="shared" si="45"/>
        <v>74987.495215029296</v>
      </c>
      <c r="C247" s="17">
        <f t="shared" si="46"/>
        <v>499.91663476686199</v>
      </c>
      <c r="D247" s="17">
        <f t="shared" si="47"/>
        <v>787.16214512190982</v>
      </c>
      <c r="E247" s="126">
        <f t="shared" si="43"/>
        <v>1287.0787798887718</v>
      </c>
      <c r="F247" s="130"/>
      <c r="G247" s="130"/>
      <c r="H247" s="93"/>
      <c r="I247" s="20"/>
      <c r="J247" s="91"/>
      <c r="K247" s="92"/>
      <c r="L247" s="55" t="str">
        <f>IF(K247=$Q$5,CONCATENATE($Q$3,INT(P247-#REF!)," ",$R$3),IF(K247=$Q$4,CONCATENATE($Q$3,INT(E247-#REF!)," ",$R$4),""))</f>
        <v/>
      </c>
      <c r="M247" s="25"/>
      <c r="N247" s="56">
        <f t="shared" si="39"/>
        <v>0</v>
      </c>
      <c r="O247" s="56">
        <f t="shared" si="41"/>
        <v>2</v>
      </c>
      <c r="P247" s="57">
        <f t="shared" si="44"/>
        <v>74</v>
      </c>
      <c r="Q247" s="62">
        <f t="shared" si="48"/>
        <v>6.6666666666666671E-3</v>
      </c>
      <c r="R247" s="59"/>
      <c r="S247" s="98">
        <f t="shared" si="42"/>
        <v>168775.5</v>
      </c>
      <c r="T247" s="61">
        <f t="shared" si="40"/>
        <v>312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</row>
    <row r="248" spans="1:30" s="56" customFormat="1" x14ac:dyDescent="0.2">
      <c r="A248" s="8">
        <f t="shared" si="37"/>
        <v>240</v>
      </c>
      <c r="B248" s="17">
        <f t="shared" si="45"/>
        <v>74200.333069907385</v>
      </c>
      <c r="C248" s="17">
        <f t="shared" si="46"/>
        <v>494.66888713271595</v>
      </c>
      <c r="D248" s="17">
        <f t="shared" si="47"/>
        <v>792.4098927560558</v>
      </c>
      <c r="E248" s="126">
        <f t="shared" si="43"/>
        <v>1287.0787798887718</v>
      </c>
      <c r="F248" s="130"/>
      <c r="G248" s="130"/>
      <c r="H248" s="93"/>
      <c r="I248" s="20"/>
      <c r="J248" s="91"/>
      <c r="K248" s="92"/>
      <c r="L248" s="55"/>
      <c r="M248" s="25"/>
      <c r="N248" s="56">
        <f t="shared" si="39"/>
        <v>0</v>
      </c>
      <c r="O248" s="56">
        <f t="shared" si="41"/>
        <v>2</v>
      </c>
      <c r="P248" s="57">
        <f t="shared" si="44"/>
        <v>73</v>
      </c>
      <c r="Q248" s="62">
        <f t="shared" si="48"/>
        <v>6.6666666666666671E-3</v>
      </c>
      <c r="R248" s="59"/>
      <c r="S248" s="98">
        <f t="shared" si="42"/>
        <v>168775.5</v>
      </c>
      <c r="T248" s="61">
        <f t="shared" si="40"/>
        <v>312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</row>
    <row r="249" spans="1:30" s="56" customFormat="1" x14ac:dyDescent="0.2">
      <c r="A249" s="8">
        <f t="shared" si="37"/>
        <v>241</v>
      </c>
      <c r="B249" s="17">
        <f t="shared" si="45"/>
        <v>73407.92317715133</v>
      </c>
      <c r="C249" s="17">
        <f t="shared" si="46"/>
        <v>489.38615451434225</v>
      </c>
      <c r="D249" s="17">
        <f t="shared" si="47"/>
        <v>797.69262537442955</v>
      </c>
      <c r="E249" s="126">
        <f t="shared" si="43"/>
        <v>1287.0787798887718</v>
      </c>
      <c r="F249" s="130"/>
      <c r="G249" s="130"/>
      <c r="H249" s="93"/>
      <c r="I249" s="20"/>
      <c r="J249" s="91"/>
      <c r="K249" s="92"/>
      <c r="L249" s="55"/>
      <c r="M249" s="25"/>
      <c r="N249" s="56">
        <f t="shared" si="39"/>
        <v>0</v>
      </c>
      <c r="O249" s="56">
        <f t="shared" si="41"/>
        <v>2</v>
      </c>
      <c r="P249" s="57">
        <f t="shared" si="44"/>
        <v>72</v>
      </c>
      <c r="Q249" s="62">
        <f t="shared" si="48"/>
        <v>6.6666666666666671E-3</v>
      </c>
      <c r="R249" s="59"/>
      <c r="S249" s="98">
        <f t="shared" si="42"/>
        <v>168775.5</v>
      </c>
      <c r="T249" s="61">
        <f t="shared" si="40"/>
        <v>312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</row>
    <row r="250" spans="1:30" s="56" customFormat="1" x14ac:dyDescent="0.2">
      <c r="A250" s="8">
        <f t="shared" si="37"/>
        <v>242</v>
      </c>
      <c r="B250" s="17">
        <f t="shared" si="45"/>
        <v>72610.230551776898</v>
      </c>
      <c r="C250" s="17">
        <f t="shared" si="46"/>
        <v>484.0682036785127</v>
      </c>
      <c r="D250" s="17">
        <f t="shared" si="47"/>
        <v>803.01057621025916</v>
      </c>
      <c r="E250" s="126">
        <f t="shared" si="43"/>
        <v>1287.0787798887718</v>
      </c>
      <c r="F250" s="130"/>
      <c r="G250" s="130"/>
      <c r="H250" s="93"/>
      <c r="I250" s="20"/>
      <c r="J250" s="91"/>
      <c r="K250" s="92"/>
      <c r="L250" s="55"/>
      <c r="M250" s="25"/>
      <c r="N250" s="56">
        <f t="shared" si="39"/>
        <v>0</v>
      </c>
      <c r="O250" s="56">
        <f t="shared" si="41"/>
        <v>2</v>
      </c>
      <c r="P250" s="57">
        <f t="shared" si="44"/>
        <v>71</v>
      </c>
      <c r="Q250" s="62">
        <f t="shared" si="48"/>
        <v>6.6666666666666671E-3</v>
      </c>
      <c r="R250" s="59"/>
      <c r="S250" s="98">
        <f t="shared" si="42"/>
        <v>168775.5</v>
      </c>
      <c r="T250" s="61">
        <f t="shared" si="40"/>
        <v>312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</row>
    <row r="251" spans="1:30" s="56" customFormat="1" x14ac:dyDescent="0.2">
      <c r="A251" s="8">
        <f t="shared" si="37"/>
        <v>243</v>
      </c>
      <c r="B251" s="17">
        <f t="shared" si="45"/>
        <v>71807.219975566637</v>
      </c>
      <c r="C251" s="17">
        <f t="shared" si="46"/>
        <v>478.71479983711095</v>
      </c>
      <c r="D251" s="17">
        <f t="shared" si="47"/>
        <v>808.36398005166086</v>
      </c>
      <c r="E251" s="126">
        <f t="shared" si="43"/>
        <v>1287.0787798887718</v>
      </c>
      <c r="F251" s="130"/>
      <c r="G251" s="130"/>
      <c r="H251" s="93"/>
      <c r="I251" s="20"/>
      <c r="J251" s="91"/>
      <c r="K251" s="92"/>
      <c r="L251" s="55"/>
      <c r="M251" s="25"/>
      <c r="N251" s="56">
        <f t="shared" si="39"/>
        <v>0</v>
      </c>
      <c r="O251" s="56">
        <f t="shared" si="41"/>
        <v>2</v>
      </c>
      <c r="P251" s="57">
        <f t="shared" si="44"/>
        <v>70</v>
      </c>
      <c r="Q251" s="62">
        <f t="shared" si="48"/>
        <v>6.6666666666666671E-3</v>
      </c>
      <c r="R251" s="59"/>
      <c r="S251" s="98">
        <f t="shared" si="42"/>
        <v>168775.5</v>
      </c>
      <c r="T251" s="61">
        <f t="shared" si="40"/>
        <v>312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</row>
    <row r="252" spans="1:30" s="56" customFormat="1" x14ac:dyDescent="0.2">
      <c r="A252" s="8">
        <f t="shared" si="37"/>
        <v>244</v>
      </c>
      <c r="B252" s="17">
        <f t="shared" si="45"/>
        <v>70998.855995514983</v>
      </c>
      <c r="C252" s="17">
        <f t="shared" si="46"/>
        <v>473.3257066367666</v>
      </c>
      <c r="D252" s="17">
        <f t="shared" si="47"/>
        <v>813.75307325200515</v>
      </c>
      <c r="E252" s="126">
        <f t="shared" si="43"/>
        <v>1287.0787798887718</v>
      </c>
      <c r="F252" s="130"/>
      <c r="G252" s="130"/>
      <c r="H252" s="93"/>
      <c r="I252" s="20"/>
      <c r="J252" s="91"/>
      <c r="K252" s="92"/>
      <c r="L252" s="55"/>
      <c r="M252" s="25"/>
      <c r="N252" s="56">
        <f t="shared" si="39"/>
        <v>0</v>
      </c>
      <c r="O252" s="56">
        <f t="shared" si="41"/>
        <v>2</v>
      </c>
      <c r="P252" s="57">
        <f t="shared" si="44"/>
        <v>69</v>
      </c>
      <c r="Q252" s="62">
        <f t="shared" si="48"/>
        <v>6.6666666666666671E-3</v>
      </c>
      <c r="R252" s="59"/>
      <c r="S252" s="98">
        <f t="shared" si="42"/>
        <v>168775.5</v>
      </c>
      <c r="T252" s="61">
        <f t="shared" si="40"/>
        <v>312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</row>
    <row r="253" spans="1:30" s="56" customFormat="1" x14ac:dyDescent="0.2">
      <c r="A253" s="8">
        <f t="shared" si="37"/>
        <v>245</v>
      </c>
      <c r="B253" s="17">
        <f t="shared" si="45"/>
        <v>70185.102922262973</v>
      </c>
      <c r="C253" s="17">
        <f t="shared" si="46"/>
        <v>467.90068614841988</v>
      </c>
      <c r="D253" s="17">
        <f t="shared" si="47"/>
        <v>819.17809374035187</v>
      </c>
      <c r="E253" s="126">
        <f t="shared" si="43"/>
        <v>1287.0787798887718</v>
      </c>
      <c r="F253" s="130"/>
      <c r="G253" s="130"/>
      <c r="H253" s="93"/>
      <c r="I253" s="20"/>
      <c r="J253" s="91"/>
      <c r="K253" s="92"/>
      <c r="L253" s="55"/>
      <c r="M253" s="25"/>
      <c r="N253" s="56">
        <f t="shared" si="39"/>
        <v>0</v>
      </c>
      <c r="O253" s="56">
        <f t="shared" si="41"/>
        <v>2</v>
      </c>
      <c r="P253" s="57">
        <f t="shared" si="44"/>
        <v>68</v>
      </c>
      <c r="Q253" s="62">
        <f t="shared" si="48"/>
        <v>6.6666666666666671E-3</v>
      </c>
      <c r="R253" s="59"/>
      <c r="S253" s="98">
        <f t="shared" si="42"/>
        <v>168775.5</v>
      </c>
      <c r="T253" s="61">
        <f t="shared" si="40"/>
        <v>312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</row>
    <row r="254" spans="1:30" s="56" customFormat="1" x14ac:dyDescent="0.2">
      <c r="A254" s="8">
        <f t="shared" si="37"/>
        <v>246</v>
      </c>
      <c r="B254" s="17">
        <f t="shared" si="45"/>
        <v>69365.92482852262</v>
      </c>
      <c r="C254" s="17">
        <f t="shared" si="46"/>
        <v>462.43949885681752</v>
      </c>
      <c r="D254" s="17">
        <f t="shared" si="47"/>
        <v>824.63928103195428</v>
      </c>
      <c r="E254" s="126">
        <f t="shared" si="43"/>
        <v>1287.0787798887718</v>
      </c>
      <c r="F254" s="130"/>
      <c r="G254" s="130"/>
      <c r="H254" s="93"/>
      <c r="I254" s="20"/>
      <c r="J254" s="91"/>
      <c r="K254" s="92"/>
      <c r="L254" s="55"/>
      <c r="M254" s="25"/>
      <c r="N254" s="56">
        <f t="shared" si="39"/>
        <v>0</v>
      </c>
      <c r="O254" s="56">
        <f t="shared" si="41"/>
        <v>2</v>
      </c>
      <c r="P254" s="57">
        <f t="shared" si="44"/>
        <v>67</v>
      </c>
      <c r="Q254" s="62">
        <f t="shared" si="48"/>
        <v>6.6666666666666671E-3</v>
      </c>
      <c r="R254" s="59"/>
      <c r="S254" s="98">
        <f t="shared" si="42"/>
        <v>168775.5</v>
      </c>
      <c r="T254" s="61">
        <f t="shared" si="40"/>
        <v>312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</row>
    <row r="255" spans="1:30" s="56" customFormat="1" x14ac:dyDescent="0.2">
      <c r="A255" s="8">
        <f t="shared" si="37"/>
        <v>247</v>
      </c>
      <c r="B255" s="17">
        <f t="shared" si="45"/>
        <v>68541.285547490668</v>
      </c>
      <c r="C255" s="17">
        <f t="shared" si="46"/>
        <v>456.94190364993784</v>
      </c>
      <c r="D255" s="17">
        <f t="shared" si="47"/>
        <v>830.13687623883402</v>
      </c>
      <c r="E255" s="126">
        <f t="shared" si="43"/>
        <v>1287.0787798887718</v>
      </c>
      <c r="F255" s="130"/>
      <c r="G255" s="130"/>
      <c r="H255" s="93"/>
      <c r="I255" s="20"/>
      <c r="J255" s="91"/>
      <c r="K255" s="92"/>
      <c r="L255" s="55"/>
      <c r="M255" s="25"/>
      <c r="N255" s="56">
        <f t="shared" si="39"/>
        <v>0</v>
      </c>
      <c r="O255" s="56">
        <f t="shared" si="41"/>
        <v>2</v>
      </c>
      <c r="P255" s="57">
        <f t="shared" si="44"/>
        <v>66</v>
      </c>
      <c r="Q255" s="62">
        <f t="shared" si="48"/>
        <v>6.6666666666666671E-3</v>
      </c>
      <c r="R255" s="59"/>
      <c r="S255" s="98">
        <f t="shared" si="42"/>
        <v>168775.5</v>
      </c>
      <c r="T255" s="61">
        <f t="shared" si="40"/>
        <v>312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</row>
    <row r="256" spans="1:30" s="56" customFormat="1" x14ac:dyDescent="0.2">
      <c r="A256" s="8">
        <f t="shared" si="37"/>
        <v>248</v>
      </c>
      <c r="B256" s="17">
        <f t="shared" si="45"/>
        <v>67711.148671251838</v>
      </c>
      <c r="C256" s="17">
        <f t="shared" si="46"/>
        <v>451.40765780834562</v>
      </c>
      <c r="D256" s="17">
        <f t="shared" si="47"/>
        <v>835.67112208042613</v>
      </c>
      <c r="E256" s="126">
        <f t="shared" si="43"/>
        <v>1287.0787798887718</v>
      </c>
      <c r="F256" s="130"/>
      <c r="G256" s="130"/>
      <c r="H256" s="93"/>
      <c r="I256" s="20"/>
      <c r="J256" s="91"/>
      <c r="K256" s="92"/>
      <c r="L256" s="55"/>
      <c r="M256" s="25"/>
      <c r="N256" s="56">
        <f t="shared" si="39"/>
        <v>0</v>
      </c>
      <c r="O256" s="56">
        <f t="shared" si="41"/>
        <v>2</v>
      </c>
      <c r="P256" s="57">
        <f t="shared" si="44"/>
        <v>65</v>
      </c>
      <c r="Q256" s="62">
        <f t="shared" si="48"/>
        <v>6.6666666666666671E-3</v>
      </c>
      <c r="R256" s="59"/>
      <c r="S256" s="98">
        <f t="shared" si="42"/>
        <v>168775.5</v>
      </c>
      <c r="T256" s="61">
        <f t="shared" si="40"/>
        <v>312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</row>
    <row r="257" spans="1:30" s="56" customFormat="1" x14ac:dyDescent="0.2">
      <c r="A257" s="8">
        <f t="shared" si="37"/>
        <v>249</v>
      </c>
      <c r="B257" s="17">
        <f t="shared" si="45"/>
        <v>66875.47754917141</v>
      </c>
      <c r="C257" s="17">
        <f t="shared" si="46"/>
        <v>445.83651699447609</v>
      </c>
      <c r="D257" s="17">
        <f t="shared" si="47"/>
        <v>841.24226289429566</v>
      </c>
      <c r="E257" s="126">
        <f t="shared" si="43"/>
        <v>1287.0787798887718</v>
      </c>
      <c r="F257" s="130"/>
      <c r="G257" s="130"/>
      <c r="H257" s="93"/>
      <c r="I257" s="20"/>
      <c r="J257" s="91"/>
      <c r="K257" s="92"/>
      <c r="L257" s="55"/>
      <c r="M257" s="25"/>
      <c r="N257" s="56">
        <f t="shared" si="39"/>
        <v>0</v>
      </c>
      <c r="O257" s="56">
        <f t="shared" si="41"/>
        <v>2</v>
      </c>
      <c r="P257" s="57">
        <f t="shared" si="44"/>
        <v>64</v>
      </c>
      <c r="Q257" s="62">
        <f t="shared" si="48"/>
        <v>6.6666666666666671E-3</v>
      </c>
      <c r="R257" s="59"/>
      <c r="S257" s="98">
        <f t="shared" si="42"/>
        <v>168775.5</v>
      </c>
      <c r="T257" s="61">
        <f t="shared" si="40"/>
        <v>312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</row>
    <row r="258" spans="1:30" s="56" customFormat="1" x14ac:dyDescent="0.2">
      <c r="A258" s="8">
        <f t="shared" si="37"/>
        <v>250</v>
      </c>
      <c r="B258" s="17">
        <f t="shared" si="45"/>
        <v>66034.235286277108</v>
      </c>
      <c r="C258" s="17">
        <f t="shared" si="46"/>
        <v>440.22823524184741</v>
      </c>
      <c r="D258" s="17">
        <f t="shared" si="47"/>
        <v>846.85054464692439</v>
      </c>
      <c r="E258" s="126">
        <f t="shared" si="43"/>
        <v>1287.0787798887718</v>
      </c>
      <c r="F258" s="130"/>
      <c r="G258" s="130"/>
      <c r="H258" s="93"/>
      <c r="I258" s="20"/>
      <c r="J258" s="91"/>
      <c r="K258" s="92"/>
      <c r="L258" s="55"/>
      <c r="M258" s="25"/>
      <c r="N258" s="56">
        <f t="shared" si="39"/>
        <v>0</v>
      </c>
      <c r="O258" s="56">
        <f t="shared" si="41"/>
        <v>2</v>
      </c>
      <c r="P258" s="57">
        <f t="shared" si="44"/>
        <v>63</v>
      </c>
      <c r="Q258" s="62">
        <f t="shared" si="48"/>
        <v>6.6666666666666671E-3</v>
      </c>
      <c r="R258" s="59"/>
      <c r="S258" s="98">
        <f t="shared" si="42"/>
        <v>168775.5</v>
      </c>
      <c r="T258" s="61">
        <f t="shared" si="40"/>
        <v>312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</row>
    <row r="259" spans="1:30" s="56" customFormat="1" x14ac:dyDescent="0.2">
      <c r="A259" s="8">
        <f t="shared" ref="A259:A322" si="49">A258+1</f>
        <v>251</v>
      </c>
      <c r="B259" s="17">
        <f t="shared" si="45"/>
        <v>65187.384741630187</v>
      </c>
      <c r="C259" s="17">
        <f t="shared" si="46"/>
        <v>434.58256494420129</v>
      </c>
      <c r="D259" s="17">
        <f t="shared" si="47"/>
        <v>852.49621494457051</v>
      </c>
      <c r="E259" s="126">
        <f t="shared" si="43"/>
        <v>1287.0787798887718</v>
      </c>
      <c r="F259" s="130"/>
      <c r="G259" s="130"/>
      <c r="H259" s="93"/>
      <c r="I259" s="20"/>
      <c r="J259" s="91"/>
      <c r="K259" s="92"/>
      <c r="L259" s="55"/>
      <c r="M259" s="25"/>
      <c r="N259" s="56">
        <f t="shared" si="39"/>
        <v>0</v>
      </c>
      <c r="O259" s="56">
        <f t="shared" si="41"/>
        <v>2</v>
      </c>
      <c r="P259" s="57">
        <f t="shared" si="44"/>
        <v>62</v>
      </c>
      <c r="Q259" s="62">
        <f t="shared" si="48"/>
        <v>6.6666666666666671E-3</v>
      </c>
      <c r="R259" s="59"/>
      <c r="S259" s="98">
        <f t="shared" si="42"/>
        <v>168775.5</v>
      </c>
      <c r="T259" s="61">
        <f t="shared" si="40"/>
        <v>312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</row>
    <row r="260" spans="1:30" s="56" customFormat="1" x14ac:dyDescent="0.2">
      <c r="A260" s="8">
        <f t="shared" si="49"/>
        <v>252</v>
      </c>
      <c r="B260" s="17">
        <f t="shared" si="45"/>
        <v>64334.888526685616</v>
      </c>
      <c r="C260" s="17">
        <f t="shared" si="46"/>
        <v>428.8992568445708</v>
      </c>
      <c r="D260" s="17">
        <f t="shared" si="47"/>
        <v>858.17952304420101</v>
      </c>
      <c r="E260" s="126">
        <f t="shared" si="43"/>
        <v>1287.0787798887718</v>
      </c>
      <c r="F260" s="130"/>
      <c r="G260" s="130"/>
      <c r="H260" s="93"/>
      <c r="I260" s="20"/>
      <c r="J260" s="91"/>
      <c r="K260" s="92"/>
      <c r="L260" s="55"/>
      <c r="M260" s="25"/>
      <c r="N260" s="56">
        <f t="shared" si="39"/>
        <v>0</v>
      </c>
      <c r="O260" s="56">
        <f t="shared" si="41"/>
        <v>2</v>
      </c>
      <c r="P260" s="57">
        <f t="shared" si="44"/>
        <v>61</v>
      </c>
      <c r="Q260" s="62">
        <f t="shared" si="48"/>
        <v>6.6666666666666671E-3</v>
      </c>
      <c r="R260" s="59"/>
      <c r="S260" s="98">
        <f t="shared" si="42"/>
        <v>168775.5</v>
      </c>
      <c r="T260" s="61">
        <f t="shared" si="40"/>
        <v>312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</row>
    <row r="261" spans="1:30" s="56" customFormat="1" x14ac:dyDescent="0.2">
      <c r="A261" s="8">
        <f t="shared" si="49"/>
        <v>253</v>
      </c>
      <c r="B261" s="17">
        <f t="shared" si="45"/>
        <v>63476.709003641416</v>
      </c>
      <c r="C261" s="17">
        <f t="shared" si="46"/>
        <v>423.17806002427614</v>
      </c>
      <c r="D261" s="17">
        <f t="shared" si="47"/>
        <v>863.90071986449561</v>
      </c>
      <c r="E261" s="126">
        <f t="shared" si="43"/>
        <v>1287.0787798887718</v>
      </c>
      <c r="F261" s="130"/>
      <c r="G261" s="130"/>
      <c r="H261" s="93"/>
      <c r="I261" s="20"/>
      <c r="J261" s="91"/>
      <c r="K261" s="92"/>
      <c r="L261" s="55"/>
      <c r="M261" s="25"/>
      <c r="N261" s="56">
        <f t="shared" si="39"/>
        <v>0</v>
      </c>
      <c r="O261" s="56">
        <f t="shared" si="41"/>
        <v>2</v>
      </c>
      <c r="P261" s="57">
        <f t="shared" si="44"/>
        <v>60</v>
      </c>
      <c r="Q261" s="62">
        <f t="shared" si="48"/>
        <v>6.6666666666666671E-3</v>
      </c>
      <c r="R261" s="59"/>
      <c r="S261" s="98">
        <f t="shared" si="42"/>
        <v>168775.5</v>
      </c>
      <c r="T261" s="61">
        <f t="shared" si="40"/>
        <v>312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</row>
    <row r="262" spans="1:30" s="56" customFormat="1" x14ac:dyDescent="0.2">
      <c r="A262" s="8">
        <f t="shared" si="49"/>
        <v>254</v>
      </c>
      <c r="B262" s="17">
        <f t="shared" si="45"/>
        <v>62612.808283776918</v>
      </c>
      <c r="C262" s="17">
        <f t="shared" si="46"/>
        <v>417.41872189184613</v>
      </c>
      <c r="D262" s="17">
        <f t="shared" si="47"/>
        <v>869.66005799692562</v>
      </c>
      <c r="E262" s="126">
        <f t="shared" si="43"/>
        <v>1287.0787798887718</v>
      </c>
      <c r="F262" s="130"/>
      <c r="G262" s="130"/>
      <c r="H262" s="93"/>
      <c r="I262" s="20"/>
      <c r="J262" s="91"/>
      <c r="K262" s="92"/>
      <c r="L262" s="55"/>
      <c r="M262" s="25"/>
      <c r="N262" s="56">
        <f t="shared" si="39"/>
        <v>0</v>
      </c>
      <c r="O262" s="56">
        <f t="shared" si="41"/>
        <v>2</v>
      </c>
      <c r="P262" s="57">
        <f t="shared" si="44"/>
        <v>59</v>
      </c>
      <c r="Q262" s="62">
        <f t="shared" si="48"/>
        <v>6.6666666666666671E-3</v>
      </c>
      <c r="R262" s="59"/>
      <c r="S262" s="98">
        <f t="shared" si="42"/>
        <v>168775.5</v>
      </c>
      <c r="T262" s="61">
        <f t="shared" si="40"/>
        <v>312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</row>
    <row r="263" spans="1:30" s="56" customFormat="1" x14ac:dyDescent="0.2">
      <c r="A263" s="8">
        <f t="shared" si="49"/>
        <v>255</v>
      </c>
      <c r="B263" s="17">
        <f t="shared" si="45"/>
        <v>61743.148225779994</v>
      </c>
      <c r="C263" s="17">
        <f t="shared" si="46"/>
        <v>411.62098817186666</v>
      </c>
      <c r="D263" s="17">
        <f t="shared" si="47"/>
        <v>875.45779171690515</v>
      </c>
      <c r="E263" s="126">
        <f t="shared" si="43"/>
        <v>1287.0787798887718</v>
      </c>
      <c r="F263" s="130"/>
      <c r="G263" s="130"/>
      <c r="H263" s="93"/>
      <c r="I263" s="20"/>
      <c r="J263" s="91"/>
      <c r="K263" s="92"/>
      <c r="L263" s="55"/>
      <c r="M263" s="25"/>
      <c r="N263" s="56">
        <f t="shared" si="39"/>
        <v>0</v>
      </c>
      <c r="O263" s="56">
        <f t="shared" si="41"/>
        <v>2</v>
      </c>
      <c r="P263" s="57">
        <f t="shared" si="44"/>
        <v>58</v>
      </c>
      <c r="Q263" s="62">
        <f t="shared" si="48"/>
        <v>6.6666666666666671E-3</v>
      </c>
      <c r="R263" s="59"/>
      <c r="S263" s="98">
        <f t="shared" si="42"/>
        <v>168775.5</v>
      </c>
      <c r="T263" s="61">
        <f t="shared" si="40"/>
        <v>312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</row>
    <row r="264" spans="1:30" s="56" customFormat="1" x14ac:dyDescent="0.2">
      <c r="A264" s="8">
        <f t="shared" si="49"/>
        <v>256</v>
      </c>
      <c r="B264" s="17">
        <f t="shared" si="45"/>
        <v>60867.690434063086</v>
      </c>
      <c r="C264" s="17">
        <f t="shared" si="46"/>
        <v>405.78460289375391</v>
      </c>
      <c r="D264" s="17">
        <f t="shared" si="47"/>
        <v>881.29417699501789</v>
      </c>
      <c r="E264" s="126">
        <f t="shared" si="43"/>
        <v>1287.0787798887718</v>
      </c>
      <c r="F264" s="130"/>
      <c r="G264" s="130"/>
      <c r="H264" s="93"/>
      <c r="I264" s="20"/>
      <c r="J264" s="91"/>
      <c r="K264" s="92"/>
      <c r="L264" s="55"/>
      <c r="M264" s="25"/>
      <c r="N264" s="56">
        <f t="shared" si="39"/>
        <v>0</v>
      </c>
      <c r="O264" s="56">
        <f t="shared" si="41"/>
        <v>2</v>
      </c>
      <c r="P264" s="57">
        <f t="shared" si="44"/>
        <v>57</v>
      </c>
      <c r="Q264" s="62">
        <f t="shared" si="48"/>
        <v>6.6666666666666671E-3</v>
      </c>
      <c r="R264" s="59"/>
      <c r="S264" s="98">
        <f t="shared" si="42"/>
        <v>168775.5</v>
      </c>
      <c r="T264" s="61">
        <f t="shared" si="40"/>
        <v>312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</row>
    <row r="265" spans="1:30" s="56" customFormat="1" x14ac:dyDescent="0.2">
      <c r="A265" s="8">
        <f t="shared" si="49"/>
        <v>257</v>
      </c>
      <c r="B265" s="17">
        <f t="shared" si="45"/>
        <v>59986.396257068067</v>
      </c>
      <c r="C265" s="17">
        <f t="shared" si="46"/>
        <v>399.90930838045381</v>
      </c>
      <c r="D265" s="17">
        <f t="shared" si="47"/>
        <v>887.169471508318</v>
      </c>
      <c r="E265" s="126">
        <f t="shared" si="43"/>
        <v>1287.0787798887718</v>
      </c>
      <c r="F265" s="130"/>
      <c r="G265" s="130"/>
      <c r="H265" s="93"/>
      <c r="I265" s="20"/>
      <c r="J265" s="91"/>
      <c r="K265" s="92"/>
      <c r="L265" s="55"/>
      <c r="M265" s="25"/>
      <c r="N265" s="56">
        <f t="shared" ref="N265:N328" si="50">IF(K265="",0,IF(K265=$Q$4,1,2))</f>
        <v>0</v>
      </c>
      <c r="O265" s="56">
        <f t="shared" si="41"/>
        <v>2</v>
      </c>
      <c r="P265" s="57">
        <f t="shared" si="44"/>
        <v>56</v>
      </c>
      <c r="Q265" s="62">
        <f t="shared" si="48"/>
        <v>6.6666666666666671E-3</v>
      </c>
      <c r="R265" s="59"/>
      <c r="S265" s="98">
        <f t="shared" si="42"/>
        <v>168775.5</v>
      </c>
      <c r="T265" s="61">
        <f t="shared" ref="T265:T328" si="51">IF(OR(K264=$Q$5,H264&gt;0),P265,T264)</f>
        <v>312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</row>
    <row r="266" spans="1:30" s="56" customFormat="1" x14ac:dyDescent="0.2">
      <c r="A266" s="8">
        <f t="shared" si="49"/>
        <v>258</v>
      </c>
      <c r="B266" s="17">
        <f t="shared" si="45"/>
        <v>59099.226785559746</v>
      </c>
      <c r="C266" s="17">
        <f t="shared" si="46"/>
        <v>393.99484523706502</v>
      </c>
      <c r="D266" s="17">
        <f t="shared" si="47"/>
        <v>893.08393465170684</v>
      </c>
      <c r="E266" s="126">
        <f t="shared" si="43"/>
        <v>1287.0787798887718</v>
      </c>
      <c r="F266" s="130"/>
      <c r="G266" s="130"/>
      <c r="H266" s="93"/>
      <c r="I266" s="20"/>
      <c r="J266" s="91"/>
      <c r="K266" s="92"/>
      <c r="L266" s="55"/>
      <c r="M266" s="25"/>
      <c r="N266" s="56">
        <f t="shared" si="50"/>
        <v>0</v>
      </c>
      <c r="O266" s="56">
        <f t="shared" ref="O266:O329" si="52">IF(AND(((N265+O265)&gt;1),N265&lt;&gt;1),2,1)</f>
        <v>2</v>
      </c>
      <c r="P266" s="57">
        <f t="shared" si="44"/>
        <v>55</v>
      </c>
      <c r="Q266" s="62">
        <f t="shared" si="48"/>
        <v>6.6666666666666671E-3</v>
      </c>
      <c r="R266" s="59"/>
      <c r="S266" s="98">
        <f t="shared" ref="S266:S329" si="53">IF(OR(K265=$Q$5,H265&gt;0),B266,S265)</f>
        <v>168775.5</v>
      </c>
      <c r="T266" s="61">
        <f t="shared" si="51"/>
        <v>312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</row>
    <row r="267" spans="1:30" s="56" customFormat="1" x14ac:dyDescent="0.2">
      <c r="A267" s="8">
        <f t="shared" si="49"/>
        <v>259</v>
      </c>
      <c r="B267" s="17">
        <f t="shared" si="45"/>
        <v>58206.142850908036</v>
      </c>
      <c r="C267" s="17">
        <f t="shared" si="46"/>
        <v>388.04095233938693</v>
      </c>
      <c r="D267" s="17">
        <f t="shared" si="47"/>
        <v>899.03782754938493</v>
      </c>
      <c r="E267" s="126">
        <f t="shared" ref="E267:E330" si="54">IF(B267&lt;=D266,B267+C267,IF(O267=1,B267*(Q267/(1-(1+Q267)^-(P267-0))),S267*(Q267/(1-(1+Q267)^-(T267-0)))))</f>
        <v>1287.0787798887718</v>
      </c>
      <c r="F267" s="130"/>
      <c r="G267" s="130"/>
      <c r="H267" s="93"/>
      <c r="I267" s="20"/>
      <c r="J267" s="91"/>
      <c r="K267" s="92"/>
      <c r="L267" s="55"/>
      <c r="M267" s="25"/>
      <c r="N267" s="56">
        <f t="shared" si="50"/>
        <v>0</v>
      </c>
      <c r="O267" s="56">
        <f t="shared" si="52"/>
        <v>2</v>
      </c>
      <c r="P267" s="57">
        <f t="shared" ref="P267:P330" si="55">IF(K266=$Q$5,LOG(E266/(E266-Q267*B267),1+Q267),P266-1)</f>
        <v>54</v>
      </c>
      <c r="Q267" s="62">
        <f t="shared" si="48"/>
        <v>6.6666666666666671E-3</v>
      </c>
      <c r="R267" s="59"/>
      <c r="S267" s="98">
        <f t="shared" si="53"/>
        <v>168775.5</v>
      </c>
      <c r="T267" s="61">
        <f t="shared" si="51"/>
        <v>312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</row>
    <row r="268" spans="1:30" s="56" customFormat="1" x14ac:dyDescent="0.2">
      <c r="A268" s="8">
        <f t="shared" si="49"/>
        <v>260</v>
      </c>
      <c r="B268" s="17">
        <f t="shared" si="45"/>
        <v>57307.10502335865</v>
      </c>
      <c r="C268" s="17">
        <f t="shared" si="46"/>
        <v>382.04736682239104</v>
      </c>
      <c r="D268" s="17">
        <f t="shared" si="47"/>
        <v>905.03141306638076</v>
      </c>
      <c r="E268" s="126">
        <f t="shared" si="54"/>
        <v>1287.0787798887718</v>
      </c>
      <c r="F268" s="130"/>
      <c r="G268" s="130"/>
      <c r="H268" s="93"/>
      <c r="I268" s="20"/>
      <c r="J268" s="91"/>
      <c r="K268" s="92"/>
      <c r="L268" s="55"/>
      <c r="M268" s="25"/>
      <c r="N268" s="56">
        <f t="shared" si="50"/>
        <v>0</v>
      </c>
      <c r="O268" s="56">
        <f t="shared" si="52"/>
        <v>2</v>
      </c>
      <c r="P268" s="57">
        <f t="shared" si="55"/>
        <v>53</v>
      </c>
      <c r="Q268" s="62">
        <f t="shared" si="48"/>
        <v>6.6666666666666671E-3</v>
      </c>
      <c r="R268" s="59"/>
      <c r="S268" s="98">
        <f t="shared" si="53"/>
        <v>168775.5</v>
      </c>
      <c r="T268" s="61">
        <f t="shared" si="51"/>
        <v>312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</row>
    <row r="269" spans="1:30" s="56" customFormat="1" x14ac:dyDescent="0.2">
      <c r="A269" s="8">
        <f t="shared" si="49"/>
        <v>261</v>
      </c>
      <c r="B269" s="17">
        <f t="shared" si="45"/>
        <v>56402.073610292267</v>
      </c>
      <c r="C269" s="17">
        <f t="shared" si="46"/>
        <v>376.01382406861512</v>
      </c>
      <c r="D269" s="17">
        <f t="shared" si="47"/>
        <v>911.06495582015668</v>
      </c>
      <c r="E269" s="126">
        <f t="shared" si="54"/>
        <v>1287.0787798887718</v>
      </c>
      <c r="F269" s="130"/>
      <c r="G269" s="130"/>
      <c r="H269" s="93"/>
      <c r="I269" s="20"/>
      <c r="J269" s="91"/>
      <c r="K269" s="92"/>
      <c r="L269" s="55"/>
      <c r="M269" s="25"/>
      <c r="N269" s="56">
        <f t="shared" si="50"/>
        <v>0</v>
      </c>
      <c r="O269" s="56">
        <f t="shared" si="52"/>
        <v>2</v>
      </c>
      <c r="P269" s="57">
        <f t="shared" si="55"/>
        <v>52</v>
      </c>
      <c r="Q269" s="62">
        <f t="shared" si="48"/>
        <v>6.6666666666666671E-3</v>
      </c>
      <c r="R269" s="59"/>
      <c r="S269" s="98">
        <f t="shared" si="53"/>
        <v>168775.5</v>
      </c>
      <c r="T269" s="61">
        <f t="shared" si="51"/>
        <v>312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</row>
    <row r="270" spans="1:30" s="56" customFormat="1" x14ac:dyDescent="0.2">
      <c r="A270" s="8">
        <f t="shared" si="49"/>
        <v>262</v>
      </c>
      <c r="B270" s="17">
        <f t="shared" ref="B270:B333" si="56">IF(OR(B269&lt;0,B269&lt;E269),0,(IF(I269=0,B269-D269,B269-I269-D269)))</f>
        <v>55491.008654472113</v>
      </c>
      <c r="C270" s="17">
        <f t="shared" ref="C270:C333" si="57">B270*Q270</f>
        <v>369.94005769648078</v>
      </c>
      <c r="D270" s="17">
        <f t="shared" ref="D270:D333" si="58">IF(B270&lt;=D269,B270,E270-C270)</f>
        <v>917.13872219229097</v>
      </c>
      <c r="E270" s="126">
        <f t="shared" si="54"/>
        <v>1287.0787798887718</v>
      </c>
      <c r="F270" s="130"/>
      <c r="G270" s="130"/>
      <c r="H270" s="93"/>
      <c r="I270" s="20"/>
      <c r="J270" s="91"/>
      <c r="K270" s="92"/>
      <c r="L270" s="55"/>
      <c r="M270" s="25"/>
      <c r="N270" s="56">
        <f t="shared" si="50"/>
        <v>0</v>
      </c>
      <c r="O270" s="56">
        <f t="shared" si="52"/>
        <v>2</v>
      </c>
      <c r="P270" s="57">
        <f t="shared" si="55"/>
        <v>51</v>
      </c>
      <c r="Q270" s="62">
        <f t="shared" si="48"/>
        <v>6.6666666666666671E-3</v>
      </c>
      <c r="R270" s="59"/>
      <c r="S270" s="98">
        <f t="shared" si="53"/>
        <v>168775.5</v>
      </c>
      <c r="T270" s="61">
        <f t="shared" si="51"/>
        <v>312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</row>
    <row r="271" spans="1:30" s="56" customFormat="1" x14ac:dyDescent="0.2">
      <c r="A271" s="8">
        <f t="shared" si="49"/>
        <v>263</v>
      </c>
      <c r="B271" s="17">
        <f t="shared" si="56"/>
        <v>54573.86993227982</v>
      </c>
      <c r="C271" s="17">
        <f t="shared" si="57"/>
        <v>363.82579954853213</v>
      </c>
      <c r="D271" s="17">
        <f t="shared" si="58"/>
        <v>923.25298034023967</v>
      </c>
      <c r="E271" s="126">
        <f t="shared" si="54"/>
        <v>1287.0787798887718</v>
      </c>
      <c r="F271" s="130"/>
      <c r="G271" s="130"/>
      <c r="H271" s="93"/>
      <c r="I271" s="20"/>
      <c r="J271" s="91"/>
      <c r="K271" s="92"/>
      <c r="L271" s="55"/>
      <c r="M271" s="25"/>
      <c r="N271" s="56">
        <f t="shared" si="50"/>
        <v>0</v>
      </c>
      <c r="O271" s="56">
        <f t="shared" si="52"/>
        <v>2</v>
      </c>
      <c r="P271" s="57">
        <f t="shared" si="55"/>
        <v>50</v>
      </c>
      <c r="Q271" s="62">
        <f t="shared" ref="Q271:Q334" si="59">IF(H270=0,Q270,H270/12)</f>
        <v>6.6666666666666671E-3</v>
      </c>
      <c r="R271" s="59"/>
      <c r="S271" s="98">
        <f t="shared" si="53"/>
        <v>168775.5</v>
      </c>
      <c r="T271" s="61">
        <f t="shared" si="51"/>
        <v>312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</row>
    <row r="272" spans="1:30" s="56" customFormat="1" x14ac:dyDescent="0.2">
      <c r="A272" s="8">
        <f t="shared" si="49"/>
        <v>264</v>
      </c>
      <c r="B272" s="17">
        <f t="shared" si="56"/>
        <v>53650.616951939577</v>
      </c>
      <c r="C272" s="17">
        <f t="shared" si="57"/>
        <v>357.67077967959722</v>
      </c>
      <c r="D272" s="17">
        <f t="shared" si="58"/>
        <v>929.40800020917459</v>
      </c>
      <c r="E272" s="126">
        <f t="shared" si="54"/>
        <v>1287.0787798887718</v>
      </c>
      <c r="F272" s="130"/>
      <c r="G272" s="130"/>
      <c r="H272" s="93"/>
      <c r="I272" s="20"/>
      <c r="J272" s="91"/>
      <c r="K272" s="92"/>
      <c r="L272" s="55"/>
      <c r="M272" s="25"/>
      <c r="N272" s="56">
        <f t="shared" si="50"/>
        <v>0</v>
      </c>
      <c r="O272" s="56">
        <f t="shared" si="52"/>
        <v>2</v>
      </c>
      <c r="P272" s="57">
        <f t="shared" si="55"/>
        <v>49</v>
      </c>
      <c r="Q272" s="62">
        <f t="shared" si="59"/>
        <v>6.6666666666666671E-3</v>
      </c>
      <c r="R272" s="59"/>
      <c r="S272" s="98">
        <f t="shared" si="53"/>
        <v>168775.5</v>
      </c>
      <c r="T272" s="61">
        <f t="shared" si="51"/>
        <v>312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</row>
    <row r="273" spans="1:30" s="56" customFormat="1" x14ac:dyDescent="0.2">
      <c r="A273" s="8">
        <f t="shared" si="49"/>
        <v>265</v>
      </c>
      <c r="B273" s="17">
        <f t="shared" si="56"/>
        <v>52721.208951730405</v>
      </c>
      <c r="C273" s="17">
        <f t="shared" si="57"/>
        <v>351.4747263448694</v>
      </c>
      <c r="D273" s="17">
        <f t="shared" si="58"/>
        <v>935.60405354390241</v>
      </c>
      <c r="E273" s="126">
        <f t="shared" si="54"/>
        <v>1287.0787798887718</v>
      </c>
      <c r="F273" s="130"/>
      <c r="G273" s="130"/>
      <c r="H273" s="93"/>
      <c r="I273" s="20"/>
      <c r="J273" s="91"/>
      <c r="K273" s="92"/>
      <c r="L273" s="55"/>
      <c r="M273" s="25"/>
      <c r="N273" s="56">
        <f t="shared" si="50"/>
        <v>0</v>
      </c>
      <c r="O273" s="56">
        <f t="shared" si="52"/>
        <v>2</v>
      </c>
      <c r="P273" s="57">
        <f t="shared" si="55"/>
        <v>48</v>
      </c>
      <c r="Q273" s="62">
        <f t="shared" si="59"/>
        <v>6.6666666666666671E-3</v>
      </c>
      <c r="R273" s="59"/>
      <c r="S273" s="98">
        <f t="shared" si="53"/>
        <v>168775.5</v>
      </c>
      <c r="T273" s="61">
        <f t="shared" si="51"/>
        <v>312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</row>
    <row r="274" spans="1:30" s="56" customFormat="1" x14ac:dyDescent="0.2">
      <c r="A274" s="8">
        <f t="shared" si="49"/>
        <v>266</v>
      </c>
      <c r="B274" s="17">
        <f t="shared" si="56"/>
        <v>51785.604898186502</v>
      </c>
      <c r="C274" s="17">
        <f t="shared" si="57"/>
        <v>345.23736598791004</v>
      </c>
      <c r="D274" s="17">
        <f t="shared" si="58"/>
        <v>941.84141390086177</v>
      </c>
      <c r="E274" s="126">
        <f t="shared" si="54"/>
        <v>1287.0787798887718</v>
      </c>
      <c r="F274" s="130"/>
      <c r="G274" s="130"/>
      <c r="H274" s="93"/>
      <c r="I274" s="20"/>
      <c r="J274" s="91"/>
      <c r="K274" s="92"/>
      <c r="L274" s="55"/>
      <c r="M274" s="25"/>
      <c r="N274" s="56">
        <f t="shared" si="50"/>
        <v>0</v>
      </c>
      <c r="O274" s="56">
        <f t="shared" si="52"/>
        <v>2</v>
      </c>
      <c r="P274" s="57">
        <f t="shared" si="55"/>
        <v>47</v>
      </c>
      <c r="Q274" s="62">
        <f t="shared" si="59"/>
        <v>6.6666666666666671E-3</v>
      </c>
      <c r="R274" s="59"/>
      <c r="S274" s="98">
        <f t="shared" si="53"/>
        <v>168775.5</v>
      </c>
      <c r="T274" s="61">
        <f t="shared" si="51"/>
        <v>312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</row>
    <row r="275" spans="1:30" s="56" customFormat="1" x14ac:dyDescent="0.2">
      <c r="A275" s="8">
        <f t="shared" si="49"/>
        <v>267</v>
      </c>
      <c r="B275" s="17">
        <f t="shared" si="56"/>
        <v>50843.763484285642</v>
      </c>
      <c r="C275" s="17">
        <f t="shared" si="57"/>
        <v>338.95842322857095</v>
      </c>
      <c r="D275" s="17">
        <f t="shared" si="58"/>
        <v>948.12035666020086</v>
      </c>
      <c r="E275" s="126">
        <f t="shared" si="54"/>
        <v>1287.0787798887718</v>
      </c>
      <c r="F275" s="130"/>
      <c r="G275" s="130"/>
      <c r="H275" s="93"/>
      <c r="I275" s="20"/>
      <c r="J275" s="91"/>
      <c r="K275" s="92"/>
      <c r="L275" s="55"/>
      <c r="M275" s="25"/>
      <c r="N275" s="56">
        <f t="shared" si="50"/>
        <v>0</v>
      </c>
      <c r="O275" s="56">
        <f t="shared" si="52"/>
        <v>2</v>
      </c>
      <c r="P275" s="57">
        <f t="shared" si="55"/>
        <v>46</v>
      </c>
      <c r="Q275" s="62">
        <f t="shared" si="59"/>
        <v>6.6666666666666671E-3</v>
      </c>
      <c r="R275" s="59"/>
      <c r="S275" s="98">
        <f t="shared" si="53"/>
        <v>168775.5</v>
      </c>
      <c r="T275" s="61">
        <f t="shared" si="51"/>
        <v>312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</row>
    <row r="276" spans="1:30" s="56" customFormat="1" x14ac:dyDescent="0.2">
      <c r="A276" s="8">
        <f t="shared" si="49"/>
        <v>268</v>
      </c>
      <c r="B276" s="17">
        <f t="shared" si="56"/>
        <v>49895.643127625444</v>
      </c>
      <c r="C276" s="17">
        <f t="shared" si="57"/>
        <v>332.6376208508363</v>
      </c>
      <c r="D276" s="17">
        <f t="shared" si="58"/>
        <v>954.44115903793545</v>
      </c>
      <c r="E276" s="126">
        <f t="shared" si="54"/>
        <v>1287.0787798887718</v>
      </c>
      <c r="F276" s="130"/>
      <c r="G276" s="130"/>
      <c r="H276" s="93"/>
      <c r="I276" s="20"/>
      <c r="J276" s="91"/>
      <c r="K276" s="92"/>
      <c r="L276" s="55"/>
      <c r="M276" s="25"/>
      <c r="N276" s="56">
        <f t="shared" si="50"/>
        <v>0</v>
      </c>
      <c r="O276" s="56">
        <f t="shared" si="52"/>
        <v>2</v>
      </c>
      <c r="P276" s="57">
        <f t="shared" si="55"/>
        <v>45</v>
      </c>
      <c r="Q276" s="62">
        <f t="shared" si="59"/>
        <v>6.6666666666666671E-3</v>
      </c>
      <c r="R276" s="59"/>
      <c r="S276" s="98">
        <f t="shared" si="53"/>
        <v>168775.5</v>
      </c>
      <c r="T276" s="61">
        <f t="shared" si="51"/>
        <v>312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</row>
    <row r="277" spans="1:30" s="56" customFormat="1" x14ac:dyDescent="0.2">
      <c r="A277" s="8">
        <f t="shared" si="49"/>
        <v>269</v>
      </c>
      <c r="B277" s="17">
        <f t="shared" si="56"/>
        <v>48941.201968587506</v>
      </c>
      <c r="C277" s="17">
        <f t="shared" si="57"/>
        <v>326.27467979058338</v>
      </c>
      <c r="D277" s="17">
        <f t="shared" si="58"/>
        <v>960.80410009818843</v>
      </c>
      <c r="E277" s="126">
        <f t="shared" si="54"/>
        <v>1287.0787798887718</v>
      </c>
      <c r="F277" s="130"/>
      <c r="G277" s="130"/>
      <c r="H277" s="93"/>
      <c r="I277" s="20"/>
      <c r="J277" s="91"/>
      <c r="K277" s="92"/>
      <c r="L277" s="55"/>
      <c r="M277" s="25"/>
      <c r="N277" s="56">
        <f t="shared" si="50"/>
        <v>0</v>
      </c>
      <c r="O277" s="56">
        <f t="shared" si="52"/>
        <v>2</v>
      </c>
      <c r="P277" s="57">
        <f t="shared" si="55"/>
        <v>44</v>
      </c>
      <c r="Q277" s="62">
        <f t="shared" si="59"/>
        <v>6.6666666666666671E-3</v>
      </c>
      <c r="R277" s="59"/>
      <c r="S277" s="98">
        <f t="shared" si="53"/>
        <v>168775.5</v>
      </c>
      <c r="T277" s="61">
        <f t="shared" si="51"/>
        <v>312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</row>
    <row r="278" spans="1:30" s="56" customFormat="1" x14ac:dyDescent="0.2">
      <c r="A278" s="8">
        <f t="shared" si="49"/>
        <v>270</v>
      </c>
      <c r="B278" s="17">
        <f t="shared" si="56"/>
        <v>47980.397868489315</v>
      </c>
      <c r="C278" s="17">
        <f t="shared" si="57"/>
        <v>319.86931912326213</v>
      </c>
      <c r="D278" s="17">
        <f t="shared" si="58"/>
        <v>967.20946076550968</v>
      </c>
      <c r="E278" s="126">
        <f t="shared" si="54"/>
        <v>1287.0787798887718</v>
      </c>
      <c r="F278" s="130"/>
      <c r="G278" s="130"/>
      <c r="H278" s="93"/>
      <c r="I278" s="20"/>
      <c r="J278" s="91"/>
      <c r="K278" s="92"/>
      <c r="L278" s="55"/>
      <c r="M278" s="25"/>
      <c r="N278" s="56">
        <f t="shared" si="50"/>
        <v>0</v>
      </c>
      <c r="O278" s="56">
        <f t="shared" si="52"/>
        <v>2</v>
      </c>
      <c r="P278" s="57">
        <f t="shared" si="55"/>
        <v>43</v>
      </c>
      <c r="Q278" s="62">
        <f t="shared" si="59"/>
        <v>6.6666666666666671E-3</v>
      </c>
      <c r="R278" s="59"/>
      <c r="S278" s="98">
        <f t="shared" si="53"/>
        <v>168775.5</v>
      </c>
      <c r="T278" s="61">
        <f t="shared" si="51"/>
        <v>312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</row>
    <row r="279" spans="1:30" s="56" customFormat="1" x14ac:dyDescent="0.2">
      <c r="A279" s="8">
        <f t="shared" si="49"/>
        <v>271</v>
      </c>
      <c r="B279" s="17">
        <f t="shared" si="56"/>
        <v>47013.188407723806</v>
      </c>
      <c r="C279" s="17">
        <f t="shared" si="57"/>
        <v>313.42125605149204</v>
      </c>
      <c r="D279" s="17">
        <f t="shared" si="58"/>
        <v>973.65752383727977</v>
      </c>
      <c r="E279" s="126">
        <f t="shared" si="54"/>
        <v>1287.0787798887718</v>
      </c>
      <c r="F279" s="130"/>
      <c r="G279" s="130"/>
      <c r="H279" s="93"/>
      <c r="I279" s="20"/>
      <c r="J279" s="91"/>
      <c r="K279" s="92"/>
      <c r="L279" s="55"/>
      <c r="M279" s="25"/>
      <c r="N279" s="56">
        <f t="shared" si="50"/>
        <v>0</v>
      </c>
      <c r="O279" s="56">
        <f t="shared" si="52"/>
        <v>2</v>
      </c>
      <c r="P279" s="57">
        <f t="shared" si="55"/>
        <v>42</v>
      </c>
      <c r="Q279" s="62">
        <f t="shared" si="59"/>
        <v>6.6666666666666671E-3</v>
      </c>
      <c r="R279" s="59"/>
      <c r="S279" s="98">
        <f t="shared" si="53"/>
        <v>168775.5</v>
      </c>
      <c r="T279" s="61">
        <f t="shared" si="51"/>
        <v>312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</row>
    <row r="280" spans="1:30" s="56" customFormat="1" x14ac:dyDescent="0.2">
      <c r="A280" s="8">
        <f t="shared" si="49"/>
        <v>272</v>
      </c>
      <c r="B280" s="17">
        <f t="shared" si="56"/>
        <v>46039.530883886524</v>
      </c>
      <c r="C280" s="17">
        <f t="shared" si="57"/>
        <v>306.93020589257685</v>
      </c>
      <c r="D280" s="17">
        <f t="shared" si="58"/>
        <v>980.14857399619495</v>
      </c>
      <c r="E280" s="126">
        <f t="shared" si="54"/>
        <v>1287.0787798887718</v>
      </c>
      <c r="F280" s="130"/>
      <c r="G280" s="130"/>
      <c r="H280" s="93"/>
      <c r="I280" s="20"/>
      <c r="J280" s="91"/>
      <c r="K280" s="92"/>
      <c r="L280" s="55"/>
      <c r="M280" s="25"/>
      <c r="N280" s="56">
        <f t="shared" si="50"/>
        <v>0</v>
      </c>
      <c r="O280" s="56">
        <f t="shared" si="52"/>
        <v>2</v>
      </c>
      <c r="P280" s="57">
        <f t="shared" si="55"/>
        <v>41</v>
      </c>
      <c r="Q280" s="62">
        <f t="shared" si="59"/>
        <v>6.6666666666666671E-3</v>
      </c>
      <c r="R280" s="59"/>
      <c r="S280" s="98">
        <f t="shared" si="53"/>
        <v>168775.5</v>
      </c>
      <c r="T280" s="61">
        <f t="shared" si="51"/>
        <v>312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</row>
    <row r="281" spans="1:30" s="56" customFormat="1" x14ac:dyDescent="0.2">
      <c r="A281" s="8">
        <f t="shared" si="49"/>
        <v>273</v>
      </c>
      <c r="B281" s="17">
        <f t="shared" si="56"/>
        <v>45059.38230989033</v>
      </c>
      <c r="C281" s="17">
        <f t="shared" si="57"/>
        <v>300.39588206593555</v>
      </c>
      <c r="D281" s="17">
        <f t="shared" si="58"/>
        <v>986.68289782283625</v>
      </c>
      <c r="E281" s="126">
        <f t="shared" si="54"/>
        <v>1287.0787798887718</v>
      </c>
      <c r="F281" s="130"/>
      <c r="G281" s="130"/>
      <c r="H281" s="93"/>
      <c r="I281" s="20"/>
      <c r="J281" s="91"/>
      <c r="K281" s="92"/>
      <c r="L281" s="55"/>
      <c r="M281" s="25"/>
      <c r="N281" s="56">
        <f t="shared" si="50"/>
        <v>0</v>
      </c>
      <c r="O281" s="56">
        <f t="shared" si="52"/>
        <v>2</v>
      </c>
      <c r="P281" s="57">
        <f t="shared" si="55"/>
        <v>40</v>
      </c>
      <c r="Q281" s="62">
        <f t="shared" si="59"/>
        <v>6.6666666666666671E-3</v>
      </c>
      <c r="R281" s="59"/>
      <c r="S281" s="98">
        <f t="shared" si="53"/>
        <v>168775.5</v>
      </c>
      <c r="T281" s="61">
        <f t="shared" si="51"/>
        <v>312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</row>
    <row r="282" spans="1:30" s="56" customFormat="1" x14ac:dyDescent="0.2">
      <c r="A282" s="8">
        <f t="shared" si="49"/>
        <v>274</v>
      </c>
      <c r="B282" s="17">
        <f t="shared" si="56"/>
        <v>44072.699412067494</v>
      </c>
      <c r="C282" s="17">
        <f t="shared" si="57"/>
        <v>293.81799608044997</v>
      </c>
      <c r="D282" s="17">
        <f t="shared" si="58"/>
        <v>993.26078380832178</v>
      </c>
      <c r="E282" s="126">
        <f t="shared" si="54"/>
        <v>1287.0787798887718</v>
      </c>
      <c r="F282" s="130"/>
      <c r="G282" s="130"/>
      <c r="H282" s="93"/>
      <c r="I282" s="20"/>
      <c r="J282" s="91"/>
      <c r="K282" s="92"/>
      <c r="L282" s="55"/>
      <c r="M282" s="25"/>
      <c r="N282" s="56">
        <f t="shared" si="50"/>
        <v>0</v>
      </c>
      <c r="O282" s="56">
        <f t="shared" si="52"/>
        <v>2</v>
      </c>
      <c r="P282" s="57">
        <f t="shared" si="55"/>
        <v>39</v>
      </c>
      <c r="Q282" s="62">
        <f t="shared" si="59"/>
        <v>6.6666666666666671E-3</v>
      </c>
      <c r="R282" s="59"/>
      <c r="S282" s="98">
        <f t="shared" si="53"/>
        <v>168775.5</v>
      </c>
      <c r="T282" s="61">
        <f t="shared" si="51"/>
        <v>312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</row>
    <row r="283" spans="1:30" s="56" customFormat="1" x14ac:dyDescent="0.2">
      <c r="A283" s="8">
        <f t="shared" si="49"/>
        <v>275</v>
      </c>
      <c r="B283" s="17">
        <f t="shared" si="56"/>
        <v>43079.438628259173</v>
      </c>
      <c r="C283" s="17">
        <f t="shared" si="57"/>
        <v>287.19625752172783</v>
      </c>
      <c r="D283" s="17">
        <f t="shared" si="58"/>
        <v>999.88252236704398</v>
      </c>
      <c r="E283" s="126">
        <f t="shared" si="54"/>
        <v>1287.0787798887718</v>
      </c>
      <c r="F283" s="130"/>
      <c r="G283" s="130"/>
      <c r="H283" s="93"/>
      <c r="I283" s="20"/>
      <c r="J283" s="91"/>
      <c r="K283" s="92"/>
      <c r="L283" s="55"/>
      <c r="M283" s="25"/>
      <c r="N283" s="56">
        <f t="shared" si="50"/>
        <v>0</v>
      </c>
      <c r="O283" s="56">
        <f t="shared" si="52"/>
        <v>2</v>
      </c>
      <c r="P283" s="57">
        <f t="shared" si="55"/>
        <v>38</v>
      </c>
      <c r="Q283" s="62">
        <f t="shared" si="59"/>
        <v>6.6666666666666671E-3</v>
      </c>
      <c r="R283" s="59"/>
      <c r="S283" s="98">
        <f t="shared" si="53"/>
        <v>168775.5</v>
      </c>
      <c r="T283" s="61">
        <f t="shared" si="51"/>
        <v>312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</row>
    <row r="284" spans="1:30" s="56" customFormat="1" x14ac:dyDescent="0.2">
      <c r="A284" s="8">
        <f t="shared" si="49"/>
        <v>276</v>
      </c>
      <c r="B284" s="17">
        <f t="shared" si="56"/>
        <v>42079.55610589213</v>
      </c>
      <c r="C284" s="17">
        <f t="shared" si="57"/>
        <v>280.5303740392809</v>
      </c>
      <c r="D284" s="17">
        <f t="shared" si="58"/>
        <v>1006.5484058494909</v>
      </c>
      <c r="E284" s="126">
        <f t="shared" si="54"/>
        <v>1287.0787798887718</v>
      </c>
      <c r="F284" s="130"/>
      <c r="G284" s="130"/>
      <c r="H284" s="93"/>
      <c r="I284" s="20"/>
      <c r="J284" s="91"/>
      <c r="K284" s="92"/>
      <c r="L284" s="55"/>
      <c r="M284" s="25"/>
      <c r="N284" s="56">
        <f t="shared" si="50"/>
        <v>0</v>
      </c>
      <c r="O284" s="56">
        <f t="shared" si="52"/>
        <v>2</v>
      </c>
      <c r="P284" s="57">
        <f t="shared" si="55"/>
        <v>37</v>
      </c>
      <c r="Q284" s="62">
        <f t="shared" si="59"/>
        <v>6.6666666666666671E-3</v>
      </c>
      <c r="R284" s="59"/>
      <c r="S284" s="98">
        <f t="shared" si="53"/>
        <v>168775.5</v>
      </c>
      <c r="T284" s="61">
        <f t="shared" si="51"/>
        <v>312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</row>
    <row r="285" spans="1:30" s="56" customFormat="1" x14ac:dyDescent="0.2">
      <c r="A285" s="8">
        <f t="shared" si="49"/>
        <v>277</v>
      </c>
      <c r="B285" s="17">
        <f t="shared" si="56"/>
        <v>41073.007700042639</v>
      </c>
      <c r="C285" s="17">
        <f t="shared" si="57"/>
        <v>273.82005133361758</v>
      </c>
      <c r="D285" s="17">
        <f t="shared" si="58"/>
        <v>1013.2587285551542</v>
      </c>
      <c r="E285" s="126">
        <f t="shared" si="54"/>
        <v>1287.0787798887718</v>
      </c>
      <c r="F285" s="130"/>
      <c r="G285" s="130"/>
      <c r="H285" s="93"/>
      <c r="I285" s="20"/>
      <c r="J285" s="91"/>
      <c r="K285" s="92"/>
      <c r="L285" s="55"/>
      <c r="M285" s="25"/>
      <c r="N285" s="56">
        <f t="shared" si="50"/>
        <v>0</v>
      </c>
      <c r="O285" s="56">
        <f t="shared" si="52"/>
        <v>2</v>
      </c>
      <c r="P285" s="57">
        <f t="shared" si="55"/>
        <v>36</v>
      </c>
      <c r="Q285" s="62">
        <f t="shared" si="59"/>
        <v>6.6666666666666671E-3</v>
      </c>
      <c r="R285" s="59"/>
      <c r="S285" s="98">
        <f t="shared" si="53"/>
        <v>168775.5</v>
      </c>
      <c r="T285" s="61">
        <f t="shared" si="51"/>
        <v>312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</row>
    <row r="286" spans="1:30" s="56" customFormat="1" x14ac:dyDescent="0.2">
      <c r="A286" s="8">
        <f t="shared" si="49"/>
        <v>278</v>
      </c>
      <c r="B286" s="17">
        <f t="shared" si="56"/>
        <v>40059.748971487483</v>
      </c>
      <c r="C286" s="17">
        <f t="shared" si="57"/>
        <v>267.06499314324992</v>
      </c>
      <c r="D286" s="17">
        <f t="shared" si="58"/>
        <v>1020.0137867455219</v>
      </c>
      <c r="E286" s="126">
        <f t="shared" si="54"/>
        <v>1287.0787798887718</v>
      </c>
      <c r="F286" s="130"/>
      <c r="G286" s="130"/>
      <c r="H286" s="93"/>
      <c r="I286" s="20"/>
      <c r="J286" s="91"/>
      <c r="K286" s="92"/>
      <c r="L286" s="55"/>
      <c r="M286" s="25"/>
      <c r="N286" s="56">
        <f t="shared" si="50"/>
        <v>0</v>
      </c>
      <c r="O286" s="56">
        <f t="shared" si="52"/>
        <v>2</v>
      </c>
      <c r="P286" s="57">
        <f t="shared" si="55"/>
        <v>35</v>
      </c>
      <c r="Q286" s="62">
        <f t="shared" si="59"/>
        <v>6.6666666666666671E-3</v>
      </c>
      <c r="R286" s="59"/>
      <c r="S286" s="98">
        <f t="shared" si="53"/>
        <v>168775.5</v>
      </c>
      <c r="T286" s="61">
        <f t="shared" si="51"/>
        <v>312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</row>
    <row r="287" spans="1:30" s="56" customFormat="1" x14ac:dyDescent="0.2">
      <c r="A287" s="8">
        <f t="shared" si="49"/>
        <v>279</v>
      </c>
      <c r="B287" s="17">
        <f t="shared" si="56"/>
        <v>39039.735184741963</v>
      </c>
      <c r="C287" s="17">
        <f t="shared" si="57"/>
        <v>260.26490123161312</v>
      </c>
      <c r="D287" s="17">
        <f t="shared" si="58"/>
        <v>1026.8138786571587</v>
      </c>
      <c r="E287" s="126">
        <f t="shared" si="54"/>
        <v>1287.0787798887718</v>
      </c>
      <c r="F287" s="130"/>
      <c r="G287" s="130"/>
      <c r="H287" s="93"/>
      <c r="I287" s="20"/>
      <c r="J287" s="91"/>
      <c r="K287" s="92"/>
      <c r="L287" s="55"/>
      <c r="M287" s="25"/>
      <c r="N287" s="56">
        <f t="shared" si="50"/>
        <v>0</v>
      </c>
      <c r="O287" s="56">
        <f t="shared" si="52"/>
        <v>2</v>
      </c>
      <c r="P287" s="57">
        <f t="shared" si="55"/>
        <v>34</v>
      </c>
      <c r="Q287" s="62">
        <f t="shared" si="59"/>
        <v>6.6666666666666671E-3</v>
      </c>
      <c r="R287" s="59"/>
      <c r="S287" s="98">
        <f t="shared" si="53"/>
        <v>168775.5</v>
      </c>
      <c r="T287" s="61">
        <f t="shared" si="51"/>
        <v>312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</row>
    <row r="288" spans="1:30" s="56" customFormat="1" x14ac:dyDescent="0.2">
      <c r="A288" s="8">
        <f t="shared" si="49"/>
        <v>280</v>
      </c>
      <c r="B288" s="17">
        <f t="shared" si="56"/>
        <v>38012.921306084805</v>
      </c>
      <c r="C288" s="17">
        <f t="shared" si="57"/>
        <v>253.41947537389871</v>
      </c>
      <c r="D288" s="17">
        <f t="shared" si="58"/>
        <v>1033.6593045148732</v>
      </c>
      <c r="E288" s="126">
        <f t="shared" si="54"/>
        <v>1287.0787798887718</v>
      </c>
      <c r="F288" s="130"/>
      <c r="G288" s="130"/>
      <c r="H288" s="93"/>
      <c r="I288" s="20"/>
      <c r="J288" s="91"/>
      <c r="K288" s="92"/>
      <c r="L288" s="55"/>
      <c r="M288" s="25"/>
      <c r="N288" s="56">
        <f t="shared" si="50"/>
        <v>0</v>
      </c>
      <c r="O288" s="56">
        <f t="shared" si="52"/>
        <v>2</v>
      </c>
      <c r="P288" s="57">
        <f t="shared" si="55"/>
        <v>33</v>
      </c>
      <c r="Q288" s="62">
        <f t="shared" si="59"/>
        <v>6.6666666666666671E-3</v>
      </c>
      <c r="R288" s="59"/>
      <c r="S288" s="98">
        <f t="shared" si="53"/>
        <v>168775.5</v>
      </c>
      <c r="T288" s="61">
        <f t="shared" si="51"/>
        <v>312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</row>
    <row r="289" spans="1:30" s="56" customFormat="1" x14ac:dyDescent="0.2">
      <c r="A289" s="8">
        <f t="shared" si="49"/>
        <v>281</v>
      </c>
      <c r="B289" s="17">
        <f t="shared" si="56"/>
        <v>36979.262001569929</v>
      </c>
      <c r="C289" s="17">
        <f t="shared" si="57"/>
        <v>246.52841334379954</v>
      </c>
      <c r="D289" s="17">
        <f t="shared" si="58"/>
        <v>1040.5503665449723</v>
      </c>
      <c r="E289" s="126">
        <f t="shared" si="54"/>
        <v>1287.0787798887718</v>
      </c>
      <c r="F289" s="130"/>
      <c r="G289" s="130"/>
      <c r="H289" s="93"/>
      <c r="I289" s="20"/>
      <c r="J289" s="91"/>
      <c r="K289" s="92"/>
      <c r="L289" s="55"/>
      <c r="M289" s="25"/>
      <c r="N289" s="56">
        <f t="shared" si="50"/>
        <v>0</v>
      </c>
      <c r="O289" s="56">
        <f t="shared" si="52"/>
        <v>2</v>
      </c>
      <c r="P289" s="57">
        <f t="shared" si="55"/>
        <v>32</v>
      </c>
      <c r="Q289" s="62">
        <f t="shared" si="59"/>
        <v>6.6666666666666671E-3</v>
      </c>
      <c r="R289" s="59"/>
      <c r="S289" s="98">
        <f t="shared" si="53"/>
        <v>168775.5</v>
      </c>
      <c r="T289" s="61">
        <f t="shared" si="51"/>
        <v>312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</row>
    <row r="290" spans="1:30" s="56" customFormat="1" x14ac:dyDescent="0.2">
      <c r="A290" s="8">
        <f t="shared" si="49"/>
        <v>282</v>
      </c>
      <c r="B290" s="17">
        <f t="shared" si="56"/>
        <v>35938.711635024956</v>
      </c>
      <c r="C290" s="17">
        <f t="shared" si="57"/>
        <v>239.59141090016638</v>
      </c>
      <c r="D290" s="17">
        <f t="shared" si="58"/>
        <v>1047.4873689886053</v>
      </c>
      <c r="E290" s="126">
        <f t="shared" si="54"/>
        <v>1287.0787798887718</v>
      </c>
      <c r="F290" s="130"/>
      <c r="G290" s="130"/>
      <c r="H290" s="93"/>
      <c r="I290" s="20"/>
      <c r="J290" s="91"/>
      <c r="K290" s="92"/>
      <c r="L290" s="55"/>
      <c r="M290" s="25"/>
      <c r="N290" s="56">
        <f t="shared" si="50"/>
        <v>0</v>
      </c>
      <c r="O290" s="56">
        <f t="shared" si="52"/>
        <v>2</v>
      </c>
      <c r="P290" s="57">
        <f t="shared" si="55"/>
        <v>31</v>
      </c>
      <c r="Q290" s="62">
        <f t="shared" si="59"/>
        <v>6.6666666666666671E-3</v>
      </c>
      <c r="R290" s="59"/>
      <c r="S290" s="98">
        <f t="shared" si="53"/>
        <v>168775.5</v>
      </c>
      <c r="T290" s="61">
        <f t="shared" si="51"/>
        <v>312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</row>
    <row r="291" spans="1:30" s="56" customFormat="1" x14ac:dyDescent="0.2">
      <c r="A291" s="8">
        <f t="shared" si="49"/>
        <v>283</v>
      </c>
      <c r="B291" s="17">
        <f t="shared" si="56"/>
        <v>34891.224266036348</v>
      </c>
      <c r="C291" s="17">
        <f t="shared" si="57"/>
        <v>232.60816177357566</v>
      </c>
      <c r="D291" s="17">
        <f t="shared" si="58"/>
        <v>1054.4706181151962</v>
      </c>
      <c r="E291" s="126">
        <f t="shared" si="54"/>
        <v>1287.0787798887718</v>
      </c>
      <c r="F291" s="130"/>
      <c r="G291" s="130"/>
      <c r="H291" s="93"/>
      <c r="I291" s="20"/>
      <c r="J291" s="91"/>
      <c r="K291" s="92"/>
      <c r="L291" s="55"/>
      <c r="M291" s="25"/>
      <c r="N291" s="56">
        <f t="shared" si="50"/>
        <v>0</v>
      </c>
      <c r="O291" s="56">
        <f t="shared" si="52"/>
        <v>2</v>
      </c>
      <c r="P291" s="57">
        <f t="shared" si="55"/>
        <v>30</v>
      </c>
      <c r="Q291" s="62">
        <f t="shared" si="59"/>
        <v>6.6666666666666671E-3</v>
      </c>
      <c r="R291" s="59"/>
      <c r="S291" s="98">
        <f t="shared" si="53"/>
        <v>168775.5</v>
      </c>
      <c r="T291" s="61">
        <f t="shared" si="51"/>
        <v>312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</row>
    <row r="292" spans="1:30" s="56" customFormat="1" x14ac:dyDescent="0.2">
      <c r="A292" s="8">
        <f t="shared" si="49"/>
        <v>284</v>
      </c>
      <c r="B292" s="17">
        <f t="shared" si="56"/>
        <v>33836.753647921149</v>
      </c>
      <c r="C292" s="17">
        <f t="shared" si="57"/>
        <v>225.57835765280768</v>
      </c>
      <c r="D292" s="17">
        <f t="shared" si="58"/>
        <v>1061.5004222359642</v>
      </c>
      <c r="E292" s="126">
        <f t="shared" si="54"/>
        <v>1287.0787798887718</v>
      </c>
      <c r="F292" s="130"/>
      <c r="G292" s="130"/>
      <c r="H292" s="93"/>
      <c r="I292" s="20"/>
      <c r="J292" s="91"/>
      <c r="K292" s="92"/>
      <c r="L292" s="55"/>
      <c r="M292" s="25"/>
      <c r="N292" s="56">
        <f t="shared" si="50"/>
        <v>0</v>
      </c>
      <c r="O292" s="56">
        <f t="shared" si="52"/>
        <v>2</v>
      </c>
      <c r="P292" s="57">
        <f t="shared" si="55"/>
        <v>29</v>
      </c>
      <c r="Q292" s="62">
        <f t="shared" si="59"/>
        <v>6.6666666666666671E-3</v>
      </c>
      <c r="R292" s="59"/>
      <c r="S292" s="98">
        <f t="shared" si="53"/>
        <v>168775.5</v>
      </c>
      <c r="T292" s="61">
        <f t="shared" si="51"/>
        <v>312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</row>
    <row r="293" spans="1:30" s="56" customFormat="1" x14ac:dyDescent="0.2">
      <c r="A293" s="8">
        <f t="shared" si="49"/>
        <v>285</v>
      </c>
      <c r="B293" s="17">
        <f t="shared" si="56"/>
        <v>32775.253225685185</v>
      </c>
      <c r="C293" s="17">
        <f t="shared" si="57"/>
        <v>218.50168817123458</v>
      </c>
      <c r="D293" s="17">
        <f t="shared" si="58"/>
        <v>1068.5770917175373</v>
      </c>
      <c r="E293" s="126">
        <f t="shared" si="54"/>
        <v>1287.0787798887718</v>
      </c>
      <c r="F293" s="130"/>
      <c r="G293" s="130"/>
      <c r="H293" s="93"/>
      <c r="I293" s="20"/>
      <c r="J293" s="91"/>
      <c r="K293" s="92"/>
      <c r="L293" s="55"/>
      <c r="M293" s="25"/>
      <c r="N293" s="56">
        <f t="shared" si="50"/>
        <v>0</v>
      </c>
      <c r="O293" s="56">
        <f t="shared" si="52"/>
        <v>2</v>
      </c>
      <c r="P293" s="57">
        <f t="shared" si="55"/>
        <v>28</v>
      </c>
      <c r="Q293" s="62">
        <f t="shared" si="59"/>
        <v>6.6666666666666671E-3</v>
      </c>
      <c r="R293" s="59"/>
      <c r="S293" s="98">
        <f t="shared" si="53"/>
        <v>168775.5</v>
      </c>
      <c r="T293" s="61">
        <f t="shared" si="51"/>
        <v>312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</row>
    <row r="294" spans="1:30" s="56" customFormat="1" x14ac:dyDescent="0.2">
      <c r="A294" s="8">
        <f t="shared" si="49"/>
        <v>286</v>
      </c>
      <c r="B294" s="17">
        <f t="shared" si="56"/>
        <v>31706.676133967649</v>
      </c>
      <c r="C294" s="17">
        <f t="shared" si="57"/>
        <v>211.37784089311768</v>
      </c>
      <c r="D294" s="17">
        <f t="shared" si="58"/>
        <v>1075.700938995654</v>
      </c>
      <c r="E294" s="126">
        <f t="shared" si="54"/>
        <v>1287.0787798887718</v>
      </c>
      <c r="F294" s="130"/>
      <c r="G294" s="130"/>
      <c r="H294" s="93"/>
      <c r="I294" s="20"/>
      <c r="J294" s="91"/>
      <c r="K294" s="92"/>
      <c r="L294" s="55"/>
      <c r="M294" s="25"/>
      <c r="N294" s="56">
        <f t="shared" si="50"/>
        <v>0</v>
      </c>
      <c r="O294" s="56">
        <f t="shared" si="52"/>
        <v>2</v>
      </c>
      <c r="P294" s="57">
        <f t="shared" si="55"/>
        <v>27</v>
      </c>
      <c r="Q294" s="62">
        <f t="shared" si="59"/>
        <v>6.6666666666666671E-3</v>
      </c>
      <c r="R294" s="59"/>
      <c r="S294" s="98">
        <f t="shared" si="53"/>
        <v>168775.5</v>
      </c>
      <c r="T294" s="61">
        <f t="shared" si="51"/>
        <v>312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</row>
    <row r="295" spans="1:30" s="56" customFormat="1" x14ac:dyDescent="0.2">
      <c r="A295" s="8">
        <f t="shared" si="49"/>
        <v>287</v>
      </c>
      <c r="B295" s="17">
        <f t="shared" si="56"/>
        <v>30630.975194971994</v>
      </c>
      <c r="C295" s="17">
        <f t="shared" si="57"/>
        <v>204.20650129981331</v>
      </c>
      <c r="D295" s="17">
        <f t="shared" si="58"/>
        <v>1082.8722785889586</v>
      </c>
      <c r="E295" s="126">
        <f t="shared" si="54"/>
        <v>1287.0787798887718</v>
      </c>
      <c r="F295" s="130"/>
      <c r="G295" s="130"/>
      <c r="H295" s="93"/>
      <c r="I295" s="20"/>
      <c r="J295" s="91"/>
      <c r="K295" s="92"/>
      <c r="L295" s="55"/>
      <c r="M295" s="25"/>
      <c r="N295" s="56">
        <f t="shared" si="50"/>
        <v>0</v>
      </c>
      <c r="O295" s="56">
        <f t="shared" si="52"/>
        <v>2</v>
      </c>
      <c r="P295" s="57">
        <f t="shared" si="55"/>
        <v>26</v>
      </c>
      <c r="Q295" s="62">
        <f t="shared" si="59"/>
        <v>6.6666666666666671E-3</v>
      </c>
      <c r="R295" s="59"/>
      <c r="S295" s="98">
        <f t="shared" si="53"/>
        <v>168775.5</v>
      </c>
      <c r="T295" s="61">
        <f t="shared" si="51"/>
        <v>312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</row>
    <row r="296" spans="1:30" s="56" customFormat="1" x14ac:dyDescent="0.2">
      <c r="A296" s="8">
        <f t="shared" si="49"/>
        <v>288</v>
      </c>
      <c r="B296" s="17">
        <f t="shared" si="56"/>
        <v>29548.102916383035</v>
      </c>
      <c r="C296" s="17">
        <f t="shared" si="57"/>
        <v>196.9873527758869</v>
      </c>
      <c r="D296" s="17">
        <f t="shared" si="58"/>
        <v>1090.091427112885</v>
      </c>
      <c r="E296" s="126">
        <f t="shared" si="54"/>
        <v>1287.0787798887718</v>
      </c>
      <c r="F296" s="130"/>
      <c r="G296" s="130"/>
      <c r="H296" s="93"/>
      <c r="I296" s="20"/>
      <c r="J296" s="91"/>
      <c r="K296" s="92"/>
      <c r="L296" s="55"/>
      <c r="M296" s="25"/>
      <c r="N296" s="56">
        <f t="shared" si="50"/>
        <v>0</v>
      </c>
      <c r="O296" s="56">
        <f t="shared" si="52"/>
        <v>2</v>
      </c>
      <c r="P296" s="57">
        <f t="shared" si="55"/>
        <v>25</v>
      </c>
      <c r="Q296" s="62">
        <f t="shared" si="59"/>
        <v>6.6666666666666671E-3</v>
      </c>
      <c r="R296" s="59"/>
      <c r="S296" s="98">
        <f t="shared" si="53"/>
        <v>168775.5</v>
      </c>
      <c r="T296" s="61">
        <f t="shared" si="51"/>
        <v>312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</row>
    <row r="297" spans="1:30" s="56" customFormat="1" x14ac:dyDescent="0.2">
      <c r="A297" s="8">
        <f t="shared" si="49"/>
        <v>289</v>
      </c>
      <c r="B297" s="17">
        <f t="shared" si="56"/>
        <v>28458.011489270149</v>
      </c>
      <c r="C297" s="17">
        <f t="shared" si="57"/>
        <v>189.72007659513434</v>
      </c>
      <c r="D297" s="17">
        <f t="shared" si="58"/>
        <v>1097.3587032936375</v>
      </c>
      <c r="E297" s="126">
        <f t="shared" si="54"/>
        <v>1287.0787798887718</v>
      </c>
      <c r="F297" s="130"/>
      <c r="G297" s="130"/>
      <c r="H297" s="93"/>
      <c r="I297" s="20"/>
      <c r="J297" s="91"/>
      <c r="K297" s="92"/>
      <c r="L297" s="55"/>
      <c r="M297" s="25"/>
      <c r="N297" s="56">
        <f t="shared" si="50"/>
        <v>0</v>
      </c>
      <c r="O297" s="56">
        <f t="shared" si="52"/>
        <v>2</v>
      </c>
      <c r="P297" s="57">
        <f t="shared" si="55"/>
        <v>24</v>
      </c>
      <c r="Q297" s="62">
        <f t="shared" si="59"/>
        <v>6.6666666666666671E-3</v>
      </c>
      <c r="R297" s="59"/>
      <c r="S297" s="98">
        <f t="shared" si="53"/>
        <v>168775.5</v>
      </c>
      <c r="T297" s="61">
        <f t="shared" si="51"/>
        <v>312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</row>
    <row r="298" spans="1:30" s="56" customFormat="1" x14ac:dyDescent="0.2">
      <c r="A298" s="8">
        <f t="shared" si="49"/>
        <v>290</v>
      </c>
      <c r="B298" s="17">
        <f t="shared" si="56"/>
        <v>27360.652785976512</v>
      </c>
      <c r="C298" s="17">
        <f t="shared" si="57"/>
        <v>182.4043519065101</v>
      </c>
      <c r="D298" s="17">
        <f t="shared" si="58"/>
        <v>1104.6744279822617</v>
      </c>
      <c r="E298" s="126">
        <f t="shared" si="54"/>
        <v>1287.0787798887718</v>
      </c>
      <c r="F298" s="130"/>
      <c r="G298" s="130"/>
      <c r="H298" s="93"/>
      <c r="I298" s="20"/>
      <c r="J298" s="91"/>
      <c r="K298" s="92"/>
      <c r="L298" s="55"/>
      <c r="M298" s="25"/>
      <c r="N298" s="56">
        <f t="shared" si="50"/>
        <v>0</v>
      </c>
      <c r="O298" s="56">
        <f t="shared" si="52"/>
        <v>2</v>
      </c>
      <c r="P298" s="57">
        <f t="shared" si="55"/>
        <v>23</v>
      </c>
      <c r="Q298" s="62">
        <f t="shared" si="59"/>
        <v>6.6666666666666671E-3</v>
      </c>
      <c r="R298" s="59"/>
      <c r="S298" s="98">
        <f t="shared" si="53"/>
        <v>168775.5</v>
      </c>
      <c r="T298" s="61">
        <f t="shared" si="51"/>
        <v>312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</row>
    <row r="299" spans="1:30" s="56" customFormat="1" x14ac:dyDescent="0.2">
      <c r="A299" s="8">
        <f t="shared" si="49"/>
        <v>291</v>
      </c>
      <c r="B299" s="17">
        <f t="shared" si="56"/>
        <v>26255.978357994249</v>
      </c>
      <c r="C299" s="17">
        <f t="shared" si="57"/>
        <v>175.03985571996168</v>
      </c>
      <c r="D299" s="17">
        <f t="shared" si="58"/>
        <v>1112.0389241688101</v>
      </c>
      <c r="E299" s="126">
        <f t="shared" si="54"/>
        <v>1287.0787798887718</v>
      </c>
      <c r="F299" s="130"/>
      <c r="G299" s="130"/>
      <c r="H299" s="93"/>
      <c r="I299" s="20"/>
      <c r="J299" s="91"/>
      <c r="K299" s="92"/>
      <c r="L299" s="55"/>
      <c r="M299" s="25"/>
      <c r="N299" s="56">
        <f t="shared" si="50"/>
        <v>0</v>
      </c>
      <c r="O299" s="56">
        <f t="shared" si="52"/>
        <v>2</v>
      </c>
      <c r="P299" s="57">
        <f t="shared" si="55"/>
        <v>22</v>
      </c>
      <c r="Q299" s="62">
        <f t="shared" si="59"/>
        <v>6.6666666666666671E-3</v>
      </c>
      <c r="R299" s="59"/>
      <c r="S299" s="98">
        <f t="shared" si="53"/>
        <v>168775.5</v>
      </c>
      <c r="T299" s="61">
        <f t="shared" si="51"/>
        <v>312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</row>
    <row r="300" spans="1:30" s="56" customFormat="1" x14ac:dyDescent="0.2">
      <c r="A300" s="8">
        <f t="shared" si="49"/>
        <v>292</v>
      </c>
      <c r="B300" s="17">
        <f t="shared" si="56"/>
        <v>25143.939433825439</v>
      </c>
      <c r="C300" s="17">
        <f t="shared" si="57"/>
        <v>167.62626289216959</v>
      </c>
      <c r="D300" s="17">
        <f t="shared" si="58"/>
        <v>1119.4525169966023</v>
      </c>
      <c r="E300" s="126">
        <f t="shared" si="54"/>
        <v>1287.0787798887718</v>
      </c>
      <c r="F300" s="130"/>
      <c r="G300" s="130"/>
      <c r="H300" s="93"/>
      <c r="I300" s="20"/>
      <c r="J300" s="91"/>
      <c r="K300" s="92"/>
      <c r="L300" s="55"/>
      <c r="M300" s="25"/>
      <c r="N300" s="56">
        <f t="shared" si="50"/>
        <v>0</v>
      </c>
      <c r="O300" s="56">
        <f t="shared" si="52"/>
        <v>2</v>
      </c>
      <c r="P300" s="57">
        <f t="shared" si="55"/>
        <v>21</v>
      </c>
      <c r="Q300" s="62">
        <f t="shared" si="59"/>
        <v>6.6666666666666671E-3</v>
      </c>
      <c r="R300" s="59"/>
      <c r="S300" s="98">
        <f t="shared" si="53"/>
        <v>168775.5</v>
      </c>
      <c r="T300" s="61">
        <f t="shared" si="51"/>
        <v>312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</row>
    <row r="301" spans="1:30" s="56" customFormat="1" x14ac:dyDescent="0.2">
      <c r="A301" s="8">
        <f t="shared" si="49"/>
        <v>293</v>
      </c>
      <c r="B301" s="17">
        <f t="shared" si="56"/>
        <v>24024.486916828835</v>
      </c>
      <c r="C301" s="17">
        <f t="shared" si="57"/>
        <v>160.16324611219224</v>
      </c>
      <c r="D301" s="17">
        <f t="shared" si="58"/>
        <v>1126.9155337765797</v>
      </c>
      <c r="E301" s="126">
        <f t="shared" si="54"/>
        <v>1287.0787798887718</v>
      </c>
      <c r="F301" s="130"/>
      <c r="G301" s="130"/>
      <c r="H301" s="93"/>
      <c r="I301" s="20"/>
      <c r="J301" s="91"/>
      <c r="K301" s="92"/>
      <c r="L301" s="55"/>
      <c r="M301" s="25"/>
      <c r="N301" s="56">
        <f t="shared" si="50"/>
        <v>0</v>
      </c>
      <c r="O301" s="56">
        <f t="shared" si="52"/>
        <v>2</v>
      </c>
      <c r="P301" s="57">
        <f t="shared" si="55"/>
        <v>20</v>
      </c>
      <c r="Q301" s="62">
        <f t="shared" si="59"/>
        <v>6.6666666666666671E-3</v>
      </c>
      <c r="R301" s="59"/>
      <c r="S301" s="98">
        <f t="shared" si="53"/>
        <v>168775.5</v>
      </c>
      <c r="T301" s="61">
        <f t="shared" si="51"/>
        <v>312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</row>
    <row r="302" spans="1:30" s="56" customFormat="1" x14ac:dyDescent="0.2">
      <c r="A302" s="8">
        <f t="shared" si="49"/>
        <v>294</v>
      </c>
      <c r="B302" s="17">
        <f t="shared" si="56"/>
        <v>22897.571383052255</v>
      </c>
      <c r="C302" s="17">
        <f t="shared" si="57"/>
        <v>152.65047588701503</v>
      </c>
      <c r="D302" s="17">
        <f t="shared" si="58"/>
        <v>1134.4283040017567</v>
      </c>
      <c r="E302" s="126">
        <f t="shared" si="54"/>
        <v>1287.0787798887718</v>
      </c>
      <c r="F302" s="130"/>
      <c r="G302" s="130"/>
      <c r="H302" s="93"/>
      <c r="I302" s="20"/>
      <c r="J302" s="91"/>
      <c r="K302" s="92"/>
      <c r="L302" s="55"/>
      <c r="M302" s="25"/>
      <c r="N302" s="56">
        <f t="shared" si="50"/>
        <v>0</v>
      </c>
      <c r="O302" s="56">
        <f t="shared" si="52"/>
        <v>2</v>
      </c>
      <c r="P302" s="57">
        <f t="shared" si="55"/>
        <v>19</v>
      </c>
      <c r="Q302" s="62">
        <f t="shared" si="59"/>
        <v>6.6666666666666671E-3</v>
      </c>
      <c r="R302" s="59"/>
      <c r="S302" s="98">
        <f t="shared" si="53"/>
        <v>168775.5</v>
      </c>
      <c r="T302" s="61">
        <f t="shared" si="51"/>
        <v>312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</row>
    <row r="303" spans="1:30" s="56" customFormat="1" x14ac:dyDescent="0.2">
      <c r="A303" s="8">
        <f t="shared" si="49"/>
        <v>295</v>
      </c>
      <c r="B303" s="17">
        <f t="shared" si="56"/>
        <v>21763.143079050496</v>
      </c>
      <c r="C303" s="17">
        <f t="shared" si="57"/>
        <v>145.08762052700331</v>
      </c>
      <c r="D303" s="17">
        <f t="shared" si="58"/>
        <v>1141.9911593617685</v>
      </c>
      <c r="E303" s="126">
        <f t="shared" si="54"/>
        <v>1287.0787798887718</v>
      </c>
      <c r="F303" s="130"/>
      <c r="G303" s="130"/>
      <c r="H303" s="93"/>
      <c r="I303" s="20"/>
      <c r="J303" s="91"/>
      <c r="K303" s="92"/>
      <c r="L303" s="55"/>
      <c r="M303" s="25"/>
      <c r="N303" s="56">
        <f t="shared" si="50"/>
        <v>0</v>
      </c>
      <c r="O303" s="56">
        <f t="shared" si="52"/>
        <v>2</v>
      </c>
      <c r="P303" s="57">
        <f t="shared" si="55"/>
        <v>18</v>
      </c>
      <c r="Q303" s="62">
        <f t="shared" si="59"/>
        <v>6.6666666666666671E-3</v>
      </c>
      <c r="R303" s="59"/>
      <c r="S303" s="98">
        <f t="shared" si="53"/>
        <v>168775.5</v>
      </c>
      <c r="T303" s="61">
        <f t="shared" si="51"/>
        <v>312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</row>
    <row r="304" spans="1:30" s="56" customFormat="1" x14ac:dyDescent="0.2">
      <c r="A304" s="8">
        <f t="shared" si="49"/>
        <v>296</v>
      </c>
      <c r="B304" s="17">
        <f t="shared" si="56"/>
        <v>20621.151919688728</v>
      </c>
      <c r="C304" s="17">
        <f t="shared" si="57"/>
        <v>137.47434613125819</v>
      </c>
      <c r="D304" s="17">
        <f t="shared" si="58"/>
        <v>1149.6044337575136</v>
      </c>
      <c r="E304" s="126">
        <f t="shared" si="54"/>
        <v>1287.0787798887718</v>
      </c>
      <c r="F304" s="130"/>
      <c r="G304" s="130"/>
      <c r="H304" s="93"/>
      <c r="I304" s="20"/>
      <c r="J304" s="91"/>
      <c r="K304" s="92"/>
      <c r="L304" s="55"/>
      <c r="M304" s="25"/>
      <c r="N304" s="56">
        <f t="shared" si="50"/>
        <v>0</v>
      </c>
      <c r="O304" s="56">
        <f t="shared" si="52"/>
        <v>2</v>
      </c>
      <c r="P304" s="57">
        <f t="shared" si="55"/>
        <v>17</v>
      </c>
      <c r="Q304" s="62">
        <f t="shared" si="59"/>
        <v>6.6666666666666671E-3</v>
      </c>
      <c r="R304" s="59"/>
      <c r="S304" s="98">
        <f t="shared" si="53"/>
        <v>168775.5</v>
      </c>
      <c r="T304" s="61">
        <f t="shared" si="51"/>
        <v>312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</row>
    <row r="305" spans="1:30" s="56" customFormat="1" x14ac:dyDescent="0.2">
      <c r="A305" s="8">
        <f t="shared" si="49"/>
        <v>297</v>
      </c>
      <c r="B305" s="17">
        <f t="shared" si="56"/>
        <v>19471.547485931213</v>
      </c>
      <c r="C305" s="17">
        <f t="shared" si="57"/>
        <v>129.81031657287477</v>
      </c>
      <c r="D305" s="17">
        <f t="shared" si="58"/>
        <v>1157.268463315897</v>
      </c>
      <c r="E305" s="126">
        <f t="shared" si="54"/>
        <v>1287.0787798887718</v>
      </c>
      <c r="F305" s="130"/>
      <c r="G305" s="130"/>
      <c r="H305" s="93"/>
      <c r="I305" s="20"/>
      <c r="J305" s="91"/>
      <c r="K305" s="92"/>
      <c r="L305" s="55"/>
      <c r="M305" s="25"/>
      <c r="N305" s="56">
        <f t="shared" si="50"/>
        <v>0</v>
      </c>
      <c r="O305" s="56">
        <f t="shared" si="52"/>
        <v>2</v>
      </c>
      <c r="P305" s="57">
        <f t="shared" si="55"/>
        <v>16</v>
      </c>
      <c r="Q305" s="62">
        <f t="shared" si="59"/>
        <v>6.6666666666666671E-3</v>
      </c>
      <c r="R305" s="59"/>
      <c r="S305" s="98">
        <f t="shared" si="53"/>
        <v>168775.5</v>
      </c>
      <c r="T305" s="61">
        <f t="shared" si="51"/>
        <v>312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</row>
    <row r="306" spans="1:30" s="56" customFormat="1" x14ac:dyDescent="0.2">
      <c r="A306" s="8">
        <f t="shared" si="49"/>
        <v>298</v>
      </c>
      <c r="B306" s="17">
        <f t="shared" si="56"/>
        <v>18314.279022615316</v>
      </c>
      <c r="C306" s="17">
        <f t="shared" si="57"/>
        <v>122.09519348410211</v>
      </c>
      <c r="D306" s="17">
        <f t="shared" si="58"/>
        <v>1164.9835864046697</v>
      </c>
      <c r="E306" s="126">
        <f t="shared" si="54"/>
        <v>1287.0787798887718</v>
      </c>
      <c r="F306" s="130"/>
      <c r="G306" s="130"/>
      <c r="H306" s="93"/>
      <c r="I306" s="20"/>
      <c r="J306" s="91"/>
      <c r="K306" s="92"/>
      <c r="L306" s="55"/>
      <c r="M306" s="25"/>
      <c r="N306" s="56">
        <f t="shared" si="50"/>
        <v>0</v>
      </c>
      <c r="O306" s="56">
        <f t="shared" si="52"/>
        <v>2</v>
      </c>
      <c r="P306" s="57">
        <f t="shared" si="55"/>
        <v>15</v>
      </c>
      <c r="Q306" s="62">
        <f t="shared" si="59"/>
        <v>6.6666666666666671E-3</v>
      </c>
      <c r="R306" s="59"/>
      <c r="S306" s="98">
        <f t="shared" si="53"/>
        <v>168775.5</v>
      </c>
      <c r="T306" s="61">
        <f t="shared" si="51"/>
        <v>312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</row>
    <row r="307" spans="1:30" s="56" customFormat="1" x14ac:dyDescent="0.2">
      <c r="A307" s="8">
        <f t="shared" si="49"/>
        <v>299</v>
      </c>
      <c r="B307" s="17">
        <f t="shared" si="56"/>
        <v>17149.295436210647</v>
      </c>
      <c r="C307" s="17">
        <f t="shared" si="57"/>
        <v>114.32863624140431</v>
      </c>
      <c r="D307" s="17">
        <f t="shared" si="58"/>
        <v>1172.7501436473674</v>
      </c>
      <c r="E307" s="126">
        <f t="shared" si="54"/>
        <v>1287.0787798887718</v>
      </c>
      <c r="F307" s="130"/>
      <c r="G307" s="130"/>
      <c r="H307" s="93"/>
      <c r="I307" s="20"/>
      <c r="J307" s="91"/>
      <c r="K307" s="92"/>
      <c r="L307" s="55"/>
      <c r="M307" s="25"/>
      <c r="N307" s="56">
        <f t="shared" si="50"/>
        <v>0</v>
      </c>
      <c r="O307" s="56">
        <f t="shared" si="52"/>
        <v>2</v>
      </c>
      <c r="P307" s="57">
        <f t="shared" si="55"/>
        <v>14</v>
      </c>
      <c r="Q307" s="62">
        <f t="shared" si="59"/>
        <v>6.6666666666666671E-3</v>
      </c>
      <c r="R307" s="59"/>
      <c r="S307" s="98">
        <f t="shared" si="53"/>
        <v>168775.5</v>
      </c>
      <c r="T307" s="61">
        <f t="shared" si="51"/>
        <v>312</v>
      </c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</row>
    <row r="308" spans="1:30" s="56" customFormat="1" x14ac:dyDescent="0.2">
      <c r="A308" s="8">
        <f t="shared" si="49"/>
        <v>300</v>
      </c>
      <c r="B308" s="17">
        <f t="shared" si="56"/>
        <v>15976.54529256328</v>
      </c>
      <c r="C308" s="17">
        <f t="shared" si="57"/>
        <v>106.51030195042188</v>
      </c>
      <c r="D308" s="17">
        <f t="shared" si="58"/>
        <v>1180.56847793835</v>
      </c>
      <c r="E308" s="126">
        <f t="shared" si="54"/>
        <v>1287.0787798887718</v>
      </c>
      <c r="F308" s="130"/>
      <c r="G308" s="130"/>
      <c r="H308" s="93"/>
      <c r="I308" s="20"/>
      <c r="J308" s="91"/>
      <c r="K308" s="92"/>
      <c r="L308" s="55"/>
      <c r="M308" s="25"/>
      <c r="N308" s="56">
        <f t="shared" si="50"/>
        <v>0</v>
      </c>
      <c r="O308" s="56">
        <f t="shared" si="52"/>
        <v>2</v>
      </c>
      <c r="P308" s="57">
        <f t="shared" si="55"/>
        <v>13</v>
      </c>
      <c r="Q308" s="62">
        <f t="shared" si="59"/>
        <v>6.6666666666666671E-3</v>
      </c>
      <c r="R308" s="59"/>
      <c r="S308" s="98">
        <f t="shared" si="53"/>
        <v>168775.5</v>
      </c>
      <c r="T308" s="61">
        <f t="shared" si="51"/>
        <v>312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</row>
    <row r="309" spans="1:30" s="56" customFormat="1" x14ac:dyDescent="0.2">
      <c r="A309" s="8">
        <f t="shared" si="49"/>
        <v>301</v>
      </c>
      <c r="B309" s="17">
        <f t="shared" si="56"/>
        <v>14795.97681462493</v>
      </c>
      <c r="C309" s="17">
        <f t="shared" si="57"/>
        <v>98.639845430832878</v>
      </c>
      <c r="D309" s="17">
        <f t="shared" si="58"/>
        <v>1188.438934457939</v>
      </c>
      <c r="E309" s="126">
        <f t="shared" si="54"/>
        <v>1287.0787798887718</v>
      </c>
      <c r="F309" s="130"/>
      <c r="G309" s="130"/>
      <c r="H309" s="93"/>
      <c r="I309" s="20"/>
      <c r="J309" s="91"/>
      <c r="K309" s="92"/>
      <c r="L309" s="55"/>
      <c r="M309" s="25"/>
      <c r="N309" s="56">
        <f t="shared" si="50"/>
        <v>0</v>
      </c>
      <c r="O309" s="56">
        <f t="shared" si="52"/>
        <v>2</v>
      </c>
      <c r="P309" s="57">
        <f t="shared" si="55"/>
        <v>12</v>
      </c>
      <c r="Q309" s="62">
        <f t="shared" si="59"/>
        <v>6.6666666666666671E-3</v>
      </c>
      <c r="R309" s="59"/>
      <c r="S309" s="98">
        <f t="shared" si="53"/>
        <v>168775.5</v>
      </c>
      <c r="T309" s="61">
        <f t="shared" si="51"/>
        <v>312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</row>
    <row r="310" spans="1:30" s="56" customFormat="1" x14ac:dyDescent="0.2">
      <c r="A310" s="8">
        <f t="shared" si="49"/>
        <v>302</v>
      </c>
      <c r="B310" s="17">
        <f t="shared" si="56"/>
        <v>13607.53788016699</v>
      </c>
      <c r="C310" s="17">
        <f t="shared" si="57"/>
        <v>90.716919201113271</v>
      </c>
      <c r="D310" s="17">
        <f t="shared" si="58"/>
        <v>1196.3618606876585</v>
      </c>
      <c r="E310" s="126">
        <f t="shared" si="54"/>
        <v>1287.0787798887718</v>
      </c>
      <c r="F310" s="130"/>
      <c r="G310" s="130"/>
      <c r="H310" s="93"/>
      <c r="I310" s="20"/>
      <c r="J310" s="91"/>
      <c r="K310" s="92"/>
      <c r="L310" s="55"/>
      <c r="M310" s="25"/>
      <c r="N310" s="56">
        <f t="shared" si="50"/>
        <v>0</v>
      </c>
      <c r="O310" s="56">
        <f t="shared" si="52"/>
        <v>2</v>
      </c>
      <c r="P310" s="57">
        <f t="shared" si="55"/>
        <v>11</v>
      </c>
      <c r="Q310" s="62">
        <f t="shared" si="59"/>
        <v>6.6666666666666671E-3</v>
      </c>
      <c r="R310" s="59"/>
      <c r="S310" s="98">
        <f t="shared" si="53"/>
        <v>168775.5</v>
      </c>
      <c r="T310" s="61">
        <f t="shared" si="51"/>
        <v>312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</row>
    <row r="311" spans="1:30" s="56" customFormat="1" x14ac:dyDescent="0.2">
      <c r="A311" s="8">
        <f t="shared" si="49"/>
        <v>303</v>
      </c>
      <c r="B311" s="17">
        <f t="shared" si="56"/>
        <v>12411.176019479331</v>
      </c>
      <c r="C311" s="17">
        <f t="shared" si="57"/>
        <v>82.741173463195551</v>
      </c>
      <c r="D311" s="17">
        <f t="shared" si="58"/>
        <v>1204.3376064255763</v>
      </c>
      <c r="E311" s="126">
        <f t="shared" si="54"/>
        <v>1287.0787798887718</v>
      </c>
      <c r="F311" s="130"/>
      <c r="G311" s="130"/>
      <c r="H311" s="93"/>
      <c r="I311" s="20"/>
      <c r="J311" s="91"/>
      <c r="K311" s="92"/>
      <c r="L311" s="55"/>
      <c r="M311" s="25"/>
      <c r="N311" s="56">
        <f t="shared" si="50"/>
        <v>0</v>
      </c>
      <c r="O311" s="56">
        <f t="shared" si="52"/>
        <v>2</v>
      </c>
      <c r="P311" s="57">
        <f t="shared" si="55"/>
        <v>10</v>
      </c>
      <c r="Q311" s="62">
        <f t="shared" si="59"/>
        <v>6.6666666666666671E-3</v>
      </c>
      <c r="R311" s="59"/>
      <c r="S311" s="98">
        <f t="shared" si="53"/>
        <v>168775.5</v>
      </c>
      <c r="T311" s="61">
        <f t="shared" si="51"/>
        <v>312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</row>
    <row r="312" spans="1:30" s="56" customFormat="1" x14ac:dyDescent="0.2">
      <c r="A312" s="8">
        <f t="shared" si="49"/>
        <v>304</v>
      </c>
      <c r="B312" s="17">
        <f t="shared" si="56"/>
        <v>11206.838413053756</v>
      </c>
      <c r="C312" s="17">
        <f t="shared" si="57"/>
        <v>74.71225608702504</v>
      </c>
      <c r="D312" s="17">
        <f t="shared" si="58"/>
        <v>1212.3665238017468</v>
      </c>
      <c r="E312" s="126">
        <f t="shared" si="54"/>
        <v>1287.0787798887718</v>
      </c>
      <c r="F312" s="130"/>
      <c r="G312" s="130"/>
      <c r="H312" s="93"/>
      <c r="I312" s="20"/>
      <c r="J312" s="91"/>
      <c r="K312" s="92"/>
      <c r="L312" s="55"/>
      <c r="M312" s="25"/>
      <c r="N312" s="56">
        <f t="shared" si="50"/>
        <v>0</v>
      </c>
      <c r="O312" s="56">
        <f t="shared" si="52"/>
        <v>2</v>
      </c>
      <c r="P312" s="57">
        <f t="shared" si="55"/>
        <v>9</v>
      </c>
      <c r="Q312" s="62">
        <f t="shared" si="59"/>
        <v>6.6666666666666671E-3</v>
      </c>
      <c r="R312" s="59"/>
      <c r="S312" s="98">
        <f t="shared" si="53"/>
        <v>168775.5</v>
      </c>
      <c r="T312" s="61">
        <f t="shared" si="51"/>
        <v>312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</row>
    <row r="313" spans="1:30" s="56" customFormat="1" x14ac:dyDescent="0.2">
      <c r="A313" s="8">
        <f t="shared" si="49"/>
        <v>305</v>
      </c>
      <c r="B313" s="17">
        <f t="shared" si="56"/>
        <v>9994.4718892520086</v>
      </c>
      <c r="C313" s="17">
        <f t="shared" si="57"/>
        <v>66.629812595013391</v>
      </c>
      <c r="D313" s="17">
        <f t="shared" si="58"/>
        <v>1220.4489672937584</v>
      </c>
      <c r="E313" s="126">
        <f t="shared" si="54"/>
        <v>1287.0787798887718</v>
      </c>
      <c r="F313" s="130"/>
      <c r="G313" s="130"/>
      <c r="H313" s="93"/>
      <c r="I313" s="20"/>
      <c r="J313" s="91"/>
      <c r="K313" s="92"/>
      <c r="L313" s="55"/>
      <c r="M313" s="25"/>
      <c r="N313" s="56">
        <f t="shared" si="50"/>
        <v>0</v>
      </c>
      <c r="O313" s="56">
        <f t="shared" si="52"/>
        <v>2</v>
      </c>
      <c r="P313" s="57">
        <f t="shared" si="55"/>
        <v>8</v>
      </c>
      <c r="Q313" s="62">
        <f t="shared" si="59"/>
        <v>6.6666666666666671E-3</v>
      </c>
      <c r="R313" s="59"/>
      <c r="S313" s="98">
        <f t="shared" si="53"/>
        <v>168775.5</v>
      </c>
      <c r="T313" s="61">
        <f t="shared" si="51"/>
        <v>312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</row>
    <row r="314" spans="1:30" s="56" customFormat="1" x14ac:dyDescent="0.2">
      <c r="A314" s="8">
        <f t="shared" si="49"/>
        <v>306</v>
      </c>
      <c r="B314" s="17">
        <f t="shared" si="56"/>
        <v>8774.0229219582507</v>
      </c>
      <c r="C314" s="17">
        <f t="shared" si="57"/>
        <v>58.493486146388342</v>
      </c>
      <c r="D314" s="17">
        <f t="shared" si="58"/>
        <v>1228.5852937423836</v>
      </c>
      <c r="E314" s="126">
        <f t="shared" si="54"/>
        <v>1287.0787798887718</v>
      </c>
      <c r="F314" s="130"/>
      <c r="G314" s="130"/>
      <c r="H314" s="93"/>
      <c r="I314" s="20"/>
      <c r="J314" s="91"/>
      <c r="K314" s="92"/>
      <c r="L314" s="55"/>
      <c r="M314" s="25"/>
      <c r="N314" s="56">
        <f t="shared" si="50"/>
        <v>0</v>
      </c>
      <c r="O314" s="56">
        <f t="shared" si="52"/>
        <v>2</v>
      </c>
      <c r="P314" s="57">
        <f t="shared" si="55"/>
        <v>7</v>
      </c>
      <c r="Q314" s="62">
        <f t="shared" si="59"/>
        <v>6.6666666666666671E-3</v>
      </c>
      <c r="R314" s="59"/>
      <c r="S314" s="98">
        <f t="shared" si="53"/>
        <v>168775.5</v>
      </c>
      <c r="T314" s="61">
        <f t="shared" si="51"/>
        <v>312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</row>
    <row r="315" spans="1:30" s="56" customFormat="1" x14ac:dyDescent="0.2">
      <c r="A315" s="8">
        <f t="shared" si="49"/>
        <v>307</v>
      </c>
      <c r="B315" s="17">
        <f t="shared" si="56"/>
        <v>7545.4376282158673</v>
      </c>
      <c r="C315" s="17">
        <f t="shared" si="57"/>
        <v>50.30291752143912</v>
      </c>
      <c r="D315" s="17">
        <f t="shared" si="58"/>
        <v>1236.7758623673326</v>
      </c>
      <c r="E315" s="126">
        <f t="shared" si="54"/>
        <v>1287.0787798887718</v>
      </c>
      <c r="F315" s="130"/>
      <c r="G315" s="130"/>
      <c r="H315" s="93"/>
      <c r="I315" s="20"/>
      <c r="J315" s="91"/>
      <c r="K315" s="92"/>
      <c r="L315" s="55"/>
      <c r="M315" s="25"/>
      <c r="N315" s="56">
        <f t="shared" si="50"/>
        <v>0</v>
      </c>
      <c r="O315" s="56">
        <f t="shared" si="52"/>
        <v>2</v>
      </c>
      <c r="P315" s="57">
        <f t="shared" si="55"/>
        <v>6</v>
      </c>
      <c r="Q315" s="62">
        <f t="shared" si="59"/>
        <v>6.6666666666666671E-3</v>
      </c>
      <c r="R315" s="59"/>
      <c r="S315" s="98">
        <f t="shared" si="53"/>
        <v>168775.5</v>
      </c>
      <c r="T315" s="61">
        <f t="shared" si="51"/>
        <v>312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</row>
    <row r="316" spans="1:30" s="56" customFormat="1" x14ac:dyDescent="0.2">
      <c r="A316" s="8">
        <f t="shared" si="49"/>
        <v>308</v>
      </c>
      <c r="B316" s="17">
        <f t="shared" si="56"/>
        <v>6308.6617658485347</v>
      </c>
      <c r="C316" s="17">
        <f t="shared" si="57"/>
        <v>42.057745105656899</v>
      </c>
      <c r="D316" s="17">
        <f t="shared" si="58"/>
        <v>1245.0210347831148</v>
      </c>
      <c r="E316" s="126">
        <f t="shared" si="54"/>
        <v>1287.0787798887718</v>
      </c>
      <c r="F316" s="130"/>
      <c r="G316" s="130"/>
      <c r="H316" s="93"/>
      <c r="I316" s="20"/>
      <c r="J316" s="91"/>
      <c r="K316" s="92"/>
      <c r="L316" s="55"/>
      <c r="M316" s="25"/>
      <c r="N316" s="56">
        <f t="shared" si="50"/>
        <v>0</v>
      </c>
      <c r="O316" s="56">
        <f t="shared" si="52"/>
        <v>2</v>
      </c>
      <c r="P316" s="57">
        <f t="shared" si="55"/>
        <v>5</v>
      </c>
      <c r="Q316" s="62">
        <f t="shared" si="59"/>
        <v>6.6666666666666671E-3</v>
      </c>
      <c r="R316" s="59"/>
      <c r="S316" s="98">
        <f t="shared" si="53"/>
        <v>168775.5</v>
      </c>
      <c r="T316" s="61">
        <f t="shared" si="51"/>
        <v>312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</row>
    <row r="317" spans="1:30" s="56" customFormat="1" x14ac:dyDescent="0.2">
      <c r="A317" s="8">
        <f t="shared" si="49"/>
        <v>309</v>
      </c>
      <c r="B317" s="17">
        <f t="shared" si="56"/>
        <v>5063.6407310654195</v>
      </c>
      <c r="C317" s="17">
        <f t="shared" si="57"/>
        <v>33.757604873769466</v>
      </c>
      <c r="D317" s="17">
        <f t="shared" si="58"/>
        <v>1253.3211750150024</v>
      </c>
      <c r="E317" s="126">
        <f t="shared" si="54"/>
        <v>1287.0787798887718</v>
      </c>
      <c r="F317" s="130"/>
      <c r="G317" s="130"/>
      <c r="H317" s="93"/>
      <c r="I317" s="20"/>
      <c r="J317" s="91"/>
      <c r="K317" s="92"/>
      <c r="L317" s="55"/>
      <c r="M317" s="25"/>
      <c r="N317" s="56">
        <f t="shared" si="50"/>
        <v>0</v>
      </c>
      <c r="O317" s="56">
        <f t="shared" si="52"/>
        <v>2</v>
      </c>
      <c r="P317" s="57">
        <f t="shared" si="55"/>
        <v>4</v>
      </c>
      <c r="Q317" s="62">
        <f t="shared" si="59"/>
        <v>6.6666666666666671E-3</v>
      </c>
      <c r="R317" s="59"/>
      <c r="S317" s="98">
        <f t="shared" si="53"/>
        <v>168775.5</v>
      </c>
      <c r="T317" s="61">
        <f t="shared" si="51"/>
        <v>312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</row>
    <row r="318" spans="1:30" s="56" customFormat="1" x14ac:dyDescent="0.2">
      <c r="A318" s="8">
        <f t="shared" si="49"/>
        <v>310</v>
      </c>
      <c r="B318" s="17">
        <f t="shared" si="56"/>
        <v>3810.3195560504173</v>
      </c>
      <c r="C318" s="17">
        <f t="shared" si="57"/>
        <v>25.402130373669451</v>
      </c>
      <c r="D318" s="17">
        <f t="shared" si="58"/>
        <v>1261.6766495151023</v>
      </c>
      <c r="E318" s="126">
        <f t="shared" si="54"/>
        <v>1287.0787798887718</v>
      </c>
      <c r="F318" s="130"/>
      <c r="G318" s="130"/>
      <c r="H318" s="93"/>
      <c r="I318" s="20"/>
      <c r="J318" s="91"/>
      <c r="K318" s="92"/>
      <c r="L318" s="55"/>
      <c r="M318" s="25"/>
      <c r="N318" s="56">
        <f t="shared" si="50"/>
        <v>0</v>
      </c>
      <c r="O318" s="56">
        <f t="shared" si="52"/>
        <v>2</v>
      </c>
      <c r="P318" s="57">
        <f t="shared" si="55"/>
        <v>3</v>
      </c>
      <c r="Q318" s="62">
        <f t="shared" si="59"/>
        <v>6.6666666666666671E-3</v>
      </c>
      <c r="R318" s="59"/>
      <c r="S318" s="98">
        <f t="shared" si="53"/>
        <v>168775.5</v>
      </c>
      <c r="T318" s="61">
        <f t="shared" si="51"/>
        <v>312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</row>
    <row r="319" spans="1:30" s="56" customFormat="1" x14ac:dyDescent="0.2">
      <c r="A319" s="8">
        <f t="shared" si="49"/>
        <v>311</v>
      </c>
      <c r="B319" s="17">
        <f t="shared" si="56"/>
        <v>2548.642906535315</v>
      </c>
      <c r="C319" s="17">
        <f t="shared" si="57"/>
        <v>16.990952710235433</v>
      </c>
      <c r="D319" s="17">
        <f t="shared" si="58"/>
        <v>1270.0878271785364</v>
      </c>
      <c r="E319" s="126">
        <f t="shared" si="54"/>
        <v>1287.0787798887718</v>
      </c>
      <c r="F319" s="130"/>
      <c r="G319" s="130"/>
      <c r="H319" s="93"/>
      <c r="I319" s="20"/>
      <c r="J319" s="91"/>
      <c r="K319" s="92"/>
      <c r="L319" s="55"/>
      <c r="M319" s="25"/>
      <c r="N319" s="56">
        <f t="shared" si="50"/>
        <v>0</v>
      </c>
      <c r="O319" s="56">
        <f t="shared" si="52"/>
        <v>2</v>
      </c>
      <c r="P319" s="57">
        <f t="shared" si="55"/>
        <v>2</v>
      </c>
      <c r="Q319" s="62">
        <f t="shared" si="59"/>
        <v>6.6666666666666671E-3</v>
      </c>
      <c r="R319" s="59"/>
      <c r="S319" s="98">
        <f t="shared" si="53"/>
        <v>168775.5</v>
      </c>
      <c r="T319" s="61">
        <f t="shared" si="51"/>
        <v>312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</row>
    <row r="320" spans="1:30" s="56" customFormat="1" x14ac:dyDescent="0.2">
      <c r="A320" s="8">
        <f t="shared" si="49"/>
        <v>312</v>
      </c>
      <c r="B320" s="17">
        <f t="shared" si="56"/>
        <v>1278.5550793567786</v>
      </c>
      <c r="C320" s="17">
        <f t="shared" si="57"/>
        <v>8.5237005290451915</v>
      </c>
      <c r="D320" s="17">
        <f t="shared" si="58"/>
        <v>1278.5550793597265</v>
      </c>
      <c r="E320" s="126">
        <f t="shared" si="54"/>
        <v>1287.0787798887718</v>
      </c>
      <c r="F320" s="130"/>
      <c r="G320" s="130"/>
      <c r="H320" s="93"/>
      <c r="I320" s="20"/>
      <c r="J320" s="91"/>
      <c r="K320" s="92"/>
      <c r="L320" s="55"/>
      <c r="M320" s="25"/>
      <c r="N320" s="56">
        <f t="shared" si="50"/>
        <v>0</v>
      </c>
      <c r="O320" s="56">
        <f t="shared" si="52"/>
        <v>2</v>
      </c>
      <c r="P320" s="57">
        <f t="shared" si="55"/>
        <v>1</v>
      </c>
      <c r="Q320" s="62">
        <f t="shared" si="59"/>
        <v>6.6666666666666671E-3</v>
      </c>
      <c r="R320" s="59"/>
      <c r="S320" s="98">
        <f t="shared" si="53"/>
        <v>168775.5</v>
      </c>
      <c r="T320" s="61">
        <f t="shared" si="51"/>
        <v>312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</row>
    <row r="321" spans="1:30" s="56" customFormat="1" x14ac:dyDescent="0.2">
      <c r="A321" s="8">
        <f t="shared" si="49"/>
        <v>313</v>
      </c>
      <c r="B321" s="17">
        <f t="shared" si="56"/>
        <v>0</v>
      </c>
      <c r="C321" s="17">
        <f t="shared" si="57"/>
        <v>0</v>
      </c>
      <c r="D321" s="17">
        <f t="shared" si="58"/>
        <v>0</v>
      </c>
      <c r="E321" s="126">
        <f t="shared" si="54"/>
        <v>0</v>
      </c>
      <c r="F321" s="130"/>
      <c r="G321" s="130"/>
      <c r="H321" s="93"/>
      <c r="I321" s="20"/>
      <c r="J321" s="91"/>
      <c r="K321" s="92"/>
      <c r="L321" s="55"/>
      <c r="M321" s="25"/>
      <c r="N321" s="56">
        <f t="shared" si="50"/>
        <v>0</v>
      </c>
      <c r="O321" s="56">
        <f t="shared" si="52"/>
        <v>2</v>
      </c>
      <c r="P321" s="57">
        <f t="shared" si="55"/>
        <v>0</v>
      </c>
      <c r="Q321" s="62">
        <f t="shared" si="59"/>
        <v>6.6666666666666671E-3</v>
      </c>
      <c r="R321" s="59"/>
      <c r="S321" s="98">
        <f t="shared" si="53"/>
        <v>168775.5</v>
      </c>
      <c r="T321" s="61">
        <f t="shared" si="51"/>
        <v>312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</row>
    <row r="322" spans="1:30" s="56" customFormat="1" x14ac:dyDescent="0.2">
      <c r="A322" s="8">
        <f t="shared" si="49"/>
        <v>314</v>
      </c>
      <c r="B322" s="17">
        <f t="shared" si="56"/>
        <v>0</v>
      </c>
      <c r="C322" s="17">
        <f t="shared" si="57"/>
        <v>0</v>
      </c>
      <c r="D322" s="17">
        <f t="shared" si="58"/>
        <v>0</v>
      </c>
      <c r="E322" s="126">
        <f t="shared" si="54"/>
        <v>0</v>
      </c>
      <c r="F322" s="130"/>
      <c r="G322" s="130"/>
      <c r="H322" s="93"/>
      <c r="I322" s="20"/>
      <c r="J322" s="91"/>
      <c r="K322" s="92"/>
      <c r="L322" s="55"/>
      <c r="M322" s="25"/>
      <c r="N322" s="56">
        <f t="shared" si="50"/>
        <v>0</v>
      </c>
      <c r="O322" s="56">
        <f t="shared" si="52"/>
        <v>2</v>
      </c>
      <c r="P322" s="57">
        <f t="shared" si="55"/>
        <v>-1</v>
      </c>
      <c r="Q322" s="62">
        <f t="shared" si="59"/>
        <v>6.6666666666666671E-3</v>
      </c>
      <c r="R322" s="59"/>
      <c r="S322" s="98">
        <f t="shared" si="53"/>
        <v>168775.5</v>
      </c>
      <c r="T322" s="61">
        <f t="shared" si="51"/>
        <v>312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</row>
    <row r="323" spans="1:30" s="56" customFormat="1" x14ac:dyDescent="0.2">
      <c r="A323" s="8">
        <f t="shared" ref="A323:A368" si="60">A322+1</f>
        <v>315</v>
      </c>
      <c r="B323" s="17">
        <f t="shared" si="56"/>
        <v>0</v>
      </c>
      <c r="C323" s="17">
        <f t="shared" si="57"/>
        <v>0</v>
      </c>
      <c r="D323" s="17">
        <f t="shared" si="58"/>
        <v>0</v>
      </c>
      <c r="E323" s="126">
        <f t="shared" si="54"/>
        <v>0</v>
      </c>
      <c r="F323" s="130"/>
      <c r="G323" s="130"/>
      <c r="H323" s="93"/>
      <c r="I323" s="20"/>
      <c r="J323" s="91"/>
      <c r="K323" s="92"/>
      <c r="L323" s="55"/>
      <c r="M323" s="25"/>
      <c r="N323" s="56">
        <f t="shared" si="50"/>
        <v>0</v>
      </c>
      <c r="O323" s="56">
        <f t="shared" si="52"/>
        <v>2</v>
      </c>
      <c r="P323" s="57">
        <f t="shared" si="55"/>
        <v>-2</v>
      </c>
      <c r="Q323" s="62">
        <f t="shared" si="59"/>
        <v>6.6666666666666671E-3</v>
      </c>
      <c r="R323" s="59"/>
      <c r="S323" s="98">
        <f t="shared" si="53"/>
        <v>168775.5</v>
      </c>
      <c r="T323" s="61">
        <f t="shared" si="51"/>
        <v>312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</row>
    <row r="324" spans="1:30" s="56" customFormat="1" x14ac:dyDescent="0.2">
      <c r="A324" s="8">
        <f t="shared" si="60"/>
        <v>316</v>
      </c>
      <c r="B324" s="17">
        <f t="shared" si="56"/>
        <v>0</v>
      </c>
      <c r="C324" s="17">
        <f t="shared" si="57"/>
        <v>0</v>
      </c>
      <c r="D324" s="17">
        <f t="shared" si="58"/>
        <v>0</v>
      </c>
      <c r="E324" s="126">
        <f t="shared" si="54"/>
        <v>0</v>
      </c>
      <c r="F324" s="130"/>
      <c r="G324" s="130"/>
      <c r="H324" s="93"/>
      <c r="I324" s="20"/>
      <c r="J324" s="91"/>
      <c r="K324" s="92"/>
      <c r="L324" s="55"/>
      <c r="M324" s="25"/>
      <c r="N324" s="56">
        <f t="shared" si="50"/>
        <v>0</v>
      </c>
      <c r="O324" s="56">
        <f t="shared" si="52"/>
        <v>2</v>
      </c>
      <c r="P324" s="57">
        <f t="shared" si="55"/>
        <v>-3</v>
      </c>
      <c r="Q324" s="62">
        <f t="shared" si="59"/>
        <v>6.6666666666666671E-3</v>
      </c>
      <c r="R324" s="59"/>
      <c r="S324" s="98">
        <f t="shared" si="53"/>
        <v>168775.5</v>
      </c>
      <c r="T324" s="61">
        <f t="shared" si="51"/>
        <v>312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</row>
    <row r="325" spans="1:30" s="56" customFormat="1" x14ac:dyDescent="0.2">
      <c r="A325" s="8">
        <f t="shared" si="60"/>
        <v>317</v>
      </c>
      <c r="B325" s="17">
        <f t="shared" si="56"/>
        <v>0</v>
      </c>
      <c r="C325" s="17">
        <f t="shared" si="57"/>
        <v>0</v>
      </c>
      <c r="D325" s="17">
        <f t="shared" si="58"/>
        <v>0</v>
      </c>
      <c r="E325" s="126">
        <f t="shared" si="54"/>
        <v>0</v>
      </c>
      <c r="F325" s="130"/>
      <c r="G325" s="130"/>
      <c r="H325" s="93"/>
      <c r="I325" s="20"/>
      <c r="J325" s="91"/>
      <c r="K325" s="92"/>
      <c r="L325" s="55"/>
      <c r="M325" s="25"/>
      <c r="N325" s="56">
        <f t="shared" si="50"/>
        <v>0</v>
      </c>
      <c r="O325" s="56">
        <f t="shared" si="52"/>
        <v>2</v>
      </c>
      <c r="P325" s="57">
        <f t="shared" si="55"/>
        <v>-4</v>
      </c>
      <c r="Q325" s="62">
        <f t="shared" si="59"/>
        <v>6.6666666666666671E-3</v>
      </c>
      <c r="R325" s="59"/>
      <c r="S325" s="98">
        <f t="shared" si="53"/>
        <v>168775.5</v>
      </c>
      <c r="T325" s="61">
        <f t="shared" si="51"/>
        <v>312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</row>
    <row r="326" spans="1:30" s="56" customFormat="1" x14ac:dyDescent="0.2">
      <c r="A326" s="8">
        <f t="shared" si="60"/>
        <v>318</v>
      </c>
      <c r="B326" s="17">
        <f t="shared" si="56"/>
        <v>0</v>
      </c>
      <c r="C326" s="17">
        <f t="shared" si="57"/>
        <v>0</v>
      </c>
      <c r="D326" s="17">
        <f t="shared" si="58"/>
        <v>0</v>
      </c>
      <c r="E326" s="126">
        <f t="shared" si="54"/>
        <v>0</v>
      </c>
      <c r="F326" s="130"/>
      <c r="G326" s="130"/>
      <c r="H326" s="93"/>
      <c r="I326" s="20"/>
      <c r="J326" s="91"/>
      <c r="K326" s="92"/>
      <c r="L326" s="55"/>
      <c r="M326" s="25"/>
      <c r="N326" s="56">
        <f t="shared" si="50"/>
        <v>0</v>
      </c>
      <c r="O326" s="56">
        <f t="shared" si="52"/>
        <v>2</v>
      </c>
      <c r="P326" s="57">
        <f t="shared" si="55"/>
        <v>-5</v>
      </c>
      <c r="Q326" s="62">
        <f t="shared" si="59"/>
        <v>6.6666666666666671E-3</v>
      </c>
      <c r="R326" s="59"/>
      <c r="S326" s="98">
        <f t="shared" si="53"/>
        <v>168775.5</v>
      </c>
      <c r="T326" s="61">
        <f t="shared" si="51"/>
        <v>312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</row>
    <row r="327" spans="1:30" s="56" customFormat="1" x14ac:dyDescent="0.2">
      <c r="A327" s="8">
        <f t="shared" si="60"/>
        <v>319</v>
      </c>
      <c r="B327" s="17">
        <f t="shared" si="56"/>
        <v>0</v>
      </c>
      <c r="C327" s="17">
        <f t="shared" si="57"/>
        <v>0</v>
      </c>
      <c r="D327" s="17">
        <f t="shared" si="58"/>
        <v>0</v>
      </c>
      <c r="E327" s="126">
        <f t="shared" si="54"/>
        <v>0</v>
      </c>
      <c r="F327" s="130"/>
      <c r="G327" s="130"/>
      <c r="H327" s="93"/>
      <c r="I327" s="20"/>
      <c r="J327" s="91"/>
      <c r="K327" s="92"/>
      <c r="L327" s="55"/>
      <c r="M327" s="25"/>
      <c r="N327" s="56">
        <f t="shared" si="50"/>
        <v>0</v>
      </c>
      <c r="O327" s="56">
        <f t="shared" si="52"/>
        <v>2</v>
      </c>
      <c r="P327" s="57">
        <f t="shared" si="55"/>
        <v>-6</v>
      </c>
      <c r="Q327" s="62">
        <f t="shared" si="59"/>
        <v>6.6666666666666671E-3</v>
      </c>
      <c r="R327" s="59"/>
      <c r="S327" s="98">
        <f t="shared" si="53"/>
        <v>168775.5</v>
      </c>
      <c r="T327" s="61">
        <f t="shared" si="51"/>
        <v>312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</row>
    <row r="328" spans="1:30" s="56" customFormat="1" x14ac:dyDescent="0.2">
      <c r="A328" s="8">
        <f t="shared" si="60"/>
        <v>320</v>
      </c>
      <c r="B328" s="17">
        <f t="shared" si="56"/>
        <v>0</v>
      </c>
      <c r="C328" s="17">
        <f t="shared" si="57"/>
        <v>0</v>
      </c>
      <c r="D328" s="17">
        <f t="shared" si="58"/>
        <v>0</v>
      </c>
      <c r="E328" s="126">
        <f t="shared" si="54"/>
        <v>0</v>
      </c>
      <c r="F328" s="130"/>
      <c r="G328" s="130"/>
      <c r="H328" s="93"/>
      <c r="I328" s="20"/>
      <c r="J328" s="91"/>
      <c r="K328" s="92"/>
      <c r="L328" s="55"/>
      <c r="M328" s="25"/>
      <c r="N328" s="56">
        <f t="shared" si="50"/>
        <v>0</v>
      </c>
      <c r="O328" s="56">
        <f t="shared" si="52"/>
        <v>2</v>
      </c>
      <c r="P328" s="57">
        <f t="shared" si="55"/>
        <v>-7</v>
      </c>
      <c r="Q328" s="62">
        <f t="shared" si="59"/>
        <v>6.6666666666666671E-3</v>
      </c>
      <c r="R328" s="59"/>
      <c r="S328" s="98">
        <f t="shared" si="53"/>
        <v>168775.5</v>
      </c>
      <c r="T328" s="61">
        <f t="shared" si="51"/>
        <v>312</v>
      </c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</row>
    <row r="329" spans="1:30" s="56" customFormat="1" x14ac:dyDescent="0.2">
      <c r="A329" s="8">
        <f t="shared" si="60"/>
        <v>321</v>
      </c>
      <c r="B329" s="17">
        <f t="shared" si="56"/>
        <v>0</v>
      </c>
      <c r="C329" s="17">
        <f t="shared" si="57"/>
        <v>0</v>
      </c>
      <c r="D329" s="17">
        <f t="shared" si="58"/>
        <v>0</v>
      </c>
      <c r="E329" s="126">
        <f t="shared" si="54"/>
        <v>0</v>
      </c>
      <c r="F329" s="130"/>
      <c r="G329" s="130"/>
      <c r="H329" s="93"/>
      <c r="I329" s="20"/>
      <c r="J329" s="91"/>
      <c r="K329" s="92"/>
      <c r="L329" s="55"/>
      <c r="M329" s="25"/>
      <c r="N329" s="56">
        <f t="shared" ref="N329:N368" si="61">IF(K329="",0,IF(K329=$Q$4,1,2))</f>
        <v>0</v>
      </c>
      <c r="O329" s="56">
        <f t="shared" si="52"/>
        <v>2</v>
      </c>
      <c r="P329" s="57">
        <f t="shared" si="55"/>
        <v>-8</v>
      </c>
      <c r="Q329" s="62">
        <f t="shared" si="59"/>
        <v>6.6666666666666671E-3</v>
      </c>
      <c r="R329" s="59"/>
      <c r="S329" s="98">
        <f t="shared" si="53"/>
        <v>168775.5</v>
      </c>
      <c r="T329" s="61">
        <f t="shared" ref="T329:T368" si="62">IF(OR(K328=$Q$5,H328&gt;0),P329,T328)</f>
        <v>312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</row>
    <row r="330" spans="1:30" s="56" customFormat="1" x14ac:dyDescent="0.2">
      <c r="A330" s="8">
        <f t="shared" si="60"/>
        <v>322</v>
      </c>
      <c r="B330" s="17">
        <f t="shared" si="56"/>
        <v>0</v>
      </c>
      <c r="C330" s="17">
        <f t="shared" si="57"/>
        <v>0</v>
      </c>
      <c r="D330" s="17">
        <f t="shared" si="58"/>
        <v>0</v>
      </c>
      <c r="E330" s="126">
        <f t="shared" si="54"/>
        <v>0</v>
      </c>
      <c r="F330" s="130"/>
      <c r="G330" s="130"/>
      <c r="H330" s="93"/>
      <c r="I330" s="20"/>
      <c r="J330" s="91"/>
      <c r="K330" s="92"/>
      <c r="L330" s="55"/>
      <c r="M330" s="25"/>
      <c r="N330" s="56">
        <f t="shared" si="61"/>
        <v>0</v>
      </c>
      <c r="O330" s="56">
        <f t="shared" ref="O330:O368" si="63">IF(AND(((N329+O329)&gt;1),N329&lt;&gt;1),2,1)</f>
        <v>2</v>
      </c>
      <c r="P330" s="57">
        <f t="shared" si="55"/>
        <v>-9</v>
      </c>
      <c r="Q330" s="62">
        <f t="shared" si="59"/>
        <v>6.6666666666666671E-3</v>
      </c>
      <c r="R330" s="59"/>
      <c r="S330" s="98">
        <f t="shared" ref="S330:S368" si="64">IF(OR(K329=$Q$5,H329&gt;0),B330,S329)</f>
        <v>168775.5</v>
      </c>
      <c r="T330" s="61">
        <f t="shared" si="62"/>
        <v>312</v>
      </c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</row>
    <row r="331" spans="1:30" s="56" customFormat="1" x14ac:dyDescent="0.2">
      <c r="A331" s="8">
        <f t="shared" si="60"/>
        <v>323</v>
      </c>
      <c r="B331" s="17">
        <f t="shared" si="56"/>
        <v>0</v>
      </c>
      <c r="C331" s="17">
        <f t="shared" si="57"/>
        <v>0</v>
      </c>
      <c r="D331" s="17">
        <f t="shared" si="58"/>
        <v>0</v>
      </c>
      <c r="E331" s="126">
        <f t="shared" ref="E331:E368" si="65">IF(B331&lt;=D330,B331+C331,IF(O331=1,B331*(Q331/(1-(1+Q331)^-(P331-0))),S331*(Q331/(1-(1+Q331)^-(T331-0)))))</f>
        <v>0</v>
      </c>
      <c r="F331" s="130"/>
      <c r="G331" s="130"/>
      <c r="H331" s="93"/>
      <c r="I331" s="20"/>
      <c r="J331" s="91"/>
      <c r="K331" s="92"/>
      <c r="L331" s="55"/>
      <c r="M331" s="25"/>
      <c r="N331" s="56">
        <f t="shared" si="61"/>
        <v>0</v>
      </c>
      <c r="O331" s="56">
        <f t="shared" si="63"/>
        <v>2</v>
      </c>
      <c r="P331" s="57">
        <f t="shared" ref="P331:P368" si="66">IF(K330=$Q$5,LOG(E330/(E330-Q331*B331),1+Q331),P330-1)</f>
        <v>-10</v>
      </c>
      <c r="Q331" s="62">
        <f t="shared" si="59"/>
        <v>6.6666666666666671E-3</v>
      </c>
      <c r="R331" s="59"/>
      <c r="S331" s="98">
        <f t="shared" si="64"/>
        <v>168775.5</v>
      </c>
      <c r="T331" s="61">
        <f t="shared" si="62"/>
        <v>312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</row>
    <row r="332" spans="1:30" s="56" customFormat="1" x14ac:dyDescent="0.2">
      <c r="A332" s="8">
        <f t="shared" si="60"/>
        <v>324</v>
      </c>
      <c r="B332" s="17">
        <f t="shared" si="56"/>
        <v>0</v>
      </c>
      <c r="C332" s="17">
        <f t="shared" si="57"/>
        <v>0</v>
      </c>
      <c r="D332" s="17">
        <f t="shared" si="58"/>
        <v>0</v>
      </c>
      <c r="E332" s="126">
        <f t="shared" si="65"/>
        <v>0</v>
      </c>
      <c r="F332" s="130"/>
      <c r="G332" s="130"/>
      <c r="H332" s="93"/>
      <c r="I332" s="20"/>
      <c r="J332" s="91"/>
      <c r="K332" s="92"/>
      <c r="L332" s="55"/>
      <c r="M332" s="25"/>
      <c r="N332" s="56">
        <f t="shared" si="61"/>
        <v>0</v>
      </c>
      <c r="O332" s="56">
        <f t="shared" si="63"/>
        <v>2</v>
      </c>
      <c r="P332" s="57">
        <f t="shared" si="66"/>
        <v>-11</v>
      </c>
      <c r="Q332" s="62">
        <f t="shared" si="59"/>
        <v>6.6666666666666671E-3</v>
      </c>
      <c r="R332" s="59"/>
      <c r="S332" s="98">
        <f t="shared" si="64"/>
        <v>168775.5</v>
      </c>
      <c r="T332" s="61">
        <f t="shared" si="62"/>
        <v>312</v>
      </c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</row>
    <row r="333" spans="1:30" s="56" customFormat="1" x14ac:dyDescent="0.2">
      <c r="A333" s="8">
        <f t="shared" si="60"/>
        <v>325</v>
      </c>
      <c r="B333" s="17">
        <f t="shared" si="56"/>
        <v>0</v>
      </c>
      <c r="C333" s="17">
        <f t="shared" si="57"/>
        <v>0</v>
      </c>
      <c r="D333" s="17">
        <f t="shared" si="58"/>
        <v>0</v>
      </c>
      <c r="E333" s="126">
        <f t="shared" si="65"/>
        <v>0</v>
      </c>
      <c r="F333" s="130"/>
      <c r="G333" s="130"/>
      <c r="H333" s="93"/>
      <c r="I333" s="20"/>
      <c r="J333" s="91"/>
      <c r="K333" s="92"/>
      <c r="L333" s="55"/>
      <c r="M333" s="25"/>
      <c r="N333" s="56">
        <f t="shared" si="61"/>
        <v>0</v>
      </c>
      <c r="O333" s="56">
        <f t="shared" si="63"/>
        <v>2</v>
      </c>
      <c r="P333" s="57">
        <f t="shared" si="66"/>
        <v>-12</v>
      </c>
      <c r="Q333" s="62">
        <f t="shared" si="59"/>
        <v>6.6666666666666671E-3</v>
      </c>
      <c r="R333" s="59"/>
      <c r="S333" s="98">
        <f t="shared" si="64"/>
        <v>168775.5</v>
      </c>
      <c r="T333" s="61">
        <f t="shared" si="62"/>
        <v>312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</row>
    <row r="334" spans="1:30" s="56" customFormat="1" x14ac:dyDescent="0.2">
      <c r="A334" s="8">
        <f t="shared" si="60"/>
        <v>326</v>
      </c>
      <c r="B334" s="17">
        <f t="shared" ref="B334:B368" si="67">IF(OR(B333&lt;0,B333&lt;E333),0,(IF(I333=0,B333-D333,B333-I333-D333)))</f>
        <v>0</v>
      </c>
      <c r="C334" s="17">
        <f t="shared" ref="C334:C368" si="68">B334*Q334</f>
        <v>0</v>
      </c>
      <c r="D334" s="17">
        <f t="shared" ref="D334:D368" si="69">IF(B334&lt;=D333,B334,E334-C334)</f>
        <v>0</v>
      </c>
      <c r="E334" s="126">
        <f t="shared" si="65"/>
        <v>0</v>
      </c>
      <c r="F334" s="130"/>
      <c r="G334" s="130"/>
      <c r="H334" s="93"/>
      <c r="I334" s="20"/>
      <c r="J334" s="91"/>
      <c r="K334" s="92"/>
      <c r="L334" s="55"/>
      <c r="M334" s="25"/>
      <c r="N334" s="56">
        <f t="shared" si="61"/>
        <v>0</v>
      </c>
      <c r="O334" s="56">
        <f t="shared" si="63"/>
        <v>2</v>
      </c>
      <c r="P334" s="57">
        <f t="shared" si="66"/>
        <v>-13</v>
      </c>
      <c r="Q334" s="62">
        <f t="shared" si="59"/>
        <v>6.6666666666666671E-3</v>
      </c>
      <c r="R334" s="59"/>
      <c r="S334" s="98">
        <f t="shared" si="64"/>
        <v>168775.5</v>
      </c>
      <c r="T334" s="61">
        <f t="shared" si="62"/>
        <v>312</v>
      </c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</row>
    <row r="335" spans="1:30" s="56" customFormat="1" x14ac:dyDescent="0.2">
      <c r="A335" s="8">
        <f t="shared" si="60"/>
        <v>327</v>
      </c>
      <c r="B335" s="17">
        <f t="shared" si="67"/>
        <v>0</v>
      </c>
      <c r="C335" s="17">
        <f t="shared" si="68"/>
        <v>0</v>
      </c>
      <c r="D335" s="17">
        <f t="shared" si="69"/>
        <v>0</v>
      </c>
      <c r="E335" s="126">
        <f t="shared" si="65"/>
        <v>0</v>
      </c>
      <c r="F335" s="130"/>
      <c r="G335" s="130"/>
      <c r="H335" s="93"/>
      <c r="I335" s="20"/>
      <c r="J335" s="91"/>
      <c r="K335" s="92"/>
      <c r="L335" s="55"/>
      <c r="M335" s="25"/>
      <c r="N335" s="56">
        <f t="shared" si="61"/>
        <v>0</v>
      </c>
      <c r="O335" s="56">
        <f t="shared" si="63"/>
        <v>2</v>
      </c>
      <c r="P335" s="57">
        <f t="shared" si="66"/>
        <v>-14</v>
      </c>
      <c r="Q335" s="62">
        <f t="shared" ref="Q335:Q368" si="70">IF(H334=0,Q334,H334/12)</f>
        <v>6.6666666666666671E-3</v>
      </c>
      <c r="R335" s="59"/>
      <c r="S335" s="98">
        <f t="shared" si="64"/>
        <v>168775.5</v>
      </c>
      <c r="T335" s="61">
        <f t="shared" si="62"/>
        <v>312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</row>
    <row r="336" spans="1:30" s="56" customFormat="1" x14ac:dyDescent="0.2">
      <c r="A336" s="8">
        <f t="shared" si="60"/>
        <v>328</v>
      </c>
      <c r="B336" s="17">
        <f t="shared" si="67"/>
        <v>0</v>
      </c>
      <c r="C336" s="17">
        <f t="shared" si="68"/>
        <v>0</v>
      </c>
      <c r="D336" s="17">
        <f t="shared" si="69"/>
        <v>0</v>
      </c>
      <c r="E336" s="126">
        <f t="shared" si="65"/>
        <v>0</v>
      </c>
      <c r="F336" s="130"/>
      <c r="G336" s="130"/>
      <c r="H336" s="93"/>
      <c r="I336" s="20"/>
      <c r="J336" s="91"/>
      <c r="K336" s="92"/>
      <c r="L336" s="55"/>
      <c r="M336" s="25"/>
      <c r="N336" s="56">
        <f t="shared" si="61"/>
        <v>0</v>
      </c>
      <c r="O336" s="56">
        <f t="shared" si="63"/>
        <v>2</v>
      </c>
      <c r="P336" s="57">
        <f t="shared" si="66"/>
        <v>-15</v>
      </c>
      <c r="Q336" s="62">
        <f t="shared" si="70"/>
        <v>6.6666666666666671E-3</v>
      </c>
      <c r="R336" s="59"/>
      <c r="S336" s="98">
        <f t="shared" si="64"/>
        <v>168775.5</v>
      </c>
      <c r="T336" s="61">
        <f t="shared" si="62"/>
        <v>312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</row>
    <row r="337" spans="1:30" s="56" customFormat="1" x14ac:dyDescent="0.2">
      <c r="A337" s="8">
        <f t="shared" si="60"/>
        <v>329</v>
      </c>
      <c r="B337" s="17">
        <f t="shared" si="67"/>
        <v>0</v>
      </c>
      <c r="C337" s="17">
        <f t="shared" si="68"/>
        <v>0</v>
      </c>
      <c r="D337" s="17">
        <f t="shared" si="69"/>
        <v>0</v>
      </c>
      <c r="E337" s="126">
        <f t="shared" si="65"/>
        <v>0</v>
      </c>
      <c r="F337" s="130"/>
      <c r="G337" s="130"/>
      <c r="H337" s="93"/>
      <c r="I337" s="20"/>
      <c r="J337" s="91"/>
      <c r="K337" s="92"/>
      <c r="L337" s="55"/>
      <c r="M337" s="25"/>
      <c r="N337" s="56">
        <f t="shared" si="61"/>
        <v>0</v>
      </c>
      <c r="O337" s="56">
        <f t="shared" si="63"/>
        <v>2</v>
      </c>
      <c r="P337" s="57">
        <f t="shared" si="66"/>
        <v>-16</v>
      </c>
      <c r="Q337" s="62">
        <f t="shared" si="70"/>
        <v>6.6666666666666671E-3</v>
      </c>
      <c r="R337" s="59"/>
      <c r="S337" s="98">
        <f t="shared" si="64"/>
        <v>168775.5</v>
      </c>
      <c r="T337" s="61">
        <f t="shared" si="62"/>
        <v>312</v>
      </c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</row>
    <row r="338" spans="1:30" s="56" customFormat="1" x14ac:dyDescent="0.2">
      <c r="A338" s="8">
        <f t="shared" si="60"/>
        <v>330</v>
      </c>
      <c r="B338" s="17">
        <f t="shared" si="67"/>
        <v>0</v>
      </c>
      <c r="C338" s="17">
        <f t="shared" si="68"/>
        <v>0</v>
      </c>
      <c r="D338" s="17">
        <f t="shared" si="69"/>
        <v>0</v>
      </c>
      <c r="E338" s="126">
        <f t="shared" si="65"/>
        <v>0</v>
      </c>
      <c r="F338" s="130"/>
      <c r="G338" s="130"/>
      <c r="H338" s="93"/>
      <c r="I338" s="20"/>
      <c r="J338" s="91"/>
      <c r="K338" s="92"/>
      <c r="L338" s="55"/>
      <c r="M338" s="25"/>
      <c r="N338" s="56">
        <f t="shared" si="61"/>
        <v>0</v>
      </c>
      <c r="O338" s="56">
        <f t="shared" si="63"/>
        <v>2</v>
      </c>
      <c r="P338" s="57">
        <f t="shared" si="66"/>
        <v>-17</v>
      </c>
      <c r="Q338" s="62">
        <f t="shared" si="70"/>
        <v>6.6666666666666671E-3</v>
      </c>
      <c r="R338" s="59"/>
      <c r="S338" s="98">
        <f t="shared" si="64"/>
        <v>168775.5</v>
      </c>
      <c r="T338" s="61">
        <f t="shared" si="62"/>
        <v>312</v>
      </c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</row>
    <row r="339" spans="1:30" s="56" customFormat="1" x14ac:dyDescent="0.2">
      <c r="A339" s="8">
        <f t="shared" si="60"/>
        <v>331</v>
      </c>
      <c r="B339" s="17">
        <f t="shared" si="67"/>
        <v>0</v>
      </c>
      <c r="C339" s="17">
        <f t="shared" si="68"/>
        <v>0</v>
      </c>
      <c r="D339" s="17">
        <f t="shared" si="69"/>
        <v>0</v>
      </c>
      <c r="E339" s="126">
        <f t="shared" si="65"/>
        <v>0</v>
      </c>
      <c r="F339" s="130"/>
      <c r="G339" s="130"/>
      <c r="H339" s="93"/>
      <c r="I339" s="20"/>
      <c r="J339" s="91"/>
      <c r="K339" s="92"/>
      <c r="L339" s="55"/>
      <c r="M339" s="25"/>
      <c r="N339" s="56">
        <f t="shared" si="61"/>
        <v>0</v>
      </c>
      <c r="O339" s="56">
        <f t="shared" si="63"/>
        <v>2</v>
      </c>
      <c r="P339" s="57">
        <f t="shared" si="66"/>
        <v>-18</v>
      </c>
      <c r="Q339" s="62">
        <f t="shared" si="70"/>
        <v>6.6666666666666671E-3</v>
      </c>
      <c r="R339" s="59"/>
      <c r="S339" s="98">
        <f t="shared" si="64"/>
        <v>168775.5</v>
      </c>
      <c r="T339" s="61">
        <f t="shared" si="62"/>
        <v>312</v>
      </c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</row>
    <row r="340" spans="1:30" s="56" customFormat="1" x14ac:dyDescent="0.2">
      <c r="A340" s="8">
        <f t="shared" si="60"/>
        <v>332</v>
      </c>
      <c r="B340" s="17">
        <f t="shared" si="67"/>
        <v>0</v>
      </c>
      <c r="C340" s="17">
        <f t="shared" si="68"/>
        <v>0</v>
      </c>
      <c r="D340" s="17">
        <f t="shared" si="69"/>
        <v>0</v>
      </c>
      <c r="E340" s="126">
        <f t="shared" si="65"/>
        <v>0</v>
      </c>
      <c r="F340" s="130"/>
      <c r="G340" s="130"/>
      <c r="H340" s="93"/>
      <c r="I340" s="20"/>
      <c r="J340" s="91"/>
      <c r="K340" s="92"/>
      <c r="L340" s="55"/>
      <c r="M340" s="25"/>
      <c r="N340" s="56">
        <f t="shared" si="61"/>
        <v>0</v>
      </c>
      <c r="O340" s="56">
        <f t="shared" si="63"/>
        <v>2</v>
      </c>
      <c r="P340" s="57">
        <f t="shared" si="66"/>
        <v>-19</v>
      </c>
      <c r="Q340" s="62">
        <f t="shared" si="70"/>
        <v>6.6666666666666671E-3</v>
      </c>
      <c r="R340" s="59"/>
      <c r="S340" s="98">
        <f t="shared" si="64"/>
        <v>168775.5</v>
      </c>
      <c r="T340" s="61">
        <f t="shared" si="62"/>
        <v>312</v>
      </c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</row>
    <row r="341" spans="1:30" s="56" customFormat="1" x14ac:dyDescent="0.2">
      <c r="A341" s="8">
        <f t="shared" si="60"/>
        <v>333</v>
      </c>
      <c r="B341" s="17">
        <f t="shared" si="67"/>
        <v>0</v>
      </c>
      <c r="C341" s="17">
        <f t="shared" si="68"/>
        <v>0</v>
      </c>
      <c r="D341" s="17">
        <f t="shared" si="69"/>
        <v>0</v>
      </c>
      <c r="E341" s="126">
        <f t="shared" si="65"/>
        <v>0</v>
      </c>
      <c r="F341" s="130"/>
      <c r="G341" s="130"/>
      <c r="H341" s="93"/>
      <c r="I341" s="20"/>
      <c r="J341" s="91"/>
      <c r="K341" s="92"/>
      <c r="L341" s="55"/>
      <c r="M341" s="25"/>
      <c r="N341" s="56">
        <f t="shared" si="61"/>
        <v>0</v>
      </c>
      <c r="O341" s="56">
        <f t="shared" si="63"/>
        <v>2</v>
      </c>
      <c r="P341" s="57">
        <f t="shared" si="66"/>
        <v>-20</v>
      </c>
      <c r="Q341" s="62">
        <f t="shared" si="70"/>
        <v>6.6666666666666671E-3</v>
      </c>
      <c r="R341" s="59"/>
      <c r="S341" s="98">
        <f t="shared" si="64"/>
        <v>168775.5</v>
      </c>
      <c r="T341" s="61">
        <f t="shared" si="62"/>
        <v>312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</row>
    <row r="342" spans="1:30" s="56" customFormat="1" x14ac:dyDescent="0.2">
      <c r="A342" s="8">
        <f t="shared" si="60"/>
        <v>334</v>
      </c>
      <c r="B342" s="17">
        <f t="shared" si="67"/>
        <v>0</v>
      </c>
      <c r="C342" s="17">
        <f t="shared" si="68"/>
        <v>0</v>
      </c>
      <c r="D342" s="17">
        <f t="shared" si="69"/>
        <v>0</v>
      </c>
      <c r="E342" s="126">
        <f t="shared" si="65"/>
        <v>0</v>
      </c>
      <c r="F342" s="130"/>
      <c r="G342" s="130"/>
      <c r="H342" s="93"/>
      <c r="I342" s="20"/>
      <c r="J342" s="91"/>
      <c r="K342" s="92"/>
      <c r="L342" s="55"/>
      <c r="M342" s="25"/>
      <c r="N342" s="56">
        <f t="shared" si="61"/>
        <v>0</v>
      </c>
      <c r="O342" s="56">
        <f t="shared" si="63"/>
        <v>2</v>
      </c>
      <c r="P342" s="57">
        <f t="shared" si="66"/>
        <v>-21</v>
      </c>
      <c r="Q342" s="62">
        <f t="shared" si="70"/>
        <v>6.6666666666666671E-3</v>
      </c>
      <c r="R342" s="59"/>
      <c r="S342" s="98">
        <f t="shared" si="64"/>
        <v>168775.5</v>
      </c>
      <c r="T342" s="61">
        <f t="shared" si="62"/>
        <v>312</v>
      </c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</row>
    <row r="343" spans="1:30" s="56" customFormat="1" x14ac:dyDescent="0.2">
      <c r="A343" s="8">
        <f t="shared" si="60"/>
        <v>335</v>
      </c>
      <c r="B343" s="17">
        <f t="shared" si="67"/>
        <v>0</v>
      </c>
      <c r="C343" s="17">
        <f t="shared" si="68"/>
        <v>0</v>
      </c>
      <c r="D343" s="17">
        <f t="shared" si="69"/>
        <v>0</v>
      </c>
      <c r="E343" s="126">
        <f t="shared" si="65"/>
        <v>0</v>
      </c>
      <c r="F343" s="130"/>
      <c r="G343" s="130"/>
      <c r="H343" s="93"/>
      <c r="I343" s="20"/>
      <c r="J343" s="91"/>
      <c r="K343" s="92"/>
      <c r="L343" s="55"/>
      <c r="M343" s="25"/>
      <c r="N343" s="56">
        <f t="shared" si="61"/>
        <v>0</v>
      </c>
      <c r="O343" s="56">
        <f t="shared" si="63"/>
        <v>2</v>
      </c>
      <c r="P343" s="57">
        <f t="shared" si="66"/>
        <v>-22</v>
      </c>
      <c r="Q343" s="62">
        <f t="shared" si="70"/>
        <v>6.6666666666666671E-3</v>
      </c>
      <c r="R343" s="59"/>
      <c r="S343" s="98">
        <f t="shared" si="64"/>
        <v>168775.5</v>
      </c>
      <c r="T343" s="61">
        <f t="shared" si="62"/>
        <v>312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</row>
    <row r="344" spans="1:30" s="56" customFormat="1" x14ac:dyDescent="0.2">
      <c r="A344" s="8">
        <f t="shared" si="60"/>
        <v>336</v>
      </c>
      <c r="B344" s="17">
        <f t="shared" si="67"/>
        <v>0</v>
      </c>
      <c r="C344" s="17">
        <f t="shared" si="68"/>
        <v>0</v>
      </c>
      <c r="D344" s="17">
        <f t="shared" si="69"/>
        <v>0</v>
      </c>
      <c r="E344" s="126">
        <f t="shared" si="65"/>
        <v>0</v>
      </c>
      <c r="F344" s="130"/>
      <c r="G344" s="130"/>
      <c r="H344" s="93"/>
      <c r="I344" s="20"/>
      <c r="J344" s="91"/>
      <c r="K344" s="92"/>
      <c r="L344" s="55"/>
      <c r="M344" s="25"/>
      <c r="N344" s="56">
        <f t="shared" si="61"/>
        <v>0</v>
      </c>
      <c r="O344" s="56">
        <f t="shared" si="63"/>
        <v>2</v>
      </c>
      <c r="P344" s="57">
        <f t="shared" si="66"/>
        <v>-23</v>
      </c>
      <c r="Q344" s="62">
        <f t="shared" si="70"/>
        <v>6.6666666666666671E-3</v>
      </c>
      <c r="R344" s="59"/>
      <c r="S344" s="98">
        <f t="shared" si="64"/>
        <v>168775.5</v>
      </c>
      <c r="T344" s="61">
        <f t="shared" si="62"/>
        <v>312</v>
      </c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</row>
    <row r="345" spans="1:30" s="56" customFormat="1" x14ac:dyDescent="0.2">
      <c r="A345" s="8">
        <f t="shared" si="60"/>
        <v>337</v>
      </c>
      <c r="B345" s="17">
        <f t="shared" si="67"/>
        <v>0</v>
      </c>
      <c r="C345" s="17">
        <f t="shared" si="68"/>
        <v>0</v>
      </c>
      <c r="D345" s="17">
        <f t="shared" si="69"/>
        <v>0</v>
      </c>
      <c r="E345" s="126">
        <f t="shared" si="65"/>
        <v>0</v>
      </c>
      <c r="F345" s="130"/>
      <c r="G345" s="130"/>
      <c r="H345" s="93"/>
      <c r="I345" s="20"/>
      <c r="J345" s="91"/>
      <c r="K345" s="92"/>
      <c r="L345" s="55"/>
      <c r="M345" s="25"/>
      <c r="N345" s="56">
        <f t="shared" si="61"/>
        <v>0</v>
      </c>
      <c r="O345" s="56">
        <f t="shared" si="63"/>
        <v>2</v>
      </c>
      <c r="P345" s="57">
        <f t="shared" si="66"/>
        <v>-24</v>
      </c>
      <c r="Q345" s="62">
        <f t="shared" si="70"/>
        <v>6.6666666666666671E-3</v>
      </c>
      <c r="R345" s="59"/>
      <c r="S345" s="98">
        <f t="shared" si="64"/>
        <v>168775.5</v>
      </c>
      <c r="T345" s="61">
        <f t="shared" si="62"/>
        <v>312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</row>
    <row r="346" spans="1:30" s="56" customFormat="1" x14ac:dyDescent="0.2">
      <c r="A346" s="8">
        <f t="shared" si="60"/>
        <v>338</v>
      </c>
      <c r="B346" s="17">
        <f t="shared" si="67"/>
        <v>0</v>
      </c>
      <c r="C346" s="17">
        <f t="shared" si="68"/>
        <v>0</v>
      </c>
      <c r="D346" s="17">
        <f t="shared" si="69"/>
        <v>0</v>
      </c>
      <c r="E346" s="126">
        <f t="shared" si="65"/>
        <v>0</v>
      </c>
      <c r="F346" s="130"/>
      <c r="G346" s="130"/>
      <c r="H346" s="93"/>
      <c r="I346" s="20"/>
      <c r="J346" s="91"/>
      <c r="K346" s="92"/>
      <c r="L346" s="55"/>
      <c r="M346" s="25"/>
      <c r="N346" s="56">
        <f t="shared" si="61"/>
        <v>0</v>
      </c>
      <c r="O346" s="56">
        <f t="shared" si="63"/>
        <v>2</v>
      </c>
      <c r="P346" s="57">
        <f t="shared" si="66"/>
        <v>-25</v>
      </c>
      <c r="Q346" s="62">
        <f t="shared" si="70"/>
        <v>6.6666666666666671E-3</v>
      </c>
      <c r="R346" s="59"/>
      <c r="S346" s="98">
        <f t="shared" si="64"/>
        <v>168775.5</v>
      </c>
      <c r="T346" s="61">
        <f t="shared" si="62"/>
        <v>312</v>
      </c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</row>
    <row r="347" spans="1:30" s="56" customFormat="1" x14ac:dyDescent="0.2">
      <c r="A347" s="8">
        <f t="shared" si="60"/>
        <v>339</v>
      </c>
      <c r="B347" s="17">
        <f t="shared" si="67"/>
        <v>0</v>
      </c>
      <c r="C347" s="17">
        <f t="shared" si="68"/>
        <v>0</v>
      </c>
      <c r="D347" s="17">
        <f t="shared" si="69"/>
        <v>0</v>
      </c>
      <c r="E347" s="126">
        <f t="shared" si="65"/>
        <v>0</v>
      </c>
      <c r="F347" s="130"/>
      <c r="G347" s="130"/>
      <c r="H347" s="93"/>
      <c r="I347" s="20"/>
      <c r="J347" s="91"/>
      <c r="K347" s="92"/>
      <c r="L347" s="55"/>
      <c r="M347" s="25"/>
      <c r="N347" s="56">
        <f t="shared" si="61"/>
        <v>0</v>
      </c>
      <c r="O347" s="56">
        <f t="shared" si="63"/>
        <v>2</v>
      </c>
      <c r="P347" s="57">
        <f t="shared" si="66"/>
        <v>-26</v>
      </c>
      <c r="Q347" s="62">
        <f t="shared" si="70"/>
        <v>6.6666666666666671E-3</v>
      </c>
      <c r="R347" s="59"/>
      <c r="S347" s="98">
        <f t="shared" si="64"/>
        <v>168775.5</v>
      </c>
      <c r="T347" s="61">
        <f t="shared" si="62"/>
        <v>312</v>
      </c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</row>
    <row r="348" spans="1:30" s="56" customFormat="1" x14ac:dyDescent="0.2">
      <c r="A348" s="8">
        <f t="shared" si="60"/>
        <v>340</v>
      </c>
      <c r="B348" s="17">
        <f t="shared" si="67"/>
        <v>0</v>
      </c>
      <c r="C348" s="17">
        <f t="shared" si="68"/>
        <v>0</v>
      </c>
      <c r="D348" s="17">
        <f t="shared" si="69"/>
        <v>0</v>
      </c>
      <c r="E348" s="126">
        <f t="shared" si="65"/>
        <v>0</v>
      </c>
      <c r="F348" s="130"/>
      <c r="G348" s="130"/>
      <c r="H348" s="93"/>
      <c r="I348" s="20"/>
      <c r="J348" s="91"/>
      <c r="K348" s="92"/>
      <c r="L348" s="55"/>
      <c r="M348" s="25"/>
      <c r="N348" s="56">
        <f t="shared" si="61"/>
        <v>0</v>
      </c>
      <c r="O348" s="56">
        <f t="shared" si="63"/>
        <v>2</v>
      </c>
      <c r="P348" s="57">
        <f t="shared" si="66"/>
        <v>-27</v>
      </c>
      <c r="Q348" s="62">
        <f t="shared" si="70"/>
        <v>6.6666666666666671E-3</v>
      </c>
      <c r="R348" s="59"/>
      <c r="S348" s="98">
        <f t="shared" si="64"/>
        <v>168775.5</v>
      </c>
      <c r="T348" s="61">
        <f t="shared" si="62"/>
        <v>312</v>
      </c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</row>
    <row r="349" spans="1:30" s="56" customFormat="1" x14ac:dyDescent="0.2">
      <c r="A349" s="8">
        <f t="shared" si="60"/>
        <v>341</v>
      </c>
      <c r="B349" s="17">
        <f t="shared" si="67"/>
        <v>0</v>
      </c>
      <c r="C349" s="17">
        <f t="shared" si="68"/>
        <v>0</v>
      </c>
      <c r="D349" s="17">
        <f t="shared" si="69"/>
        <v>0</v>
      </c>
      <c r="E349" s="126">
        <f t="shared" si="65"/>
        <v>0</v>
      </c>
      <c r="F349" s="130"/>
      <c r="G349" s="130"/>
      <c r="H349" s="93"/>
      <c r="I349" s="20"/>
      <c r="J349" s="91"/>
      <c r="K349" s="92"/>
      <c r="L349" s="55"/>
      <c r="M349" s="25"/>
      <c r="N349" s="56">
        <f t="shared" si="61"/>
        <v>0</v>
      </c>
      <c r="O349" s="56">
        <f t="shared" si="63"/>
        <v>2</v>
      </c>
      <c r="P349" s="57">
        <f t="shared" si="66"/>
        <v>-28</v>
      </c>
      <c r="Q349" s="62">
        <f t="shared" si="70"/>
        <v>6.6666666666666671E-3</v>
      </c>
      <c r="R349" s="59"/>
      <c r="S349" s="98">
        <f t="shared" si="64"/>
        <v>168775.5</v>
      </c>
      <c r="T349" s="61">
        <f t="shared" si="62"/>
        <v>312</v>
      </c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</row>
    <row r="350" spans="1:30" s="56" customFormat="1" x14ac:dyDescent="0.2">
      <c r="A350" s="8">
        <f t="shared" si="60"/>
        <v>342</v>
      </c>
      <c r="B350" s="17">
        <f t="shared" si="67"/>
        <v>0</v>
      </c>
      <c r="C350" s="17">
        <f t="shared" si="68"/>
        <v>0</v>
      </c>
      <c r="D350" s="17">
        <f t="shared" si="69"/>
        <v>0</v>
      </c>
      <c r="E350" s="126">
        <f t="shared" si="65"/>
        <v>0</v>
      </c>
      <c r="F350" s="130"/>
      <c r="G350" s="130"/>
      <c r="H350" s="93"/>
      <c r="I350" s="20"/>
      <c r="J350" s="91"/>
      <c r="K350" s="92"/>
      <c r="L350" s="55"/>
      <c r="M350" s="25"/>
      <c r="N350" s="56">
        <f t="shared" si="61"/>
        <v>0</v>
      </c>
      <c r="O350" s="56">
        <f t="shared" si="63"/>
        <v>2</v>
      </c>
      <c r="P350" s="57">
        <f t="shared" si="66"/>
        <v>-29</v>
      </c>
      <c r="Q350" s="62">
        <f t="shared" si="70"/>
        <v>6.6666666666666671E-3</v>
      </c>
      <c r="R350" s="59"/>
      <c r="S350" s="98">
        <f t="shared" si="64"/>
        <v>168775.5</v>
      </c>
      <c r="T350" s="61">
        <f t="shared" si="62"/>
        <v>312</v>
      </c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</row>
    <row r="351" spans="1:30" s="56" customFormat="1" x14ac:dyDescent="0.2">
      <c r="A351" s="8">
        <f t="shared" si="60"/>
        <v>343</v>
      </c>
      <c r="B351" s="17">
        <f t="shared" si="67"/>
        <v>0</v>
      </c>
      <c r="C351" s="17">
        <f t="shared" si="68"/>
        <v>0</v>
      </c>
      <c r="D351" s="17">
        <f t="shared" si="69"/>
        <v>0</v>
      </c>
      <c r="E351" s="126">
        <f t="shared" si="65"/>
        <v>0</v>
      </c>
      <c r="F351" s="130"/>
      <c r="G351" s="130"/>
      <c r="H351" s="93"/>
      <c r="I351" s="20"/>
      <c r="J351" s="91"/>
      <c r="K351" s="92"/>
      <c r="L351" s="55"/>
      <c r="M351" s="25"/>
      <c r="N351" s="56">
        <f t="shared" si="61"/>
        <v>0</v>
      </c>
      <c r="O351" s="56">
        <f t="shared" si="63"/>
        <v>2</v>
      </c>
      <c r="P351" s="57">
        <f t="shared" si="66"/>
        <v>-30</v>
      </c>
      <c r="Q351" s="62">
        <f t="shared" si="70"/>
        <v>6.6666666666666671E-3</v>
      </c>
      <c r="R351" s="59"/>
      <c r="S351" s="98">
        <f t="shared" si="64"/>
        <v>168775.5</v>
      </c>
      <c r="T351" s="61">
        <f t="shared" si="62"/>
        <v>312</v>
      </c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</row>
    <row r="352" spans="1:30" s="56" customFormat="1" x14ac:dyDescent="0.2">
      <c r="A352" s="8">
        <f t="shared" si="60"/>
        <v>344</v>
      </c>
      <c r="B352" s="17">
        <f t="shared" si="67"/>
        <v>0</v>
      </c>
      <c r="C352" s="17">
        <f t="shared" si="68"/>
        <v>0</v>
      </c>
      <c r="D352" s="17">
        <f t="shared" si="69"/>
        <v>0</v>
      </c>
      <c r="E352" s="126">
        <f t="shared" si="65"/>
        <v>0</v>
      </c>
      <c r="F352" s="130"/>
      <c r="G352" s="130"/>
      <c r="H352" s="93"/>
      <c r="I352" s="20"/>
      <c r="J352" s="91"/>
      <c r="K352" s="92"/>
      <c r="L352" s="55"/>
      <c r="M352" s="25"/>
      <c r="N352" s="56">
        <f t="shared" si="61"/>
        <v>0</v>
      </c>
      <c r="O352" s="56">
        <f t="shared" si="63"/>
        <v>2</v>
      </c>
      <c r="P352" s="57">
        <f t="shared" si="66"/>
        <v>-31</v>
      </c>
      <c r="Q352" s="62">
        <f t="shared" si="70"/>
        <v>6.6666666666666671E-3</v>
      </c>
      <c r="R352" s="59"/>
      <c r="S352" s="98">
        <f t="shared" si="64"/>
        <v>168775.5</v>
      </c>
      <c r="T352" s="61">
        <f t="shared" si="62"/>
        <v>312</v>
      </c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</row>
    <row r="353" spans="1:30" s="56" customFormat="1" x14ac:dyDescent="0.2">
      <c r="A353" s="8">
        <f t="shared" si="60"/>
        <v>345</v>
      </c>
      <c r="B353" s="17">
        <f t="shared" si="67"/>
        <v>0</v>
      </c>
      <c r="C353" s="17">
        <f t="shared" si="68"/>
        <v>0</v>
      </c>
      <c r="D353" s="17">
        <f t="shared" si="69"/>
        <v>0</v>
      </c>
      <c r="E353" s="126">
        <f t="shared" si="65"/>
        <v>0</v>
      </c>
      <c r="F353" s="130"/>
      <c r="G353" s="130"/>
      <c r="H353" s="93"/>
      <c r="I353" s="20"/>
      <c r="J353" s="91"/>
      <c r="K353" s="92"/>
      <c r="L353" s="55"/>
      <c r="M353" s="25"/>
      <c r="N353" s="56">
        <f t="shared" si="61"/>
        <v>0</v>
      </c>
      <c r="O353" s="56">
        <f t="shared" si="63"/>
        <v>2</v>
      </c>
      <c r="P353" s="57">
        <f t="shared" si="66"/>
        <v>-32</v>
      </c>
      <c r="Q353" s="62">
        <f t="shared" si="70"/>
        <v>6.6666666666666671E-3</v>
      </c>
      <c r="R353" s="59"/>
      <c r="S353" s="98">
        <f t="shared" si="64"/>
        <v>168775.5</v>
      </c>
      <c r="T353" s="61">
        <f t="shared" si="62"/>
        <v>312</v>
      </c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</row>
    <row r="354" spans="1:30" s="56" customFormat="1" x14ac:dyDescent="0.2">
      <c r="A354" s="8">
        <f t="shared" si="60"/>
        <v>346</v>
      </c>
      <c r="B354" s="17">
        <f t="shared" si="67"/>
        <v>0</v>
      </c>
      <c r="C354" s="17">
        <f t="shared" si="68"/>
        <v>0</v>
      </c>
      <c r="D354" s="17">
        <f t="shared" si="69"/>
        <v>0</v>
      </c>
      <c r="E354" s="126">
        <f t="shared" si="65"/>
        <v>0</v>
      </c>
      <c r="F354" s="130"/>
      <c r="G354" s="130"/>
      <c r="H354" s="93"/>
      <c r="I354" s="20"/>
      <c r="J354" s="91"/>
      <c r="K354" s="92"/>
      <c r="L354" s="55"/>
      <c r="M354" s="25"/>
      <c r="N354" s="56">
        <f t="shared" si="61"/>
        <v>0</v>
      </c>
      <c r="O354" s="56">
        <f t="shared" si="63"/>
        <v>2</v>
      </c>
      <c r="P354" s="57">
        <f t="shared" si="66"/>
        <v>-33</v>
      </c>
      <c r="Q354" s="62">
        <f t="shared" si="70"/>
        <v>6.6666666666666671E-3</v>
      </c>
      <c r="R354" s="59"/>
      <c r="S354" s="98">
        <f t="shared" si="64"/>
        <v>168775.5</v>
      </c>
      <c r="T354" s="61">
        <f t="shared" si="62"/>
        <v>312</v>
      </c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</row>
    <row r="355" spans="1:30" s="56" customFormat="1" x14ac:dyDescent="0.2">
      <c r="A355" s="8">
        <f t="shared" si="60"/>
        <v>347</v>
      </c>
      <c r="B355" s="17">
        <f t="shared" si="67"/>
        <v>0</v>
      </c>
      <c r="C355" s="17">
        <f t="shared" si="68"/>
        <v>0</v>
      </c>
      <c r="D355" s="17">
        <f t="shared" si="69"/>
        <v>0</v>
      </c>
      <c r="E355" s="126">
        <f t="shared" si="65"/>
        <v>0</v>
      </c>
      <c r="F355" s="130"/>
      <c r="G355" s="130"/>
      <c r="H355" s="93"/>
      <c r="I355" s="20"/>
      <c r="J355" s="91"/>
      <c r="K355" s="92"/>
      <c r="L355" s="55"/>
      <c r="M355" s="25"/>
      <c r="N355" s="56">
        <f t="shared" si="61"/>
        <v>0</v>
      </c>
      <c r="O355" s="56">
        <f t="shared" si="63"/>
        <v>2</v>
      </c>
      <c r="P355" s="57">
        <f t="shared" si="66"/>
        <v>-34</v>
      </c>
      <c r="Q355" s="62">
        <f t="shared" si="70"/>
        <v>6.6666666666666671E-3</v>
      </c>
      <c r="R355" s="59"/>
      <c r="S355" s="98">
        <f t="shared" si="64"/>
        <v>168775.5</v>
      </c>
      <c r="T355" s="61">
        <f t="shared" si="62"/>
        <v>312</v>
      </c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</row>
    <row r="356" spans="1:30" s="56" customFormat="1" x14ac:dyDescent="0.2">
      <c r="A356" s="8">
        <f t="shared" si="60"/>
        <v>348</v>
      </c>
      <c r="B356" s="17">
        <f t="shared" si="67"/>
        <v>0</v>
      </c>
      <c r="C356" s="17">
        <f t="shared" si="68"/>
        <v>0</v>
      </c>
      <c r="D356" s="17">
        <f t="shared" si="69"/>
        <v>0</v>
      </c>
      <c r="E356" s="126">
        <f t="shared" si="65"/>
        <v>0</v>
      </c>
      <c r="F356" s="130"/>
      <c r="G356" s="130"/>
      <c r="H356" s="93"/>
      <c r="I356" s="20"/>
      <c r="J356" s="91"/>
      <c r="K356" s="92"/>
      <c r="L356" s="55"/>
      <c r="M356" s="25"/>
      <c r="N356" s="56">
        <f t="shared" si="61"/>
        <v>0</v>
      </c>
      <c r="O356" s="56">
        <f t="shared" si="63"/>
        <v>2</v>
      </c>
      <c r="P356" s="57">
        <f t="shared" si="66"/>
        <v>-35</v>
      </c>
      <c r="Q356" s="62">
        <f t="shared" si="70"/>
        <v>6.6666666666666671E-3</v>
      </c>
      <c r="R356" s="59"/>
      <c r="S356" s="98">
        <f t="shared" si="64"/>
        <v>168775.5</v>
      </c>
      <c r="T356" s="61">
        <f t="shared" si="62"/>
        <v>312</v>
      </c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</row>
    <row r="357" spans="1:30" s="56" customFormat="1" x14ac:dyDescent="0.2">
      <c r="A357" s="8">
        <f t="shared" si="60"/>
        <v>349</v>
      </c>
      <c r="B357" s="17">
        <f t="shared" si="67"/>
        <v>0</v>
      </c>
      <c r="C357" s="17">
        <f t="shared" si="68"/>
        <v>0</v>
      </c>
      <c r="D357" s="17">
        <f t="shared" si="69"/>
        <v>0</v>
      </c>
      <c r="E357" s="126">
        <f t="shared" si="65"/>
        <v>0</v>
      </c>
      <c r="F357" s="130"/>
      <c r="G357" s="130"/>
      <c r="H357" s="93"/>
      <c r="I357" s="20"/>
      <c r="J357" s="91"/>
      <c r="K357" s="92"/>
      <c r="L357" s="55"/>
      <c r="M357" s="25"/>
      <c r="N357" s="56">
        <f t="shared" si="61"/>
        <v>0</v>
      </c>
      <c r="O357" s="56">
        <f t="shared" si="63"/>
        <v>2</v>
      </c>
      <c r="P357" s="57">
        <f t="shared" si="66"/>
        <v>-36</v>
      </c>
      <c r="Q357" s="62">
        <f t="shared" si="70"/>
        <v>6.6666666666666671E-3</v>
      </c>
      <c r="R357" s="59"/>
      <c r="S357" s="98">
        <f t="shared" si="64"/>
        <v>168775.5</v>
      </c>
      <c r="T357" s="61">
        <f t="shared" si="62"/>
        <v>312</v>
      </c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</row>
    <row r="358" spans="1:30" s="56" customFormat="1" x14ac:dyDescent="0.2">
      <c r="A358" s="8">
        <f t="shared" si="60"/>
        <v>350</v>
      </c>
      <c r="B358" s="17">
        <f t="shared" si="67"/>
        <v>0</v>
      </c>
      <c r="C358" s="17">
        <f t="shared" si="68"/>
        <v>0</v>
      </c>
      <c r="D358" s="17">
        <f t="shared" si="69"/>
        <v>0</v>
      </c>
      <c r="E358" s="126">
        <f t="shared" si="65"/>
        <v>0</v>
      </c>
      <c r="F358" s="130"/>
      <c r="G358" s="130"/>
      <c r="H358" s="93"/>
      <c r="I358" s="20"/>
      <c r="J358" s="91"/>
      <c r="K358" s="92"/>
      <c r="L358" s="55"/>
      <c r="M358" s="25"/>
      <c r="N358" s="56">
        <f t="shared" si="61"/>
        <v>0</v>
      </c>
      <c r="O358" s="56">
        <f t="shared" si="63"/>
        <v>2</v>
      </c>
      <c r="P358" s="57">
        <f t="shared" si="66"/>
        <v>-37</v>
      </c>
      <c r="Q358" s="62">
        <f t="shared" si="70"/>
        <v>6.6666666666666671E-3</v>
      </c>
      <c r="R358" s="59"/>
      <c r="S358" s="98">
        <f t="shared" si="64"/>
        <v>168775.5</v>
      </c>
      <c r="T358" s="61">
        <f t="shared" si="62"/>
        <v>312</v>
      </c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</row>
    <row r="359" spans="1:30" s="56" customFormat="1" x14ac:dyDescent="0.2">
      <c r="A359" s="8">
        <f t="shared" si="60"/>
        <v>351</v>
      </c>
      <c r="B359" s="17">
        <f t="shared" si="67"/>
        <v>0</v>
      </c>
      <c r="C359" s="17">
        <f t="shared" si="68"/>
        <v>0</v>
      </c>
      <c r="D359" s="17">
        <f t="shared" si="69"/>
        <v>0</v>
      </c>
      <c r="E359" s="126">
        <f t="shared" si="65"/>
        <v>0</v>
      </c>
      <c r="F359" s="130"/>
      <c r="G359" s="130"/>
      <c r="H359" s="93"/>
      <c r="I359" s="20"/>
      <c r="J359" s="91"/>
      <c r="K359" s="92"/>
      <c r="L359" s="55"/>
      <c r="M359" s="25"/>
      <c r="N359" s="56">
        <f t="shared" si="61"/>
        <v>0</v>
      </c>
      <c r="O359" s="56">
        <f t="shared" si="63"/>
        <v>2</v>
      </c>
      <c r="P359" s="57">
        <f t="shared" si="66"/>
        <v>-38</v>
      </c>
      <c r="Q359" s="62">
        <f t="shared" si="70"/>
        <v>6.6666666666666671E-3</v>
      </c>
      <c r="R359" s="59"/>
      <c r="S359" s="98">
        <f t="shared" si="64"/>
        <v>168775.5</v>
      </c>
      <c r="T359" s="61">
        <f t="shared" si="62"/>
        <v>312</v>
      </c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</row>
    <row r="360" spans="1:30" s="56" customFormat="1" x14ac:dyDescent="0.2">
      <c r="A360" s="8">
        <f t="shared" si="60"/>
        <v>352</v>
      </c>
      <c r="B360" s="17">
        <f t="shared" si="67"/>
        <v>0</v>
      </c>
      <c r="C360" s="17">
        <f t="shared" si="68"/>
        <v>0</v>
      </c>
      <c r="D360" s="17">
        <f t="shared" si="69"/>
        <v>0</v>
      </c>
      <c r="E360" s="126">
        <f t="shared" si="65"/>
        <v>0</v>
      </c>
      <c r="F360" s="130"/>
      <c r="G360" s="130"/>
      <c r="H360" s="93"/>
      <c r="I360" s="20"/>
      <c r="J360" s="91"/>
      <c r="K360" s="92"/>
      <c r="L360" s="55"/>
      <c r="M360" s="25"/>
      <c r="N360" s="56">
        <f t="shared" si="61"/>
        <v>0</v>
      </c>
      <c r="O360" s="56">
        <f t="shared" si="63"/>
        <v>2</v>
      </c>
      <c r="P360" s="57">
        <f t="shared" si="66"/>
        <v>-39</v>
      </c>
      <c r="Q360" s="62">
        <f t="shared" si="70"/>
        <v>6.6666666666666671E-3</v>
      </c>
      <c r="R360" s="59"/>
      <c r="S360" s="98">
        <f t="shared" si="64"/>
        <v>168775.5</v>
      </c>
      <c r="T360" s="61">
        <f t="shared" si="62"/>
        <v>312</v>
      </c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</row>
    <row r="361" spans="1:30" s="56" customFormat="1" x14ac:dyDescent="0.2">
      <c r="A361" s="8">
        <f t="shared" si="60"/>
        <v>353</v>
      </c>
      <c r="B361" s="17">
        <f t="shared" si="67"/>
        <v>0</v>
      </c>
      <c r="C361" s="17">
        <f t="shared" si="68"/>
        <v>0</v>
      </c>
      <c r="D361" s="17">
        <f t="shared" si="69"/>
        <v>0</v>
      </c>
      <c r="E361" s="126">
        <f t="shared" si="65"/>
        <v>0</v>
      </c>
      <c r="F361" s="130"/>
      <c r="G361" s="130"/>
      <c r="H361" s="93"/>
      <c r="I361" s="20"/>
      <c r="J361" s="91"/>
      <c r="K361" s="92"/>
      <c r="L361" s="55"/>
      <c r="M361" s="25"/>
      <c r="N361" s="56">
        <f t="shared" si="61"/>
        <v>0</v>
      </c>
      <c r="O361" s="56">
        <f t="shared" si="63"/>
        <v>2</v>
      </c>
      <c r="P361" s="57">
        <f t="shared" si="66"/>
        <v>-40</v>
      </c>
      <c r="Q361" s="62">
        <f t="shared" si="70"/>
        <v>6.6666666666666671E-3</v>
      </c>
      <c r="R361" s="59"/>
      <c r="S361" s="98">
        <f t="shared" si="64"/>
        <v>168775.5</v>
      </c>
      <c r="T361" s="61">
        <f t="shared" si="62"/>
        <v>312</v>
      </c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</row>
    <row r="362" spans="1:30" s="56" customFormat="1" x14ac:dyDescent="0.2">
      <c r="A362" s="8">
        <f t="shared" si="60"/>
        <v>354</v>
      </c>
      <c r="B362" s="17">
        <f t="shared" si="67"/>
        <v>0</v>
      </c>
      <c r="C362" s="17">
        <f t="shared" si="68"/>
        <v>0</v>
      </c>
      <c r="D362" s="17">
        <f t="shared" si="69"/>
        <v>0</v>
      </c>
      <c r="E362" s="126">
        <f t="shared" si="65"/>
        <v>0</v>
      </c>
      <c r="F362" s="130"/>
      <c r="G362" s="130"/>
      <c r="H362" s="93"/>
      <c r="I362" s="20"/>
      <c r="J362" s="91"/>
      <c r="K362" s="92"/>
      <c r="L362" s="55"/>
      <c r="M362" s="25"/>
      <c r="N362" s="56">
        <f t="shared" si="61"/>
        <v>0</v>
      </c>
      <c r="O362" s="56">
        <f t="shared" si="63"/>
        <v>2</v>
      </c>
      <c r="P362" s="57">
        <f t="shared" si="66"/>
        <v>-41</v>
      </c>
      <c r="Q362" s="62">
        <f t="shared" si="70"/>
        <v>6.6666666666666671E-3</v>
      </c>
      <c r="R362" s="59"/>
      <c r="S362" s="98">
        <f t="shared" si="64"/>
        <v>168775.5</v>
      </c>
      <c r="T362" s="61">
        <f t="shared" si="62"/>
        <v>312</v>
      </c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</row>
    <row r="363" spans="1:30" s="56" customFormat="1" x14ac:dyDescent="0.2">
      <c r="A363" s="8">
        <f t="shared" si="60"/>
        <v>355</v>
      </c>
      <c r="B363" s="17">
        <f t="shared" si="67"/>
        <v>0</v>
      </c>
      <c r="C363" s="17">
        <f t="shared" si="68"/>
        <v>0</v>
      </c>
      <c r="D363" s="17">
        <f t="shared" si="69"/>
        <v>0</v>
      </c>
      <c r="E363" s="126">
        <f t="shared" si="65"/>
        <v>0</v>
      </c>
      <c r="F363" s="130"/>
      <c r="G363" s="130"/>
      <c r="H363" s="93"/>
      <c r="I363" s="20"/>
      <c r="J363" s="91"/>
      <c r="K363" s="92"/>
      <c r="L363" s="55"/>
      <c r="M363" s="25"/>
      <c r="N363" s="56">
        <f t="shared" si="61"/>
        <v>0</v>
      </c>
      <c r="O363" s="56">
        <f t="shared" si="63"/>
        <v>2</v>
      </c>
      <c r="P363" s="57">
        <f t="shared" si="66"/>
        <v>-42</v>
      </c>
      <c r="Q363" s="62">
        <f t="shared" si="70"/>
        <v>6.6666666666666671E-3</v>
      </c>
      <c r="R363" s="59"/>
      <c r="S363" s="98">
        <f t="shared" si="64"/>
        <v>168775.5</v>
      </c>
      <c r="T363" s="61">
        <f t="shared" si="62"/>
        <v>312</v>
      </c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</row>
    <row r="364" spans="1:30" s="56" customFormat="1" x14ac:dyDescent="0.2">
      <c r="A364" s="8">
        <f t="shared" si="60"/>
        <v>356</v>
      </c>
      <c r="B364" s="17">
        <f t="shared" si="67"/>
        <v>0</v>
      </c>
      <c r="C364" s="17">
        <f t="shared" si="68"/>
        <v>0</v>
      </c>
      <c r="D364" s="17">
        <f t="shared" si="69"/>
        <v>0</v>
      </c>
      <c r="E364" s="126">
        <f t="shared" si="65"/>
        <v>0</v>
      </c>
      <c r="F364" s="130"/>
      <c r="G364" s="130"/>
      <c r="H364" s="93"/>
      <c r="I364" s="20"/>
      <c r="J364" s="91"/>
      <c r="K364" s="92"/>
      <c r="L364" s="55"/>
      <c r="M364" s="25"/>
      <c r="N364" s="56">
        <f t="shared" si="61"/>
        <v>0</v>
      </c>
      <c r="O364" s="56">
        <f t="shared" si="63"/>
        <v>2</v>
      </c>
      <c r="P364" s="57">
        <f t="shared" si="66"/>
        <v>-43</v>
      </c>
      <c r="Q364" s="62">
        <f t="shared" si="70"/>
        <v>6.6666666666666671E-3</v>
      </c>
      <c r="R364" s="59"/>
      <c r="S364" s="98">
        <f t="shared" si="64"/>
        <v>168775.5</v>
      </c>
      <c r="T364" s="61">
        <f t="shared" si="62"/>
        <v>312</v>
      </c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</row>
    <row r="365" spans="1:30" s="56" customFormat="1" x14ac:dyDescent="0.2">
      <c r="A365" s="8">
        <f t="shared" si="60"/>
        <v>357</v>
      </c>
      <c r="B365" s="17">
        <f t="shared" si="67"/>
        <v>0</v>
      </c>
      <c r="C365" s="17">
        <f t="shared" si="68"/>
        <v>0</v>
      </c>
      <c r="D365" s="17">
        <f t="shared" si="69"/>
        <v>0</v>
      </c>
      <c r="E365" s="126">
        <f t="shared" si="65"/>
        <v>0</v>
      </c>
      <c r="F365" s="130"/>
      <c r="G365" s="130"/>
      <c r="H365" s="93"/>
      <c r="I365" s="20"/>
      <c r="J365" s="91"/>
      <c r="K365" s="92"/>
      <c r="L365" s="55"/>
      <c r="M365" s="25"/>
      <c r="N365" s="56">
        <f t="shared" si="61"/>
        <v>0</v>
      </c>
      <c r="O365" s="56">
        <f t="shared" si="63"/>
        <v>2</v>
      </c>
      <c r="P365" s="57">
        <f t="shared" si="66"/>
        <v>-44</v>
      </c>
      <c r="Q365" s="62">
        <f t="shared" si="70"/>
        <v>6.6666666666666671E-3</v>
      </c>
      <c r="R365" s="59"/>
      <c r="S365" s="98">
        <f t="shared" si="64"/>
        <v>168775.5</v>
      </c>
      <c r="T365" s="61">
        <f t="shared" si="62"/>
        <v>312</v>
      </c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</row>
    <row r="366" spans="1:30" s="56" customFormat="1" x14ac:dyDescent="0.2">
      <c r="A366" s="8">
        <f t="shared" si="60"/>
        <v>358</v>
      </c>
      <c r="B366" s="17">
        <f t="shared" si="67"/>
        <v>0</v>
      </c>
      <c r="C366" s="17">
        <f t="shared" si="68"/>
        <v>0</v>
      </c>
      <c r="D366" s="17">
        <f t="shared" si="69"/>
        <v>0</v>
      </c>
      <c r="E366" s="126">
        <f t="shared" si="65"/>
        <v>0</v>
      </c>
      <c r="F366" s="130"/>
      <c r="G366" s="130"/>
      <c r="H366" s="93"/>
      <c r="I366" s="20"/>
      <c r="J366" s="91"/>
      <c r="K366" s="92"/>
      <c r="L366" s="55"/>
      <c r="M366" s="25"/>
      <c r="N366" s="56">
        <f t="shared" si="61"/>
        <v>0</v>
      </c>
      <c r="O366" s="56">
        <f t="shared" si="63"/>
        <v>2</v>
      </c>
      <c r="P366" s="57">
        <f t="shared" si="66"/>
        <v>-45</v>
      </c>
      <c r="Q366" s="62">
        <f t="shared" si="70"/>
        <v>6.6666666666666671E-3</v>
      </c>
      <c r="R366" s="59"/>
      <c r="S366" s="98">
        <f t="shared" si="64"/>
        <v>168775.5</v>
      </c>
      <c r="T366" s="61">
        <f t="shared" si="62"/>
        <v>312</v>
      </c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</row>
    <row r="367" spans="1:30" s="56" customFormat="1" x14ac:dyDescent="0.2">
      <c r="A367" s="8">
        <f t="shared" si="60"/>
        <v>359</v>
      </c>
      <c r="B367" s="17">
        <f t="shared" si="67"/>
        <v>0</v>
      </c>
      <c r="C367" s="17">
        <f t="shared" si="68"/>
        <v>0</v>
      </c>
      <c r="D367" s="17">
        <f t="shared" si="69"/>
        <v>0</v>
      </c>
      <c r="E367" s="126">
        <f t="shared" si="65"/>
        <v>0</v>
      </c>
      <c r="F367" s="130"/>
      <c r="G367" s="130"/>
      <c r="H367" s="93"/>
      <c r="I367" s="20"/>
      <c r="J367" s="91"/>
      <c r="K367" s="92"/>
      <c r="L367" s="55"/>
      <c r="M367" s="25"/>
      <c r="N367" s="56">
        <f t="shared" si="61"/>
        <v>0</v>
      </c>
      <c r="O367" s="56">
        <f t="shared" si="63"/>
        <v>2</v>
      </c>
      <c r="P367" s="57">
        <f t="shared" si="66"/>
        <v>-46</v>
      </c>
      <c r="Q367" s="62">
        <f t="shared" si="70"/>
        <v>6.6666666666666671E-3</v>
      </c>
      <c r="R367" s="59"/>
      <c r="S367" s="98">
        <f t="shared" si="64"/>
        <v>168775.5</v>
      </c>
      <c r="T367" s="61">
        <f t="shared" si="62"/>
        <v>312</v>
      </c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</row>
    <row r="368" spans="1:30" s="56" customFormat="1" x14ac:dyDescent="0.2">
      <c r="A368" s="8">
        <f t="shared" si="60"/>
        <v>360</v>
      </c>
      <c r="B368" s="17">
        <f t="shared" si="67"/>
        <v>0</v>
      </c>
      <c r="C368" s="17">
        <f t="shared" si="68"/>
        <v>0</v>
      </c>
      <c r="D368" s="17">
        <f t="shared" si="69"/>
        <v>0</v>
      </c>
      <c r="E368" s="126">
        <f t="shared" si="65"/>
        <v>0</v>
      </c>
      <c r="F368" s="130"/>
      <c r="G368" s="130"/>
      <c r="H368" s="93"/>
      <c r="I368" s="20"/>
      <c r="J368" s="91"/>
      <c r="K368" s="92"/>
      <c r="L368" s="55"/>
      <c r="M368" s="25"/>
      <c r="N368" s="56">
        <f t="shared" si="61"/>
        <v>0</v>
      </c>
      <c r="O368" s="56">
        <f t="shared" si="63"/>
        <v>2</v>
      </c>
      <c r="P368" s="57">
        <f t="shared" si="66"/>
        <v>-47</v>
      </c>
      <c r="Q368" s="62">
        <f t="shared" si="70"/>
        <v>6.6666666666666671E-3</v>
      </c>
      <c r="R368" s="59"/>
      <c r="S368" s="98">
        <f t="shared" si="64"/>
        <v>168775.5</v>
      </c>
      <c r="T368" s="61">
        <f t="shared" si="62"/>
        <v>312</v>
      </c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</row>
    <row r="369" spans="1:30" s="69" customFormat="1" ht="36" customHeight="1" x14ac:dyDescent="0.2">
      <c r="A369" s="11" t="s">
        <v>3</v>
      </c>
      <c r="B369" s="18"/>
      <c r="C369" s="19">
        <f>SUM(C9:C368)</f>
        <v>232793.07932529357</v>
      </c>
      <c r="D369" s="18">
        <f>SUM(D9:D368)</f>
        <v>168775.50000000306</v>
      </c>
      <c r="E369" s="131">
        <f>SUM(E9:G368)</f>
        <v>401568.57932529465</v>
      </c>
      <c r="F369" s="132"/>
      <c r="G369" s="133"/>
      <c r="H369" s="15"/>
      <c r="I369" s="21">
        <f>SUM(I9:I368)</f>
        <v>0</v>
      </c>
      <c r="J369" s="64"/>
      <c r="K369" s="65"/>
      <c r="L369" s="102" t="s">
        <v>19</v>
      </c>
      <c r="M369" s="25"/>
      <c r="N369" s="66"/>
      <c r="O369" s="67"/>
      <c r="P369" s="68"/>
      <c r="Q369" s="67"/>
      <c r="R369" s="64"/>
      <c r="S369" s="99"/>
      <c r="T369" s="70"/>
      <c r="U369" s="71"/>
      <c r="V369" s="71"/>
      <c r="W369" s="71"/>
      <c r="X369" s="71"/>
      <c r="Y369" s="71"/>
      <c r="Z369" s="71"/>
      <c r="AA369" s="71"/>
      <c r="AB369" s="71"/>
      <c r="AC369" s="71"/>
      <c r="AD369" s="71"/>
    </row>
    <row r="370" spans="1:30" s="32" customFormat="1" x14ac:dyDescent="0.2">
      <c r="A370" s="72"/>
      <c r="B370" s="72"/>
      <c r="C370" s="72"/>
      <c r="D370" s="72"/>
      <c r="E370" s="72"/>
      <c r="F370" s="72"/>
      <c r="G370" s="72"/>
      <c r="H370" s="72"/>
      <c r="I370" s="73"/>
      <c r="J370" s="25"/>
      <c r="K370" s="26"/>
      <c r="L370" s="27"/>
      <c r="M370" s="25"/>
      <c r="N370" s="31"/>
      <c r="S370" s="100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</row>
    <row r="371" spans="1:30" s="32" customFormat="1" x14ac:dyDescent="0.2">
      <c r="A371" s="72"/>
      <c r="B371" s="72"/>
      <c r="C371" s="72"/>
      <c r="D371" s="72"/>
      <c r="E371" s="72"/>
      <c r="F371" s="72"/>
      <c r="G371" s="72"/>
      <c r="H371" s="72"/>
      <c r="I371" s="73"/>
      <c r="J371" s="25"/>
      <c r="K371" s="26"/>
      <c r="L371" s="27"/>
      <c r="M371" s="25"/>
      <c r="N371" s="31"/>
      <c r="S371" s="100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</row>
    <row r="372" spans="1:30" x14ac:dyDescent="0.2">
      <c r="A372" s="72"/>
      <c r="B372" s="23"/>
      <c r="C372" s="23"/>
      <c r="D372" s="23"/>
      <c r="E372" s="23"/>
      <c r="F372" s="74"/>
      <c r="G372" s="74"/>
      <c r="H372" s="74"/>
      <c r="I372" s="75"/>
      <c r="J372" s="25"/>
      <c r="K372" s="76"/>
      <c r="M372" s="25"/>
      <c r="N372" s="77"/>
      <c r="O372" s="40"/>
      <c r="P372" s="41"/>
      <c r="Q372" s="40"/>
      <c r="S372" s="94"/>
    </row>
    <row r="373" spans="1:30" x14ac:dyDescent="0.2">
      <c r="A373" s="72"/>
      <c r="B373" s="23"/>
      <c r="C373" s="23"/>
      <c r="D373" s="23"/>
      <c r="E373" s="23"/>
      <c r="F373" s="74"/>
      <c r="G373" s="74"/>
      <c r="H373" s="74"/>
      <c r="I373" s="75"/>
      <c r="J373" s="25"/>
      <c r="K373" s="76"/>
      <c r="M373" s="25"/>
      <c r="N373" s="77"/>
      <c r="O373" s="40"/>
      <c r="P373" s="41"/>
      <c r="Q373" s="40"/>
      <c r="S373" s="94"/>
    </row>
    <row r="374" spans="1:30" x14ac:dyDescent="0.2">
      <c r="A374" s="72"/>
      <c r="B374" s="23"/>
      <c r="C374" s="23"/>
      <c r="D374" s="23"/>
      <c r="E374" s="23"/>
      <c r="F374" s="74"/>
      <c r="G374" s="74"/>
      <c r="H374" s="74"/>
      <c r="I374" s="75"/>
      <c r="J374" s="25"/>
      <c r="K374" s="76"/>
      <c r="M374" s="25"/>
      <c r="N374" s="77"/>
      <c r="O374" s="40"/>
      <c r="P374" s="41"/>
      <c r="Q374" s="40"/>
      <c r="S374" s="94"/>
    </row>
    <row r="375" spans="1:30" x14ac:dyDescent="0.2">
      <c r="A375" s="72"/>
      <c r="B375" s="23"/>
      <c r="C375" s="23"/>
      <c r="D375" s="23"/>
      <c r="E375" s="23"/>
      <c r="F375" s="74"/>
      <c r="G375" s="74"/>
      <c r="H375" s="74"/>
      <c r="I375" s="75"/>
      <c r="J375" s="25"/>
      <c r="K375" s="76"/>
      <c r="M375" s="25"/>
      <c r="N375" s="77"/>
      <c r="O375" s="40"/>
      <c r="P375" s="41"/>
      <c r="Q375" s="40"/>
      <c r="S375" s="94"/>
    </row>
    <row r="376" spans="1:30" x14ac:dyDescent="0.2">
      <c r="A376" s="72"/>
      <c r="B376" s="23"/>
      <c r="C376" s="23"/>
      <c r="D376" s="23"/>
      <c r="E376" s="23"/>
      <c r="F376" s="74"/>
      <c r="G376" s="74"/>
      <c r="H376" s="74"/>
      <c r="I376" s="75"/>
      <c r="J376" s="25"/>
      <c r="K376" s="76"/>
      <c r="M376" s="25"/>
      <c r="N376" s="77"/>
      <c r="O376" s="40"/>
      <c r="P376" s="41"/>
      <c r="Q376" s="40"/>
      <c r="S376" s="94"/>
    </row>
    <row r="377" spans="1:30" x14ac:dyDescent="0.2">
      <c r="A377" s="72"/>
      <c r="B377" s="23"/>
      <c r="C377" s="23"/>
      <c r="D377" s="23"/>
      <c r="E377" s="23"/>
      <c r="F377" s="74"/>
      <c r="G377" s="74"/>
      <c r="H377" s="74"/>
      <c r="I377" s="75"/>
      <c r="J377" s="25"/>
      <c r="K377" s="76"/>
      <c r="M377" s="25"/>
      <c r="N377" s="77"/>
      <c r="O377" s="40"/>
      <c r="P377" s="41"/>
      <c r="Q377" s="40"/>
      <c r="S377" s="94"/>
    </row>
    <row r="378" spans="1:30" x14ac:dyDescent="0.2">
      <c r="A378" s="72"/>
      <c r="B378" s="23"/>
      <c r="C378" s="23"/>
      <c r="D378" s="23"/>
      <c r="E378" s="23"/>
      <c r="F378" s="74"/>
      <c r="G378" s="74"/>
      <c r="H378" s="74"/>
      <c r="I378" s="75"/>
      <c r="J378" s="25"/>
      <c r="K378" s="76"/>
      <c r="M378" s="25"/>
      <c r="N378" s="77"/>
      <c r="O378" s="40"/>
      <c r="P378" s="41"/>
      <c r="Q378" s="40"/>
      <c r="S378" s="94"/>
    </row>
    <row r="379" spans="1:30" x14ac:dyDescent="0.2">
      <c r="A379" s="72"/>
      <c r="B379" s="23"/>
      <c r="C379" s="23"/>
      <c r="D379" s="23"/>
      <c r="E379" s="23"/>
      <c r="F379" s="74"/>
      <c r="G379" s="74"/>
      <c r="H379" s="74"/>
      <c r="I379" s="75"/>
      <c r="J379" s="25"/>
      <c r="K379" s="76"/>
      <c r="M379" s="25"/>
      <c r="N379" s="77"/>
      <c r="O379" s="40"/>
      <c r="P379" s="41"/>
      <c r="Q379" s="40"/>
      <c r="S379" s="94"/>
    </row>
    <row r="380" spans="1:30" x14ac:dyDescent="0.2">
      <c r="A380" s="72"/>
      <c r="B380" s="23"/>
      <c r="C380" s="23"/>
      <c r="D380" s="23"/>
      <c r="E380" s="23"/>
      <c r="F380" s="74"/>
      <c r="G380" s="74"/>
      <c r="H380" s="74"/>
      <c r="I380" s="75"/>
      <c r="J380" s="25"/>
      <c r="K380" s="76"/>
      <c r="M380" s="25"/>
      <c r="N380" s="77"/>
      <c r="O380" s="40"/>
      <c r="P380" s="41"/>
      <c r="Q380" s="40"/>
      <c r="S380" s="94"/>
    </row>
    <row r="381" spans="1:30" x14ac:dyDescent="0.2">
      <c r="A381" s="72"/>
      <c r="B381" s="23"/>
      <c r="C381" s="23"/>
      <c r="D381" s="23"/>
      <c r="E381" s="23"/>
      <c r="F381" s="74"/>
      <c r="G381" s="74"/>
      <c r="H381" s="74"/>
      <c r="I381" s="75"/>
      <c r="J381" s="25"/>
      <c r="K381" s="76"/>
      <c r="M381" s="25"/>
      <c r="N381" s="77"/>
      <c r="O381" s="40"/>
      <c r="P381" s="41"/>
      <c r="Q381" s="40"/>
      <c r="S381" s="94"/>
    </row>
    <row r="382" spans="1:30" x14ac:dyDescent="0.2">
      <c r="A382" s="72"/>
      <c r="B382" s="23"/>
      <c r="C382" s="23"/>
      <c r="D382" s="23"/>
      <c r="E382" s="23"/>
      <c r="F382" s="74"/>
      <c r="G382" s="74"/>
      <c r="H382" s="74"/>
      <c r="I382" s="75"/>
      <c r="J382" s="25"/>
      <c r="K382" s="76"/>
      <c r="M382" s="25"/>
      <c r="N382" s="77"/>
      <c r="O382" s="40"/>
      <c r="P382" s="41"/>
      <c r="Q382" s="40"/>
      <c r="S382" s="94"/>
    </row>
    <row r="383" spans="1:30" x14ac:dyDescent="0.2">
      <c r="A383" s="72"/>
      <c r="B383" s="23"/>
      <c r="C383" s="23"/>
      <c r="D383" s="23"/>
      <c r="E383" s="23"/>
      <c r="F383" s="74"/>
      <c r="G383" s="74"/>
      <c r="H383" s="74"/>
      <c r="I383" s="75"/>
      <c r="J383" s="25"/>
      <c r="K383" s="76"/>
      <c r="M383" s="25"/>
      <c r="N383" s="77"/>
      <c r="O383" s="40"/>
      <c r="P383" s="41"/>
      <c r="Q383" s="40"/>
      <c r="S383" s="94"/>
    </row>
    <row r="384" spans="1:30" x14ac:dyDescent="0.2">
      <c r="A384" s="72"/>
      <c r="B384" s="23"/>
      <c r="C384" s="23"/>
      <c r="D384" s="23"/>
      <c r="E384" s="23"/>
      <c r="F384" s="74"/>
      <c r="G384" s="74"/>
      <c r="H384" s="74"/>
      <c r="I384" s="75"/>
      <c r="J384" s="25"/>
      <c r="K384" s="76"/>
      <c r="M384" s="25"/>
      <c r="N384" s="77"/>
      <c r="O384" s="40"/>
      <c r="P384" s="41"/>
      <c r="Q384" s="40"/>
      <c r="S384" s="94"/>
    </row>
    <row r="385" spans="1:30" x14ac:dyDescent="0.2">
      <c r="A385" s="72"/>
      <c r="B385" s="23"/>
      <c r="C385" s="23"/>
      <c r="D385" s="23"/>
      <c r="E385" s="23"/>
      <c r="F385" s="74"/>
      <c r="G385" s="74"/>
      <c r="H385" s="74"/>
      <c r="I385" s="75"/>
      <c r="J385" s="25"/>
      <c r="K385" s="76"/>
      <c r="M385" s="25"/>
      <c r="N385" s="77"/>
      <c r="O385" s="40"/>
      <c r="P385" s="41"/>
      <c r="Q385" s="40"/>
      <c r="S385" s="94"/>
    </row>
    <row r="386" spans="1:30" s="78" customFormat="1" x14ac:dyDescent="0.2">
      <c r="A386" s="72"/>
      <c r="B386" s="23"/>
      <c r="C386" s="23"/>
      <c r="D386" s="23"/>
      <c r="E386" s="23"/>
      <c r="F386" s="74"/>
      <c r="G386" s="74"/>
      <c r="H386" s="74"/>
      <c r="I386" s="75"/>
      <c r="J386" s="25"/>
      <c r="K386" s="76"/>
      <c r="L386" s="27"/>
      <c r="M386" s="25"/>
      <c r="N386" s="77"/>
      <c r="O386" s="40"/>
      <c r="P386" s="41"/>
      <c r="Q386" s="40"/>
      <c r="R386" s="32"/>
      <c r="S386" s="94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</row>
    <row r="387" spans="1:30" s="78" customFormat="1" x14ac:dyDescent="0.2">
      <c r="A387" s="72"/>
      <c r="B387" s="23"/>
      <c r="C387" s="23"/>
      <c r="D387" s="23"/>
      <c r="E387" s="23"/>
      <c r="F387" s="74"/>
      <c r="G387" s="74"/>
      <c r="H387" s="74"/>
      <c r="I387" s="75"/>
      <c r="J387" s="25"/>
      <c r="K387" s="76"/>
      <c r="L387" s="27"/>
      <c r="M387" s="25"/>
      <c r="N387" s="77"/>
      <c r="O387" s="40"/>
      <c r="P387" s="41"/>
      <c r="Q387" s="40"/>
      <c r="R387" s="32"/>
      <c r="S387" s="94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</row>
    <row r="388" spans="1:30" s="78" customFormat="1" x14ac:dyDescent="0.2">
      <c r="A388" s="72"/>
      <c r="B388" s="23"/>
      <c r="C388" s="23"/>
      <c r="D388" s="23"/>
      <c r="E388" s="23"/>
      <c r="F388" s="74"/>
      <c r="G388" s="74"/>
      <c r="H388" s="74"/>
      <c r="I388" s="75"/>
      <c r="J388" s="25"/>
      <c r="K388" s="76"/>
      <c r="L388" s="27"/>
      <c r="M388" s="25"/>
      <c r="N388" s="77"/>
      <c r="O388" s="40"/>
      <c r="P388" s="41"/>
      <c r="Q388" s="40"/>
      <c r="R388" s="32"/>
      <c r="S388" s="94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</row>
    <row r="389" spans="1:30" s="78" customFormat="1" x14ac:dyDescent="0.2">
      <c r="A389" s="72"/>
      <c r="B389" s="23"/>
      <c r="C389" s="23"/>
      <c r="D389" s="23"/>
      <c r="E389" s="23"/>
      <c r="F389" s="74"/>
      <c r="G389" s="74"/>
      <c r="H389" s="74"/>
      <c r="I389" s="75"/>
      <c r="J389" s="25"/>
      <c r="K389" s="76"/>
      <c r="L389" s="27"/>
      <c r="M389" s="25"/>
      <c r="N389" s="77"/>
      <c r="O389" s="40"/>
      <c r="P389" s="41"/>
      <c r="Q389" s="40"/>
      <c r="R389" s="32"/>
      <c r="S389" s="94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</row>
    <row r="390" spans="1:30" s="78" customFormat="1" x14ac:dyDescent="0.2">
      <c r="A390" s="72"/>
      <c r="B390" s="23"/>
      <c r="C390" s="23"/>
      <c r="D390" s="23"/>
      <c r="E390" s="23"/>
      <c r="F390" s="74"/>
      <c r="G390" s="74"/>
      <c r="H390" s="74"/>
      <c r="I390" s="75"/>
      <c r="J390" s="25"/>
      <c r="K390" s="76"/>
      <c r="L390" s="27"/>
      <c r="M390" s="25"/>
      <c r="N390" s="77"/>
      <c r="O390" s="40"/>
      <c r="P390" s="41"/>
      <c r="Q390" s="40"/>
      <c r="R390" s="32"/>
      <c r="S390" s="94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</row>
    <row r="391" spans="1:30" s="78" customFormat="1" x14ac:dyDescent="0.2">
      <c r="A391" s="72"/>
      <c r="B391" s="23"/>
      <c r="C391" s="23"/>
      <c r="D391" s="23"/>
      <c r="E391" s="23"/>
      <c r="F391" s="74"/>
      <c r="G391" s="74"/>
      <c r="H391" s="74"/>
      <c r="I391" s="75"/>
      <c r="J391" s="25"/>
      <c r="K391" s="76"/>
      <c r="L391" s="27"/>
      <c r="M391" s="25"/>
      <c r="N391" s="77"/>
      <c r="O391" s="40"/>
      <c r="P391" s="41"/>
      <c r="Q391" s="40"/>
      <c r="R391" s="32"/>
      <c r="S391" s="94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</row>
    <row r="392" spans="1:30" s="78" customFormat="1" x14ac:dyDescent="0.2">
      <c r="A392" s="72"/>
      <c r="B392" s="23"/>
      <c r="C392" s="23"/>
      <c r="D392" s="23"/>
      <c r="E392" s="23"/>
      <c r="F392" s="74"/>
      <c r="G392" s="74"/>
      <c r="H392" s="74"/>
      <c r="I392" s="75"/>
      <c r="J392" s="25"/>
      <c r="K392" s="76"/>
      <c r="L392" s="27"/>
      <c r="M392" s="25"/>
      <c r="N392" s="77"/>
      <c r="O392" s="40"/>
      <c r="P392" s="41"/>
      <c r="Q392" s="40"/>
      <c r="R392" s="32"/>
      <c r="S392" s="94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</row>
    <row r="393" spans="1:30" s="78" customFormat="1" x14ac:dyDescent="0.2">
      <c r="A393" s="72"/>
      <c r="B393" s="23"/>
      <c r="C393" s="23"/>
      <c r="D393" s="23"/>
      <c r="E393" s="23"/>
      <c r="F393" s="74"/>
      <c r="G393" s="74"/>
      <c r="H393" s="74"/>
      <c r="I393" s="75"/>
      <c r="J393" s="25"/>
      <c r="K393" s="76"/>
      <c r="L393" s="27"/>
      <c r="M393" s="25"/>
      <c r="N393" s="77"/>
      <c r="O393" s="40"/>
      <c r="P393" s="41"/>
      <c r="Q393" s="40"/>
      <c r="R393" s="32"/>
      <c r="S393" s="94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</row>
    <row r="394" spans="1:30" s="78" customFormat="1" x14ac:dyDescent="0.2">
      <c r="A394" s="72"/>
      <c r="B394" s="23"/>
      <c r="C394" s="23"/>
      <c r="D394" s="23"/>
      <c r="E394" s="23"/>
      <c r="F394" s="74"/>
      <c r="G394" s="74"/>
      <c r="H394" s="74"/>
      <c r="I394" s="75"/>
      <c r="J394" s="25"/>
      <c r="K394" s="76"/>
      <c r="L394" s="27"/>
      <c r="M394" s="25"/>
      <c r="N394" s="77"/>
      <c r="O394" s="40"/>
      <c r="P394" s="41"/>
      <c r="Q394" s="40"/>
      <c r="R394" s="32"/>
      <c r="S394" s="94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</row>
    <row r="395" spans="1:30" s="78" customFormat="1" x14ac:dyDescent="0.2">
      <c r="A395" s="72"/>
      <c r="B395" s="23"/>
      <c r="C395" s="23"/>
      <c r="D395" s="23"/>
      <c r="E395" s="23"/>
      <c r="F395" s="74"/>
      <c r="G395" s="74"/>
      <c r="H395" s="74"/>
      <c r="I395" s="75"/>
      <c r="J395" s="25"/>
      <c r="K395" s="76"/>
      <c r="L395" s="27"/>
      <c r="M395" s="25"/>
      <c r="N395" s="77"/>
      <c r="O395" s="40"/>
      <c r="P395" s="41"/>
      <c r="Q395" s="40"/>
      <c r="R395" s="32"/>
      <c r="S395" s="94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</row>
    <row r="396" spans="1:30" s="78" customFormat="1" x14ac:dyDescent="0.2">
      <c r="A396" s="72"/>
      <c r="B396" s="23"/>
      <c r="C396" s="23"/>
      <c r="D396" s="23"/>
      <c r="E396" s="23"/>
      <c r="F396" s="74"/>
      <c r="G396" s="74"/>
      <c r="H396" s="74"/>
      <c r="I396" s="75"/>
      <c r="J396" s="25"/>
      <c r="K396" s="76"/>
      <c r="L396" s="27"/>
      <c r="M396" s="25"/>
      <c r="N396" s="77"/>
      <c r="O396" s="40"/>
      <c r="P396" s="41"/>
      <c r="Q396" s="40"/>
      <c r="R396" s="32"/>
      <c r="S396" s="94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</row>
    <row r="397" spans="1:30" s="78" customFormat="1" x14ac:dyDescent="0.2">
      <c r="A397" s="72"/>
      <c r="B397" s="23"/>
      <c r="C397" s="23"/>
      <c r="D397" s="23"/>
      <c r="E397" s="23"/>
      <c r="F397" s="74"/>
      <c r="G397" s="74"/>
      <c r="H397" s="74"/>
      <c r="I397" s="75"/>
      <c r="J397" s="25"/>
      <c r="K397" s="76"/>
      <c r="L397" s="27"/>
      <c r="M397" s="25"/>
      <c r="N397" s="77"/>
      <c r="O397" s="40"/>
      <c r="P397" s="41"/>
      <c r="Q397" s="40"/>
      <c r="R397" s="32"/>
      <c r="S397" s="94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</row>
    <row r="398" spans="1:30" s="78" customFormat="1" x14ac:dyDescent="0.2">
      <c r="A398" s="72"/>
      <c r="B398" s="23"/>
      <c r="C398" s="23"/>
      <c r="D398" s="23"/>
      <c r="E398" s="23"/>
      <c r="F398" s="74"/>
      <c r="G398" s="74"/>
      <c r="H398" s="74"/>
      <c r="I398" s="75"/>
      <c r="J398" s="25"/>
      <c r="K398" s="76"/>
      <c r="L398" s="27"/>
      <c r="M398" s="25"/>
      <c r="N398" s="77"/>
      <c r="O398" s="40"/>
      <c r="P398" s="41"/>
      <c r="Q398" s="40"/>
      <c r="R398" s="32"/>
      <c r="S398" s="94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</row>
    <row r="399" spans="1:30" s="78" customFormat="1" x14ac:dyDescent="0.2">
      <c r="A399" s="72"/>
      <c r="B399" s="23"/>
      <c r="C399" s="23"/>
      <c r="D399" s="23"/>
      <c r="E399" s="23"/>
      <c r="F399" s="74"/>
      <c r="G399" s="74"/>
      <c r="H399" s="74"/>
      <c r="I399" s="75"/>
      <c r="J399" s="25"/>
      <c r="K399" s="76"/>
      <c r="L399" s="27"/>
      <c r="M399" s="25"/>
      <c r="N399" s="77"/>
      <c r="O399" s="40"/>
      <c r="P399" s="41"/>
      <c r="Q399" s="40"/>
      <c r="R399" s="32"/>
      <c r="S399" s="94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</row>
    <row r="400" spans="1:30" s="78" customFormat="1" x14ac:dyDescent="0.2">
      <c r="A400" s="72"/>
      <c r="B400" s="23"/>
      <c r="C400" s="23"/>
      <c r="D400" s="23"/>
      <c r="E400" s="23"/>
      <c r="F400" s="74"/>
      <c r="G400" s="74"/>
      <c r="H400" s="74"/>
      <c r="I400" s="75"/>
      <c r="J400" s="25"/>
      <c r="K400" s="76"/>
      <c r="L400" s="27"/>
      <c r="M400" s="25"/>
      <c r="N400" s="77"/>
      <c r="O400" s="40"/>
      <c r="P400" s="41"/>
      <c r="Q400" s="40"/>
      <c r="R400" s="32"/>
      <c r="S400" s="94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</row>
    <row r="401" spans="1:30" s="78" customFormat="1" x14ac:dyDescent="0.2">
      <c r="A401" s="72"/>
      <c r="B401" s="23"/>
      <c r="C401" s="23"/>
      <c r="D401" s="23"/>
      <c r="E401" s="23"/>
      <c r="F401" s="74"/>
      <c r="G401" s="74"/>
      <c r="H401" s="74"/>
      <c r="I401" s="75"/>
      <c r="J401" s="25"/>
      <c r="K401" s="76"/>
      <c r="L401" s="27"/>
      <c r="M401" s="25"/>
      <c r="N401" s="77"/>
      <c r="O401" s="40"/>
      <c r="P401" s="41"/>
      <c r="Q401" s="40"/>
      <c r="R401" s="32"/>
      <c r="S401" s="94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</row>
    <row r="402" spans="1:30" s="78" customFormat="1" x14ac:dyDescent="0.2">
      <c r="A402" s="72"/>
      <c r="B402" s="23"/>
      <c r="C402" s="23"/>
      <c r="D402" s="23"/>
      <c r="E402" s="23"/>
      <c r="F402" s="74"/>
      <c r="G402" s="74"/>
      <c r="H402" s="74"/>
      <c r="I402" s="75"/>
      <c r="J402" s="25"/>
      <c r="K402" s="76"/>
      <c r="L402" s="27"/>
      <c r="M402" s="25"/>
      <c r="N402" s="77"/>
      <c r="O402" s="40"/>
      <c r="P402" s="41"/>
      <c r="Q402" s="40"/>
      <c r="R402" s="32"/>
      <c r="S402" s="94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</row>
    <row r="403" spans="1:30" s="78" customFormat="1" x14ac:dyDescent="0.2">
      <c r="A403" s="72"/>
      <c r="B403" s="23"/>
      <c r="C403" s="23"/>
      <c r="D403" s="23"/>
      <c r="E403" s="23"/>
      <c r="F403" s="74"/>
      <c r="G403" s="74"/>
      <c r="H403" s="74"/>
      <c r="I403" s="75"/>
      <c r="J403" s="25"/>
      <c r="K403" s="76"/>
      <c r="L403" s="27"/>
      <c r="M403" s="25"/>
      <c r="N403" s="77"/>
      <c r="O403" s="40"/>
      <c r="P403" s="41"/>
      <c r="Q403" s="40"/>
      <c r="R403" s="32"/>
      <c r="S403" s="94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</row>
    <row r="404" spans="1:30" s="78" customFormat="1" x14ac:dyDescent="0.2">
      <c r="A404" s="72"/>
      <c r="B404" s="23"/>
      <c r="C404" s="23"/>
      <c r="D404" s="23"/>
      <c r="E404" s="23"/>
      <c r="F404" s="74"/>
      <c r="G404" s="74"/>
      <c r="H404" s="74"/>
      <c r="I404" s="75"/>
      <c r="J404" s="25"/>
      <c r="K404" s="76"/>
      <c r="L404" s="27"/>
      <c r="M404" s="25"/>
      <c r="N404" s="77"/>
      <c r="O404" s="40"/>
      <c r="P404" s="41"/>
      <c r="Q404" s="40"/>
      <c r="R404" s="32"/>
      <c r="S404" s="94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</row>
    <row r="405" spans="1:30" s="78" customFormat="1" x14ac:dyDescent="0.2">
      <c r="A405" s="72"/>
      <c r="B405" s="23"/>
      <c r="C405" s="23"/>
      <c r="D405" s="23"/>
      <c r="E405" s="23"/>
      <c r="F405" s="74"/>
      <c r="G405" s="74"/>
      <c r="H405" s="74"/>
      <c r="I405" s="75"/>
      <c r="J405" s="25"/>
      <c r="K405" s="76"/>
      <c r="L405" s="27"/>
      <c r="M405" s="25"/>
      <c r="N405" s="77"/>
      <c r="O405" s="40"/>
      <c r="P405" s="41"/>
      <c r="Q405" s="40"/>
      <c r="R405" s="32"/>
      <c r="S405" s="94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</row>
    <row r="406" spans="1:30" s="78" customFormat="1" x14ac:dyDescent="0.2">
      <c r="A406" s="72"/>
      <c r="B406" s="23"/>
      <c r="C406" s="23"/>
      <c r="D406" s="23"/>
      <c r="E406" s="23"/>
      <c r="F406" s="74"/>
      <c r="G406" s="74"/>
      <c r="H406" s="74"/>
      <c r="I406" s="75"/>
      <c r="J406" s="25"/>
      <c r="K406" s="76"/>
      <c r="L406" s="27"/>
      <c r="M406" s="25"/>
      <c r="N406" s="77"/>
      <c r="O406" s="40"/>
      <c r="P406" s="41"/>
      <c r="Q406" s="40"/>
      <c r="R406" s="32"/>
      <c r="S406" s="94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</row>
    <row r="407" spans="1:30" s="78" customFormat="1" x14ac:dyDescent="0.2">
      <c r="A407" s="72"/>
      <c r="B407" s="23"/>
      <c r="C407" s="23"/>
      <c r="D407" s="23"/>
      <c r="E407" s="23"/>
      <c r="F407" s="74"/>
      <c r="G407" s="74"/>
      <c r="H407" s="74"/>
      <c r="I407" s="75"/>
      <c r="J407" s="25"/>
      <c r="K407" s="76"/>
      <c r="L407" s="27"/>
      <c r="M407" s="25"/>
      <c r="N407" s="77"/>
      <c r="O407" s="40"/>
      <c r="P407" s="41"/>
      <c r="Q407" s="40"/>
      <c r="R407" s="32"/>
      <c r="S407" s="94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</row>
    <row r="408" spans="1:30" s="78" customFormat="1" x14ac:dyDescent="0.2">
      <c r="A408" s="72"/>
      <c r="B408" s="23"/>
      <c r="C408" s="23"/>
      <c r="D408" s="23"/>
      <c r="E408" s="23"/>
      <c r="F408" s="74"/>
      <c r="G408" s="74"/>
      <c r="H408" s="74"/>
      <c r="I408" s="75"/>
      <c r="J408" s="25"/>
      <c r="K408" s="76"/>
      <c r="L408" s="27"/>
      <c r="M408" s="25"/>
      <c r="N408" s="77"/>
      <c r="O408" s="40"/>
      <c r="P408" s="41"/>
      <c r="Q408" s="40"/>
      <c r="R408" s="32"/>
      <c r="S408" s="94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</row>
    <row r="409" spans="1:30" s="78" customFormat="1" x14ac:dyDescent="0.2">
      <c r="A409" s="72"/>
      <c r="B409" s="23"/>
      <c r="C409" s="23"/>
      <c r="D409" s="23"/>
      <c r="E409" s="23"/>
      <c r="F409" s="74"/>
      <c r="G409" s="74"/>
      <c r="H409" s="74"/>
      <c r="I409" s="75"/>
      <c r="J409" s="25"/>
      <c r="K409" s="76"/>
      <c r="L409" s="27"/>
      <c r="M409" s="25"/>
      <c r="N409" s="77"/>
      <c r="O409" s="40"/>
      <c r="P409" s="41"/>
      <c r="Q409" s="40"/>
      <c r="R409" s="32"/>
      <c r="S409" s="94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</row>
    <row r="410" spans="1:30" s="78" customFormat="1" x14ac:dyDescent="0.2">
      <c r="A410" s="72"/>
      <c r="B410" s="23"/>
      <c r="C410" s="23"/>
      <c r="D410" s="23"/>
      <c r="E410" s="23"/>
      <c r="F410" s="74"/>
      <c r="G410" s="74"/>
      <c r="H410" s="74"/>
      <c r="I410" s="75"/>
      <c r="J410" s="25"/>
      <c r="K410" s="76"/>
      <c r="L410" s="27"/>
      <c r="M410" s="25"/>
      <c r="N410" s="77"/>
      <c r="O410" s="40"/>
      <c r="P410" s="41"/>
      <c r="Q410" s="40"/>
      <c r="R410" s="32"/>
      <c r="S410" s="94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</row>
    <row r="411" spans="1:30" s="78" customFormat="1" x14ac:dyDescent="0.2">
      <c r="A411" s="72"/>
      <c r="B411" s="23"/>
      <c r="C411" s="23"/>
      <c r="D411" s="23"/>
      <c r="E411" s="23"/>
      <c r="F411" s="74"/>
      <c r="G411" s="74"/>
      <c r="H411" s="74"/>
      <c r="I411" s="75"/>
      <c r="J411" s="25"/>
      <c r="K411" s="76"/>
      <c r="L411" s="27"/>
      <c r="M411" s="25"/>
      <c r="N411" s="77"/>
      <c r="O411" s="40"/>
      <c r="P411" s="41"/>
      <c r="Q411" s="40"/>
      <c r="R411" s="32"/>
      <c r="S411" s="94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</row>
    <row r="412" spans="1:30" s="78" customFormat="1" x14ac:dyDescent="0.2">
      <c r="A412" s="72"/>
      <c r="B412" s="23"/>
      <c r="C412" s="23"/>
      <c r="D412" s="23"/>
      <c r="E412" s="23"/>
      <c r="F412" s="74"/>
      <c r="G412" s="74"/>
      <c r="H412" s="74"/>
      <c r="I412" s="75"/>
      <c r="J412" s="25"/>
      <c r="K412" s="76"/>
      <c r="L412" s="27"/>
      <c r="M412" s="25"/>
      <c r="N412" s="77"/>
      <c r="O412" s="40"/>
      <c r="P412" s="41"/>
      <c r="Q412" s="40"/>
      <c r="R412" s="32"/>
      <c r="S412" s="94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</row>
    <row r="413" spans="1:30" s="78" customFormat="1" x14ac:dyDescent="0.2">
      <c r="A413" s="72"/>
      <c r="B413" s="23"/>
      <c r="C413" s="23"/>
      <c r="D413" s="23"/>
      <c r="E413" s="23"/>
      <c r="F413" s="74"/>
      <c r="G413" s="74"/>
      <c r="H413" s="74"/>
      <c r="I413" s="75"/>
      <c r="J413" s="25"/>
      <c r="K413" s="76"/>
      <c r="L413" s="27"/>
      <c r="M413" s="25"/>
      <c r="N413" s="77"/>
      <c r="O413" s="40"/>
      <c r="P413" s="41"/>
      <c r="Q413" s="40"/>
      <c r="R413" s="32"/>
      <c r="S413" s="94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</row>
    <row r="414" spans="1:30" s="78" customFormat="1" x14ac:dyDescent="0.2">
      <c r="A414" s="72"/>
      <c r="B414" s="23"/>
      <c r="C414" s="23"/>
      <c r="D414" s="23"/>
      <c r="E414" s="23"/>
      <c r="F414" s="74"/>
      <c r="G414" s="74"/>
      <c r="H414" s="74"/>
      <c r="I414" s="75"/>
      <c r="J414" s="25"/>
      <c r="K414" s="76"/>
      <c r="L414" s="27"/>
      <c r="M414" s="25"/>
      <c r="N414" s="77"/>
      <c r="O414" s="40"/>
      <c r="P414" s="41"/>
      <c r="Q414" s="40"/>
      <c r="R414" s="32"/>
      <c r="S414" s="94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</row>
    <row r="415" spans="1:30" s="78" customFormat="1" x14ac:dyDescent="0.2">
      <c r="A415" s="72"/>
      <c r="B415" s="23"/>
      <c r="C415" s="23"/>
      <c r="D415" s="23"/>
      <c r="E415" s="23"/>
      <c r="F415" s="74"/>
      <c r="G415" s="74"/>
      <c r="H415" s="74"/>
      <c r="I415" s="75"/>
      <c r="J415" s="25"/>
      <c r="K415" s="76"/>
      <c r="L415" s="27"/>
      <c r="M415" s="25"/>
      <c r="N415" s="77"/>
      <c r="O415" s="40"/>
      <c r="P415" s="41"/>
      <c r="Q415" s="40"/>
      <c r="R415" s="32"/>
      <c r="S415" s="94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</row>
    <row r="416" spans="1:30" s="78" customFormat="1" x14ac:dyDescent="0.2">
      <c r="A416" s="72"/>
      <c r="B416" s="23"/>
      <c r="C416" s="23"/>
      <c r="D416" s="23"/>
      <c r="E416" s="23"/>
      <c r="F416" s="74"/>
      <c r="G416" s="74"/>
      <c r="H416" s="74"/>
      <c r="I416" s="75"/>
      <c r="J416" s="25"/>
      <c r="K416" s="76"/>
      <c r="L416" s="27"/>
      <c r="M416" s="25"/>
      <c r="N416" s="77"/>
      <c r="O416" s="40"/>
      <c r="P416" s="41"/>
      <c r="Q416" s="40"/>
      <c r="R416" s="32"/>
      <c r="S416" s="94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</row>
    <row r="417" spans="1:30" s="78" customFormat="1" x14ac:dyDescent="0.2">
      <c r="A417" s="72"/>
      <c r="B417" s="23"/>
      <c r="C417" s="23"/>
      <c r="D417" s="23"/>
      <c r="E417" s="23"/>
      <c r="F417" s="24"/>
      <c r="G417" s="24"/>
      <c r="H417" s="24"/>
      <c r="I417" s="79"/>
      <c r="J417" s="25"/>
      <c r="K417" s="76"/>
      <c r="L417" s="27"/>
      <c r="M417" s="25"/>
      <c r="N417" s="77"/>
      <c r="O417" s="40"/>
      <c r="P417" s="41"/>
      <c r="Q417" s="40"/>
      <c r="R417" s="32"/>
      <c r="S417" s="94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</row>
    <row r="418" spans="1:30" s="78" customFormat="1" x14ac:dyDescent="0.2">
      <c r="A418" s="72"/>
      <c r="B418" s="23"/>
      <c r="C418" s="23"/>
      <c r="D418" s="23"/>
      <c r="E418" s="23"/>
      <c r="F418" s="24"/>
      <c r="G418" s="24"/>
      <c r="H418" s="24"/>
      <c r="I418" s="79"/>
      <c r="J418" s="25"/>
      <c r="K418" s="76"/>
      <c r="L418" s="27"/>
      <c r="M418" s="25"/>
      <c r="N418" s="77"/>
      <c r="O418" s="40"/>
      <c r="P418" s="41"/>
      <c r="Q418" s="40"/>
      <c r="R418" s="32"/>
      <c r="S418" s="94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</row>
    <row r="419" spans="1:30" s="78" customFormat="1" x14ac:dyDescent="0.2">
      <c r="A419" s="72"/>
      <c r="B419" s="23"/>
      <c r="C419" s="23"/>
      <c r="D419" s="23"/>
      <c r="E419" s="23"/>
      <c r="F419" s="24"/>
      <c r="G419" s="24"/>
      <c r="H419" s="24"/>
      <c r="I419" s="79"/>
      <c r="J419" s="25"/>
      <c r="K419" s="76"/>
      <c r="L419" s="27"/>
      <c r="M419" s="25"/>
      <c r="N419" s="77"/>
      <c r="O419" s="40"/>
      <c r="P419" s="41"/>
      <c r="Q419" s="40"/>
      <c r="R419" s="32"/>
      <c r="S419" s="94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</row>
    <row r="420" spans="1:30" s="78" customFormat="1" x14ac:dyDescent="0.2">
      <c r="A420" s="72"/>
      <c r="B420" s="23"/>
      <c r="C420" s="23"/>
      <c r="D420" s="23"/>
      <c r="E420" s="23"/>
      <c r="F420" s="24"/>
      <c r="G420" s="24"/>
      <c r="H420" s="24"/>
      <c r="I420" s="79"/>
      <c r="J420" s="25"/>
      <c r="K420" s="76"/>
      <c r="L420" s="27"/>
      <c r="M420" s="25"/>
      <c r="N420" s="77"/>
      <c r="O420" s="40"/>
      <c r="P420" s="41"/>
      <c r="Q420" s="40"/>
      <c r="R420" s="32"/>
      <c r="S420" s="94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</row>
    <row r="421" spans="1:30" s="78" customFormat="1" x14ac:dyDescent="0.2">
      <c r="A421" s="72"/>
      <c r="B421" s="23"/>
      <c r="C421" s="23"/>
      <c r="D421" s="23"/>
      <c r="E421" s="23"/>
      <c r="F421" s="24"/>
      <c r="G421" s="24"/>
      <c r="H421" s="24"/>
      <c r="I421" s="79"/>
      <c r="J421" s="25"/>
      <c r="K421" s="76"/>
      <c r="L421" s="27"/>
      <c r="M421" s="25"/>
      <c r="N421" s="77"/>
      <c r="O421" s="40"/>
      <c r="P421" s="41"/>
      <c r="Q421" s="40"/>
      <c r="R421" s="32"/>
      <c r="S421" s="94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</row>
    <row r="422" spans="1:30" s="78" customFormat="1" x14ac:dyDescent="0.2">
      <c r="A422" s="72"/>
      <c r="B422" s="23"/>
      <c r="C422" s="23"/>
      <c r="D422" s="23"/>
      <c r="E422" s="23"/>
      <c r="F422" s="24"/>
      <c r="G422" s="24"/>
      <c r="H422" s="24"/>
      <c r="I422" s="79"/>
      <c r="J422" s="25"/>
      <c r="K422" s="76"/>
      <c r="L422" s="27"/>
      <c r="M422" s="25"/>
      <c r="N422" s="77"/>
      <c r="O422" s="40"/>
      <c r="P422" s="41"/>
      <c r="Q422" s="40"/>
      <c r="R422" s="32"/>
      <c r="S422" s="94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</row>
    <row r="423" spans="1:30" s="78" customFormat="1" x14ac:dyDescent="0.2">
      <c r="A423" s="72"/>
      <c r="B423" s="23"/>
      <c r="C423" s="23"/>
      <c r="D423" s="23"/>
      <c r="E423" s="23"/>
      <c r="F423" s="24"/>
      <c r="G423" s="24"/>
      <c r="H423" s="24"/>
      <c r="I423" s="79"/>
      <c r="J423" s="25"/>
      <c r="K423" s="76"/>
      <c r="L423" s="27"/>
      <c r="M423" s="25"/>
      <c r="N423" s="77"/>
      <c r="O423" s="40"/>
      <c r="P423" s="41"/>
      <c r="Q423" s="40"/>
      <c r="R423" s="32"/>
      <c r="S423" s="94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</row>
    <row r="424" spans="1:30" s="78" customFormat="1" x14ac:dyDescent="0.2">
      <c r="A424" s="72"/>
      <c r="B424" s="23"/>
      <c r="C424" s="23"/>
      <c r="D424" s="23"/>
      <c r="E424" s="23"/>
      <c r="F424" s="24"/>
      <c r="G424" s="24"/>
      <c r="H424" s="24"/>
      <c r="I424" s="79"/>
      <c r="J424" s="25"/>
      <c r="K424" s="76"/>
      <c r="L424" s="27"/>
      <c r="M424" s="25"/>
      <c r="N424" s="77"/>
      <c r="O424" s="40"/>
      <c r="P424" s="41"/>
      <c r="Q424" s="40"/>
      <c r="R424" s="32"/>
      <c r="S424" s="94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</row>
    <row r="425" spans="1:30" s="78" customFormat="1" x14ac:dyDescent="0.2">
      <c r="A425" s="72"/>
      <c r="B425" s="23"/>
      <c r="C425" s="23"/>
      <c r="D425" s="23"/>
      <c r="E425" s="23"/>
      <c r="F425" s="24"/>
      <c r="G425" s="24"/>
      <c r="H425" s="24"/>
      <c r="I425" s="79"/>
      <c r="J425" s="25"/>
      <c r="K425" s="76"/>
      <c r="L425" s="27"/>
      <c r="M425" s="25"/>
      <c r="N425" s="77"/>
      <c r="O425" s="40"/>
      <c r="P425" s="41"/>
      <c r="Q425" s="40"/>
      <c r="R425" s="32"/>
      <c r="S425" s="94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</row>
    <row r="426" spans="1:30" s="78" customFormat="1" x14ac:dyDescent="0.2">
      <c r="A426" s="72"/>
      <c r="B426" s="23"/>
      <c r="C426" s="23"/>
      <c r="D426" s="23"/>
      <c r="E426" s="23"/>
      <c r="F426" s="24"/>
      <c r="G426" s="24"/>
      <c r="H426" s="24"/>
      <c r="I426" s="79"/>
      <c r="J426" s="25"/>
      <c r="K426" s="76"/>
      <c r="L426" s="27"/>
      <c r="M426" s="25"/>
      <c r="N426" s="77"/>
      <c r="O426" s="40"/>
      <c r="P426" s="41"/>
      <c r="Q426" s="40"/>
      <c r="R426" s="32"/>
      <c r="S426" s="94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</row>
    <row r="427" spans="1:30" s="78" customFormat="1" x14ac:dyDescent="0.2">
      <c r="A427" s="72"/>
      <c r="B427" s="23"/>
      <c r="C427" s="23"/>
      <c r="D427" s="23"/>
      <c r="E427" s="23"/>
      <c r="F427" s="24"/>
      <c r="G427" s="24"/>
      <c r="H427" s="24"/>
      <c r="I427" s="79"/>
      <c r="J427" s="25"/>
      <c r="K427" s="76"/>
      <c r="L427" s="27"/>
      <c r="M427" s="25"/>
      <c r="N427" s="77"/>
      <c r="O427" s="40"/>
      <c r="P427" s="41"/>
      <c r="Q427" s="40"/>
      <c r="R427" s="32"/>
      <c r="S427" s="94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</row>
    <row r="428" spans="1:30" s="78" customFormat="1" x14ac:dyDescent="0.2">
      <c r="A428" s="72"/>
      <c r="B428" s="23"/>
      <c r="C428" s="23"/>
      <c r="D428" s="23"/>
      <c r="E428" s="23"/>
      <c r="F428" s="24"/>
      <c r="G428" s="24"/>
      <c r="H428" s="24"/>
      <c r="I428" s="79"/>
      <c r="J428" s="25"/>
      <c r="K428" s="76"/>
      <c r="L428" s="27"/>
      <c r="M428" s="25"/>
      <c r="N428" s="77"/>
      <c r="O428" s="40"/>
      <c r="P428" s="41"/>
      <c r="Q428" s="40"/>
      <c r="R428" s="32"/>
      <c r="S428" s="94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</row>
    <row r="429" spans="1:30" s="78" customFormat="1" x14ac:dyDescent="0.2">
      <c r="A429" s="72"/>
      <c r="B429" s="23"/>
      <c r="C429" s="23"/>
      <c r="D429" s="23"/>
      <c r="E429" s="23"/>
      <c r="F429" s="24"/>
      <c r="G429" s="24"/>
      <c r="H429" s="24"/>
      <c r="I429" s="79"/>
      <c r="J429" s="25"/>
      <c r="K429" s="76"/>
      <c r="L429" s="27"/>
      <c r="M429" s="25"/>
      <c r="N429" s="77"/>
      <c r="O429" s="40"/>
      <c r="P429" s="41"/>
      <c r="Q429" s="40"/>
      <c r="R429" s="32"/>
      <c r="S429" s="94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</row>
    <row r="430" spans="1:30" s="78" customFormat="1" x14ac:dyDescent="0.2">
      <c r="A430" s="72"/>
      <c r="B430" s="23"/>
      <c r="C430" s="23"/>
      <c r="D430" s="23"/>
      <c r="E430" s="23"/>
      <c r="F430" s="24"/>
      <c r="G430" s="24"/>
      <c r="H430" s="24"/>
      <c r="I430" s="79"/>
      <c r="J430" s="25"/>
      <c r="K430" s="76"/>
      <c r="L430" s="27"/>
      <c r="M430" s="25"/>
      <c r="N430" s="77"/>
      <c r="O430" s="40"/>
      <c r="P430" s="41"/>
      <c r="Q430" s="40"/>
      <c r="R430" s="32"/>
      <c r="S430" s="94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</row>
    <row r="431" spans="1:30" s="78" customFormat="1" x14ac:dyDescent="0.2">
      <c r="A431" s="72"/>
      <c r="B431" s="23"/>
      <c r="C431" s="23"/>
      <c r="D431" s="23"/>
      <c r="E431" s="23"/>
      <c r="F431" s="24"/>
      <c r="G431" s="24"/>
      <c r="H431" s="24"/>
      <c r="I431" s="79"/>
      <c r="J431" s="25"/>
      <c r="K431" s="76"/>
      <c r="L431" s="27"/>
      <c r="M431" s="25"/>
      <c r="N431" s="77"/>
      <c r="O431" s="40"/>
      <c r="P431" s="41"/>
      <c r="Q431" s="40"/>
      <c r="R431" s="32"/>
      <c r="S431" s="94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</row>
    <row r="432" spans="1:30" s="78" customFormat="1" x14ac:dyDescent="0.2">
      <c r="A432" s="72"/>
      <c r="B432" s="23"/>
      <c r="C432" s="23"/>
      <c r="D432" s="23"/>
      <c r="E432" s="23"/>
      <c r="F432" s="24"/>
      <c r="G432" s="24"/>
      <c r="H432" s="24"/>
      <c r="I432" s="79"/>
      <c r="J432" s="25"/>
      <c r="K432" s="76"/>
      <c r="L432" s="27"/>
      <c r="M432" s="25"/>
      <c r="N432" s="77"/>
      <c r="O432" s="40"/>
      <c r="P432" s="41"/>
      <c r="Q432" s="40"/>
      <c r="R432" s="32"/>
      <c r="S432" s="94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</row>
    <row r="433" spans="1:30" s="78" customFormat="1" x14ac:dyDescent="0.2">
      <c r="A433" s="72"/>
      <c r="B433" s="23"/>
      <c r="C433" s="23"/>
      <c r="D433" s="23"/>
      <c r="E433" s="23"/>
      <c r="F433" s="24"/>
      <c r="G433" s="24"/>
      <c r="H433" s="24"/>
      <c r="I433" s="79"/>
      <c r="J433" s="25"/>
      <c r="K433" s="76"/>
      <c r="L433" s="27"/>
      <c r="M433" s="25"/>
      <c r="N433" s="77"/>
      <c r="O433" s="40"/>
      <c r="P433" s="41"/>
      <c r="Q433" s="40"/>
      <c r="R433" s="32"/>
      <c r="S433" s="94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</row>
    <row r="434" spans="1:30" s="78" customFormat="1" x14ac:dyDescent="0.2">
      <c r="A434" s="72"/>
      <c r="B434" s="23"/>
      <c r="C434" s="23"/>
      <c r="D434" s="23"/>
      <c r="E434" s="23"/>
      <c r="F434" s="24"/>
      <c r="G434" s="24"/>
      <c r="H434" s="24"/>
      <c r="I434" s="79"/>
      <c r="J434" s="25"/>
      <c r="K434" s="76"/>
      <c r="L434" s="27"/>
      <c r="M434" s="25"/>
      <c r="N434" s="77"/>
      <c r="O434" s="40"/>
      <c r="P434" s="41"/>
      <c r="Q434" s="40"/>
      <c r="R434" s="32"/>
      <c r="S434" s="94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</row>
    <row r="435" spans="1:30" s="78" customFormat="1" x14ac:dyDescent="0.2">
      <c r="A435" s="72"/>
      <c r="B435" s="23"/>
      <c r="C435" s="23"/>
      <c r="D435" s="23"/>
      <c r="E435" s="23"/>
      <c r="F435" s="24"/>
      <c r="G435" s="24"/>
      <c r="H435" s="24"/>
      <c r="I435" s="79"/>
      <c r="J435" s="25"/>
      <c r="K435" s="76"/>
      <c r="L435" s="27"/>
      <c r="M435" s="25"/>
      <c r="N435" s="77"/>
      <c r="O435" s="40"/>
      <c r="P435" s="41"/>
      <c r="Q435" s="40"/>
      <c r="R435" s="32"/>
      <c r="S435" s="94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</row>
    <row r="436" spans="1:30" s="78" customFormat="1" x14ac:dyDescent="0.2">
      <c r="A436" s="72"/>
      <c r="B436" s="23"/>
      <c r="C436" s="23"/>
      <c r="D436" s="23"/>
      <c r="E436" s="23"/>
      <c r="F436" s="24"/>
      <c r="G436" s="24"/>
      <c r="H436" s="24"/>
      <c r="I436" s="79"/>
      <c r="J436" s="25"/>
      <c r="K436" s="76"/>
      <c r="L436" s="27"/>
      <c r="M436" s="25"/>
      <c r="N436" s="77"/>
      <c r="O436" s="40"/>
      <c r="P436" s="41"/>
      <c r="Q436" s="40"/>
      <c r="R436" s="32"/>
      <c r="S436" s="94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</row>
    <row r="437" spans="1:30" s="78" customFormat="1" x14ac:dyDescent="0.2">
      <c r="A437" s="72"/>
      <c r="B437" s="23"/>
      <c r="C437" s="23"/>
      <c r="D437" s="23"/>
      <c r="E437" s="23"/>
      <c r="F437" s="24"/>
      <c r="G437" s="24"/>
      <c r="H437" s="24"/>
      <c r="I437" s="79"/>
      <c r="J437" s="25"/>
      <c r="K437" s="76"/>
      <c r="L437" s="27"/>
      <c r="M437" s="25"/>
      <c r="N437" s="77"/>
      <c r="O437" s="40"/>
      <c r="P437" s="41"/>
      <c r="Q437" s="40"/>
      <c r="R437" s="32"/>
      <c r="S437" s="94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</row>
    <row r="438" spans="1:30" s="78" customFormat="1" x14ac:dyDescent="0.2">
      <c r="A438" s="72"/>
      <c r="B438" s="23"/>
      <c r="C438" s="23"/>
      <c r="D438" s="23"/>
      <c r="E438" s="23"/>
      <c r="F438" s="24"/>
      <c r="G438" s="24"/>
      <c r="H438" s="24"/>
      <c r="I438" s="79"/>
      <c r="J438" s="25"/>
      <c r="K438" s="76"/>
      <c r="L438" s="27"/>
      <c r="M438" s="25"/>
      <c r="N438" s="77"/>
      <c r="O438" s="40"/>
      <c r="P438" s="41"/>
      <c r="Q438" s="40"/>
      <c r="R438" s="32"/>
      <c r="S438" s="94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</row>
    <row r="439" spans="1:30" s="78" customFormat="1" x14ac:dyDescent="0.2">
      <c r="A439" s="72"/>
      <c r="B439" s="23"/>
      <c r="C439" s="23"/>
      <c r="D439" s="23"/>
      <c r="E439" s="23"/>
      <c r="F439" s="24"/>
      <c r="G439" s="24"/>
      <c r="H439" s="24"/>
      <c r="I439" s="79"/>
      <c r="J439" s="25"/>
      <c r="K439" s="76"/>
      <c r="L439" s="27"/>
      <c r="M439" s="25"/>
      <c r="N439" s="77"/>
      <c r="O439" s="40"/>
      <c r="P439" s="41"/>
      <c r="Q439" s="40"/>
      <c r="R439" s="32"/>
      <c r="S439" s="94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</row>
    <row r="440" spans="1:30" s="78" customFormat="1" x14ac:dyDescent="0.2">
      <c r="A440" s="72"/>
      <c r="B440" s="23"/>
      <c r="C440" s="23"/>
      <c r="D440" s="23"/>
      <c r="E440" s="23"/>
      <c r="F440" s="24"/>
      <c r="G440" s="24"/>
      <c r="H440" s="24"/>
      <c r="I440" s="79"/>
      <c r="J440" s="25"/>
      <c r="K440" s="76"/>
      <c r="L440" s="27"/>
      <c r="M440" s="25"/>
      <c r="N440" s="77"/>
      <c r="O440" s="40"/>
      <c r="P440" s="41"/>
      <c r="Q440" s="40"/>
      <c r="R440" s="32"/>
      <c r="S440" s="94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</row>
    <row r="441" spans="1:30" s="78" customFormat="1" x14ac:dyDescent="0.2">
      <c r="A441" s="72"/>
      <c r="B441" s="23"/>
      <c r="C441" s="23"/>
      <c r="D441" s="23"/>
      <c r="E441" s="23"/>
      <c r="F441" s="24"/>
      <c r="G441" s="24"/>
      <c r="H441" s="24"/>
      <c r="I441" s="79"/>
      <c r="J441" s="25"/>
      <c r="K441" s="76"/>
      <c r="L441" s="27"/>
      <c r="M441" s="25"/>
      <c r="N441" s="77"/>
      <c r="O441" s="40"/>
      <c r="P441" s="41"/>
      <c r="Q441" s="40"/>
      <c r="R441" s="32"/>
      <c r="S441" s="94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</row>
    <row r="442" spans="1:30" s="78" customFormat="1" x14ac:dyDescent="0.2">
      <c r="A442" s="72"/>
      <c r="B442" s="23"/>
      <c r="C442" s="23"/>
      <c r="D442" s="23"/>
      <c r="E442" s="23"/>
      <c r="F442" s="24"/>
      <c r="G442" s="24"/>
      <c r="H442" s="24"/>
      <c r="I442" s="79"/>
      <c r="J442" s="25"/>
      <c r="K442" s="76"/>
      <c r="L442" s="27"/>
      <c r="M442" s="25"/>
      <c r="N442" s="77"/>
      <c r="O442" s="40"/>
      <c r="P442" s="41"/>
      <c r="Q442" s="40"/>
      <c r="R442" s="32"/>
      <c r="S442" s="94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</row>
    <row r="443" spans="1:30" s="78" customFormat="1" x14ac:dyDescent="0.2">
      <c r="A443" s="80"/>
      <c r="B443" s="81"/>
      <c r="C443" s="81"/>
      <c r="D443" s="81"/>
      <c r="E443" s="81"/>
      <c r="F443" s="82"/>
      <c r="G443" s="82"/>
      <c r="H443" s="82"/>
      <c r="I443" s="83"/>
      <c r="J443" s="36"/>
      <c r="K443" s="84"/>
      <c r="L443" s="27"/>
      <c r="M443" s="25"/>
      <c r="N443" s="40"/>
      <c r="O443" s="40"/>
      <c r="P443" s="41"/>
      <c r="Q443" s="40"/>
      <c r="R443" s="32"/>
      <c r="S443" s="94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</row>
    <row r="444" spans="1:30" s="78" customFormat="1" x14ac:dyDescent="0.2">
      <c r="A444" s="80"/>
      <c r="B444" s="81"/>
      <c r="C444" s="81"/>
      <c r="D444" s="81"/>
      <c r="E444" s="81"/>
      <c r="F444" s="82"/>
      <c r="G444" s="82"/>
      <c r="H444" s="82"/>
      <c r="I444" s="83"/>
      <c r="J444" s="36"/>
      <c r="K444" s="84"/>
      <c r="L444" s="27"/>
      <c r="M444" s="25"/>
      <c r="N444" s="40"/>
      <c r="O444" s="40"/>
      <c r="P444" s="41"/>
      <c r="Q444" s="40"/>
      <c r="R444" s="32"/>
      <c r="S444" s="94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</row>
    <row r="445" spans="1:30" s="78" customFormat="1" x14ac:dyDescent="0.2">
      <c r="A445" s="80"/>
      <c r="B445" s="81"/>
      <c r="C445" s="81"/>
      <c r="D445" s="81"/>
      <c r="E445" s="81"/>
      <c r="F445" s="82"/>
      <c r="G445" s="82"/>
      <c r="H445" s="82"/>
      <c r="I445" s="83"/>
      <c r="J445" s="36"/>
      <c r="K445" s="84"/>
      <c r="L445" s="27"/>
      <c r="M445" s="25"/>
      <c r="N445" s="40"/>
      <c r="O445" s="40"/>
      <c r="P445" s="41"/>
      <c r="Q445" s="40"/>
      <c r="R445" s="32"/>
      <c r="S445" s="94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</row>
    <row r="446" spans="1:30" s="78" customFormat="1" x14ac:dyDescent="0.2">
      <c r="A446" s="80"/>
      <c r="B446" s="81"/>
      <c r="C446" s="81"/>
      <c r="D446" s="81"/>
      <c r="E446" s="81"/>
      <c r="F446" s="82"/>
      <c r="G446" s="82"/>
      <c r="H446" s="82"/>
      <c r="I446" s="83"/>
      <c r="J446" s="36"/>
      <c r="K446" s="84"/>
      <c r="L446" s="27"/>
      <c r="M446" s="25"/>
      <c r="N446" s="40"/>
      <c r="O446" s="40"/>
      <c r="P446" s="41"/>
      <c r="Q446" s="40"/>
      <c r="R446" s="32"/>
      <c r="S446" s="94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</row>
    <row r="447" spans="1:30" s="78" customFormat="1" x14ac:dyDescent="0.2">
      <c r="A447" s="80"/>
      <c r="B447" s="81"/>
      <c r="C447" s="81"/>
      <c r="D447" s="81"/>
      <c r="E447" s="81"/>
      <c r="F447" s="82"/>
      <c r="G447" s="82"/>
      <c r="H447" s="82"/>
      <c r="I447" s="83"/>
      <c r="J447" s="36"/>
      <c r="K447" s="84"/>
      <c r="L447" s="27"/>
      <c r="M447" s="25"/>
      <c r="N447" s="40"/>
      <c r="O447" s="40"/>
      <c r="P447" s="41"/>
      <c r="Q447" s="40"/>
      <c r="R447" s="32"/>
      <c r="S447" s="94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</row>
    <row r="448" spans="1:30" s="78" customFormat="1" x14ac:dyDescent="0.2">
      <c r="A448" s="80"/>
      <c r="B448" s="81"/>
      <c r="C448" s="81"/>
      <c r="D448" s="81"/>
      <c r="E448" s="81"/>
      <c r="F448" s="82"/>
      <c r="G448" s="82"/>
      <c r="H448" s="82"/>
      <c r="I448" s="83"/>
      <c r="J448" s="36"/>
      <c r="K448" s="84"/>
      <c r="L448" s="27"/>
      <c r="M448" s="25"/>
      <c r="N448" s="40"/>
      <c r="O448" s="40"/>
      <c r="P448" s="41"/>
      <c r="Q448" s="40"/>
      <c r="R448" s="32"/>
      <c r="S448" s="94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</row>
    <row r="449" spans="1:30" s="78" customFormat="1" x14ac:dyDescent="0.2">
      <c r="A449" s="80"/>
      <c r="B449" s="81"/>
      <c r="C449" s="81"/>
      <c r="D449" s="81"/>
      <c r="E449" s="81"/>
      <c r="F449" s="82"/>
      <c r="G449" s="82"/>
      <c r="H449" s="82"/>
      <c r="I449" s="83"/>
      <c r="J449" s="36"/>
      <c r="K449" s="84"/>
      <c r="L449" s="27"/>
      <c r="M449" s="25"/>
      <c r="N449" s="40"/>
      <c r="O449" s="40"/>
      <c r="P449" s="41"/>
      <c r="Q449" s="40"/>
      <c r="R449" s="32"/>
      <c r="S449" s="94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</row>
    <row r="450" spans="1:30" s="78" customFormat="1" x14ac:dyDescent="0.2">
      <c r="A450" s="80"/>
      <c r="B450" s="81"/>
      <c r="C450" s="81"/>
      <c r="D450" s="81"/>
      <c r="E450" s="81"/>
      <c r="F450" s="82"/>
      <c r="G450" s="82"/>
      <c r="H450" s="82"/>
      <c r="I450" s="83"/>
      <c r="J450" s="36"/>
      <c r="K450" s="84"/>
      <c r="L450" s="27"/>
      <c r="M450" s="25"/>
      <c r="N450" s="40"/>
      <c r="O450" s="40"/>
      <c r="P450" s="41"/>
      <c r="Q450" s="40"/>
      <c r="R450" s="32"/>
      <c r="S450" s="94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</row>
    <row r="451" spans="1:30" s="78" customFormat="1" x14ac:dyDescent="0.2">
      <c r="A451" s="80"/>
      <c r="B451" s="81"/>
      <c r="C451" s="81"/>
      <c r="D451" s="81"/>
      <c r="E451" s="81"/>
      <c r="F451" s="82"/>
      <c r="G451" s="82"/>
      <c r="H451" s="82"/>
      <c r="I451" s="83"/>
      <c r="J451" s="36"/>
      <c r="K451" s="84"/>
      <c r="L451" s="27"/>
      <c r="M451" s="25"/>
      <c r="N451" s="40"/>
      <c r="O451" s="40"/>
      <c r="P451" s="41"/>
      <c r="Q451" s="40"/>
      <c r="R451" s="32"/>
      <c r="S451" s="94"/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</row>
    <row r="452" spans="1:30" s="78" customFormat="1" x14ac:dyDescent="0.2">
      <c r="A452" s="80"/>
      <c r="B452" s="81"/>
      <c r="C452" s="81"/>
      <c r="D452" s="81"/>
      <c r="E452" s="81"/>
      <c r="F452" s="82"/>
      <c r="G452" s="82"/>
      <c r="H452" s="82"/>
      <c r="I452" s="83"/>
      <c r="J452" s="36"/>
      <c r="K452" s="84"/>
      <c r="L452" s="27"/>
      <c r="M452" s="25"/>
      <c r="N452" s="40"/>
      <c r="O452" s="40"/>
      <c r="P452" s="41"/>
      <c r="Q452" s="40"/>
      <c r="R452" s="32"/>
      <c r="S452" s="94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</row>
    <row r="453" spans="1:30" s="78" customFormat="1" x14ac:dyDescent="0.2">
      <c r="A453" s="80"/>
      <c r="B453" s="81"/>
      <c r="C453" s="81"/>
      <c r="D453" s="81"/>
      <c r="E453" s="81"/>
      <c r="F453" s="82"/>
      <c r="G453" s="82"/>
      <c r="H453" s="82"/>
      <c r="I453" s="83"/>
      <c r="J453" s="36"/>
      <c r="K453" s="84"/>
      <c r="L453" s="27"/>
      <c r="M453" s="25"/>
      <c r="N453" s="40"/>
      <c r="O453" s="40"/>
      <c r="P453" s="41"/>
      <c r="Q453" s="40"/>
      <c r="R453" s="32"/>
      <c r="S453" s="94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</row>
    <row r="454" spans="1:30" s="78" customFormat="1" x14ac:dyDescent="0.2">
      <c r="A454" s="80"/>
      <c r="B454" s="81"/>
      <c r="C454" s="81"/>
      <c r="D454" s="81"/>
      <c r="E454" s="81"/>
      <c r="F454" s="82"/>
      <c r="G454" s="82"/>
      <c r="H454" s="82"/>
      <c r="I454" s="83"/>
      <c r="J454" s="36"/>
      <c r="K454" s="84"/>
      <c r="L454" s="27"/>
      <c r="M454" s="25"/>
      <c r="N454" s="40"/>
      <c r="O454" s="40"/>
      <c r="P454" s="41"/>
      <c r="Q454" s="40"/>
      <c r="R454" s="32"/>
      <c r="S454" s="94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</row>
    <row r="455" spans="1:30" s="78" customFormat="1" x14ac:dyDescent="0.2">
      <c r="A455" s="80"/>
      <c r="B455" s="81"/>
      <c r="C455" s="81"/>
      <c r="D455" s="81"/>
      <c r="E455" s="81"/>
      <c r="F455" s="82"/>
      <c r="G455" s="82"/>
      <c r="H455" s="82"/>
      <c r="I455" s="83"/>
      <c r="J455" s="36"/>
      <c r="K455" s="84"/>
      <c r="L455" s="27"/>
      <c r="M455" s="25"/>
      <c r="N455" s="40"/>
      <c r="O455" s="40"/>
      <c r="P455" s="41"/>
      <c r="Q455" s="40"/>
      <c r="R455" s="32"/>
      <c r="S455" s="94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</row>
    <row r="456" spans="1:30" s="78" customFormat="1" x14ac:dyDescent="0.2">
      <c r="A456" s="80"/>
      <c r="B456" s="81"/>
      <c r="C456" s="81"/>
      <c r="D456" s="81"/>
      <c r="E456" s="81"/>
      <c r="F456" s="82"/>
      <c r="G456" s="82"/>
      <c r="H456" s="82"/>
      <c r="I456" s="83"/>
      <c r="J456" s="36"/>
      <c r="K456" s="84"/>
      <c r="L456" s="27"/>
      <c r="M456" s="25"/>
      <c r="N456" s="40"/>
      <c r="O456" s="40"/>
      <c r="P456" s="41"/>
      <c r="Q456" s="40"/>
      <c r="R456" s="32"/>
      <c r="S456" s="94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</row>
    <row r="457" spans="1:30" s="78" customFormat="1" x14ac:dyDescent="0.2">
      <c r="A457" s="80"/>
      <c r="B457" s="81"/>
      <c r="C457" s="81"/>
      <c r="D457" s="81"/>
      <c r="E457" s="81"/>
      <c r="F457" s="82"/>
      <c r="G457" s="82"/>
      <c r="H457" s="82"/>
      <c r="I457" s="83"/>
      <c r="J457" s="36"/>
      <c r="K457" s="84"/>
      <c r="L457" s="27"/>
      <c r="M457" s="25"/>
      <c r="N457" s="40"/>
      <c r="O457" s="40"/>
      <c r="P457" s="41"/>
      <c r="Q457" s="40"/>
      <c r="R457" s="32"/>
      <c r="S457" s="94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</row>
    <row r="458" spans="1:30" s="78" customFormat="1" x14ac:dyDescent="0.2">
      <c r="A458" s="80"/>
      <c r="B458" s="81"/>
      <c r="C458" s="81"/>
      <c r="D458" s="81"/>
      <c r="E458" s="81"/>
      <c r="F458" s="82"/>
      <c r="G458" s="82"/>
      <c r="H458" s="82"/>
      <c r="I458" s="83"/>
      <c r="J458" s="36"/>
      <c r="K458" s="84"/>
      <c r="L458" s="27"/>
      <c r="M458" s="25"/>
      <c r="N458" s="40"/>
      <c r="O458" s="40"/>
      <c r="P458" s="41"/>
      <c r="Q458" s="40"/>
      <c r="R458" s="32"/>
      <c r="S458" s="94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</row>
    <row r="459" spans="1:30" s="78" customFormat="1" x14ac:dyDescent="0.2">
      <c r="A459" s="80"/>
      <c r="B459" s="81"/>
      <c r="C459" s="81"/>
      <c r="D459" s="81"/>
      <c r="E459" s="81"/>
      <c r="F459" s="82"/>
      <c r="G459" s="82"/>
      <c r="H459" s="82"/>
      <c r="I459" s="83"/>
      <c r="J459" s="36"/>
      <c r="K459" s="84"/>
      <c r="L459" s="27"/>
      <c r="M459" s="25"/>
      <c r="N459" s="40"/>
      <c r="O459" s="40"/>
      <c r="P459" s="41"/>
      <c r="Q459" s="40"/>
      <c r="R459" s="32"/>
      <c r="S459" s="94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</row>
    <row r="460" spans="1:30" s="78" customFormat="1" x14ac:dyDescent="0.2">
      <c r="A460" s="80"/>
      <c r="B460" s="81"/>
      <c r="C460" s="81"/>
      <c r="D460" s="81"/>
      <c r="E460" s="81"/>
      <c r="F460" s="82"/>
      <c r="G460" s="82"/>
      <c r="H460" s="82"/>
      <c r="I460" s="83"/>
      <c r="J460" s="36"/>
      <c r="K460" s="84"/>
      <c r="L460" s="27"/>
      <c r="M460" s="25"/>
      <c r="N460" s="40"/>
      <c r="O460" s="40"/>
      <c r="P460" s="41"/>
      <c r="Q460" s="40"/>
      <c r="R460" s="32"/>
      <c r="S460" s="94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</row>
    <row r="461" spans="1:30" s="78" customFormat="1" x14ac:dyDescent="0.2">
      <c r="A461" s="80"/>
      <c r="B461" s="81"/>
      <c r="C461" s="81"/>
      <c r="D461" s="81"/>
      <c r="E461" s="81"/>
      <c r="F461" s="82"/>
      <c r="G461" s="82"/>
      <c r="H461" s="82"/>
      <c r="I461" s="83"/>
      <c r="J461" s="36"/>
      <c r="K461" s="84"/>
      <c r="L461" s="27"/>
      <c r="M461" s="25"/>
      <c r="N461" s="40"/>
      <c r="O461" s="40"/>
      <c r="P461" s="41"/>
      <c r="Q461" s="40"/>
      <c r="R461" s="32"/>
      <c r="S461" s="94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</row>
    <row r="462" spans="1:30" s="78" customFormat="1" x14ac:dyDescent="0.2">
      <c r="A462" s="80"/>
      <c r="B462" s="81"/>
      <c r="C462" s="81"/>
      <c r="D462" s="81"/>
      <c r="E462" s="81"/>
      <c r="F462" s="82"/>
      <c r="G462" s="82"/>
      <c r="H462" s="82"/>
      <c r="I462" s="83"/>
      <c r="J462" s="36"/>
      <c r="K462" s="84"/>
      <c r="L462" s="27"/>
      <c r="M462" s="25"/>
      <c r="N462" s="40"/>
      <c r="O462" s="40"/>
      <c r="P462" s="41"/>
      <c r="Q462" s="40"/>
      <c r="R462" s="32"/>
      <c r="S462" s="94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</row>
    <row r="463" spans="1:30" s="78" customFormat="1" x14ac:dyDescent="0.2">
      <c r="A463" s="80"/>
      <c r="B463" s="81"/>
      <c r="C463" s="81"/>
      <c r="D463" s="81"/>
      <c r="E463" s="81"/>
      <c r="F463" s="82"/>
      <c r="G463" s="82"/>
      <c r="H463" s="82"/>
      <c r="I463" s="83"/>
      <c r="J463" s="36"/>
      <c r="K463" s="84"/>
      <c r="L463" s="27"/>
      <c r="M463" s="25"/>
      <c r="N463" s="40"/>
      <c r="O463" s="40"/>
      <c r="P463" s="41"/>
      <c r="Q463" s="40"/>
      <c r="R463" s="32"/>
      <c r="S463" s="94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</row>
    <row r="464" spans="1:30" s="78" customFormat="1" x14ac:dyDescent="0.2">
      <c r="A464" s="80"/>
      <c r="B464" s="81"/>
      <c r="C464" s="81"/>
      <c r="D464" s="81"/>
      <c r="E464" s="81"/>
      <c r="F464" s="82"/>
      <c r="G464" s="82"/>
      <c r="H464" s="82"/>
      <c r="I464" s="83"/>
      <c r="J464" s="36"/>
      <c r="K464" s="84"/>
      <c r="L464" s="27"/>
      <c r="M464" s="25"/>
      <c r="N464" s="40"/>
      <c r="O464" s="40"/>
      <c r="P464" s="41"/>
      <c r="Q464" s="40"/>
      <c r="R464" s="32"/>
      <c r="S464" s="94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</row>
    <row r="465" spans="1:30" s="78" customFormat="1" x14ac:dyDescent="0.2">
      <c r="A465" s="80"/>
      <c r="B465" s="81"/>
      <c r="C465" s="81"/>
      <c r="D465" s="81"/>
      <c r="E465" s="81"/>
      <c r="F465" s="82"/>
      <c r="G465" s="82"/>
      <c r="H465" s="82"/>
      <c r="I465" s="83"/>
      <c r="J465" s="36"/>
      <c r="K465" s="84"/>
      <c r="L465" s="27"/>
      <c r="M465" s="25"/>
      <c r="N465" s="40"/>
      <c r="O465" s="40"/>
      <c r="P465" s="41"/>
      <c r="Q465" s="40"/>
      <c r="R465" s="32"/>
      <c r="S465" s="94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</row>
    <row r="466" spans="1:30" s="78" customFormat="1" x14ac:dyDescent="0.2">
      <c r="A466" s="80"/>
      <c r="B466" s="81"/>
      <c r="C466" s="81"/>
      <c r="D466" s="81"/>
      <c r="E466" s="81"/>
      <c r="F466" s="82"/>
      <c r="G466" s="82"/>
      <c r="H466" s="82"/>
      <c r="I466" s="83"/>
      <c r="J466" s="36"/>
      <c r="K466" s="84"/>
      <c r="L466" s="27"/>
      <c r="M466" s="25"/>
      <c r="N466" s="40"/>
      <c r="O466" s="40"/>
      <c r="P466" s="41"/>
      <c r="Q466" s="40"/>
      <c r="R466" s="32"/>
      <c r="S466" s="94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</row>
    <row r="467" spans="1:30" s="78" customFormat="1" x14ac:dyDescent="0.2">
      <c r="A467" s="80"/>
      <c r="B467" s="81"/>
      <c r="C467" s="81"/>
      <c r="D467" s="81"/>
      <c r="E467" s="81"/>
      <c r="F467" s="82"/>
      <c r="G467" s="82"/>
      <c r="H467" s="82"/>
      <c r="I467" s="83"/>
      <c r="J467" s="36"/>
      <c r="K467" s="84"/>
      <c r="L467" s="27"/>
      <c r="M467" s="25"/>
      <c r="N467" s="40"/>
      <c r="O467" s="40"/>
      <c r="P467" s="41"/>
      <c r="Q467" s="40"/>
      <c r="R467" s="32"/>
      <c r="S467" s="94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</row>
    <row r="468" spans="1:30" s="78" customFormat="1" x14ac:dyDescent="0.2">
      <c r="A468" s="80"/>
      <c r="B468" s="81"/>
      <c r="C468" s="81"/>
      <c r="D468" s="81"/>
      <c r="E468" s="81"/>
      <c r="F468" s="82"/>
      <c r="G468" s="82"/>
      <c r="H468" s="82"/>
      <c r="I468" s="83"/>
      <c r="J468" s="36"/>
      <c r="K468" s="84"/>
      <c r="L468" s="27"/>
      <c r="M468" s="25"/>
      <c r="N468" s="40"/>
      <c r="O468" s="40"/>
      <c r="P468" s="41"/>
      <c r="Q468" s="40"/>
      <c r="R468" s="32"/>
      <c r="S468" s="94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</row>
    <row r="469" spans="1:30" s="78" customFormat="1" x14ac:dyDescent="0.2">
      <c r="A469" s="80"/>
      <c r="B469" s="81"/>
      <c r="C469" s="81"/>
      <c r="D469" s="81"/>
      <c r="E469" s="81"/>
      <c r="F469" s="82"/>
      <c r="G469" s="82"/>
      <c r="H469" s="82"/>
      <c r="I469" s="83"/>
      <c r="J469" s="36"/>
      <c r="K469" s="84"/>
      <c r="L469" s="27"/>
      <c r="M469" s="25"/>
      <c r="N469" s="40"/>
      <c r="O469" s="40"/>
      <c r="P469" s="41"/>
      <c r="Q469" s="40"/>
      <c r="R469" s="32"/>
      <c r="S469" s="94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</row>
    <row r="470" spans="1:30" s="78" customFormat="1" x14ac:dyDescent="0.2">
      <c r="A470" s="80"/>
      <c r="B470" s="81"/>
      <c r="C470" s="81"/>
      <c r="D470" s="81"/>
      <c r="E470" s="81"/>
      <c r="F470" s="82"/>
      <c r="G470" s="82"/>
      <c r="H470" s="82"/>
      <c r="I470" s="83"/>
      <c r="J470" s="36"/>
      <c r="K470" s="84"/>
      <c r="L470" s="27"/>
      <c r="M470" s="25"/>
      <c r="N470" s="40"/>
      <c r="O470" s="40"/>
      <c r="P470" s="41"/>
      <c r="Q470" s="40"/>
      <c r="R470" s="32"/>
      <c r="S470" s="94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</row>
    <row r="471" spans="1:30" s="78" customFormat="1" x14ac:dyDescent="0.2">
      <c r="A471" s="80"/>
      <c r="B471" s="81"/>
      <c r="C471" s="81"/>
      <c r="D471" s="81"/>
      <c r="E471" s="81"/>
      <c r="F471" s="82"/>
      <c r="G471" s="82"/>
      <c r="H471" s="82"/>
      <c r="I471" s="83"/>
      <c r="J471" s="36"/>
      <c r="K471" s="84"/>
      <c r="L471" s="27"/>
      <c r="M471" s="25"/>
      <c r="N471" s="40"/>
      <c r="O471" s="40"/>
      <c r="P471" s="41"/>
      <c r="Q471" s="40"/>
      <c r="R471" s="32"/>
      <c r="S471" s="94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</row>
    <row r="472" spans="1:30" s="78" customFormat="1" x14ac:dyDescent="0.2">
      <c r="A472" s="80"/>
      <c r="B472" s="81"/>
      <c r="C472" s="81"/>
      <c r="D472" s="81"/>
      <c r="E472" s="81"/>
      <c r="F472" s="82"/>
      <c r="G472" s="82"/>
      <c r="H472" s="82"/>
      <c r="I472" s="83"/>
      <c r="J472" s="36"/>
      <c r="K472" s="84"/>
      <c r="L472" s="27"/>
      <c r="M472" s="25"/>
      <c r="N472" s="40"/>
      <c r="O472" s="40"/>
      <c r="P472" s="41"/>
      <c r="Q472" s="40"/>
      <c r="R472" s="32"/>
      <c r="S472" s="94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</row>
    <row r="473" spans="1:30" s="78" customFormat="1" x14ac:dyDescent="0.2">
      <c r="A473" s="80"/>
      <c r="B473" s="81"/>
      <c r="C473" s="81"/>
      <c r="D473" s="81"/>
      <c r="E473" s="81"/>
      <c r="F473" s="82"/>
      <c r="G473" s="82"/>
      <c r="H473" s="82"/>
      <c r="I473" s="83"/>
      <c r="J473" s="36"/>
      <c r="K473" s="84"/>
      <c r="L473" s="27"/>
      <c r="M473" s="25"/>
      <c r="N473" s="40"/>
      <c r="O473" s="40"/>
      <c r="P473" s="41"/>
      <c r="Q473" s="40"/>
      <c r="R473" s="32"/>
      <c r="S473" s="94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</row>
    <row r="474" spans="1:30" s="78" customFormat="1" x14ac:dyDescent="0.2">
      <c r="A474" s="80"/>
      <c r="B474" s="81"/>
      <c r="C474" s="81"/>
      <c r="D474" s="81"/>
      <c r="E474" s="81"/>
      <c r="F474" s="82"/>
      <c r="G474" s="82"/>
      <c r="H474" s="82"/>
      <c r="I474" s="83"/>
      <c r="J474" s="36"/>
      <c r="K474" s="84"/>
      <c r="L474" s="27"/>
      <c r="M474" s="25"/>
      <c r="N474" s="40"/>
      <c r="O474" s="40"/>
      <c r="P474" s="41"/>
      <c r="Q474" s="40"/>
      <c r="R474" s="32"/>
      <c r="S474" s="94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</row>
    <row r="475" spans="1:30" s="78" customFormat="1" x14ac:dyDescent="0.2">
      <c r="A475" s="80"/>
      <c r="B475" s="81"/>
      <c r="C475" s="81"/>
      <c r="D475" s="81"/>
      <c r="E475" s="81"/>
      <c r="F475" s="82"/>
      <c r="G475" s="82"/>
      <c r="H475" s="82"/>
      <c r="I475" s="83"/>
      <c r="J475" s="36"/>
      <c r="K475" s="84"/>
      <c r="L475" s="27"/>
      <c r="M475" s="25"/>
      <c r="N475" s="40"/>
      <c r="O475" s="40"/>
      <c r="P475" s="41"/>
      <c r="Q475" s="40"/>
      <c r="R475" s="32"/>
      <c r="S475" s="94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</row>
    <row r="476" spans="1:30" s="78" customFormat="1" x14ac:dyDescent="0.2">
      <c r="A476" s="80"/>
      <c r="B476" s="81"/>
      <c r="C476" s="81"/>
      <c r="D476" s="81"/>
      <c r="E476" s="81"/>
      <c r="F476" s="82"/>
      <c r="G476" s="82"/>
      <c r="H476" s="82"/>
      <c r="I476" s="83"/>
      <c r="J476" s="36"/>
      <c r="K476" s="84"/>
      <c r="L476" s="27"/>
      <c r="M476" s="25"/>
      <c r="N476" s="40"/>
      <c r="O476" s="40"/>
      <c r="P476" s="41"/>
      <c r="Q476" s="40"/>
      <c r="R476" s="32"/>
      <c r="S476" s="94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</row>
    <row r="477" spans="1:30" s="78" customFormat="1" x14ac:dyDescent="0.2">
      <c r="A477" s="80"/>
      <c r="B477" s="81"/>
      <c r="C477" s="81"/>
      <c r="D477" s="81"/>
      <c r="E477" s="81"/>
      <c r="F477" s="82"/>
      <c r="G477" s="82"/>
      <c r="H477" s="82"/>
      <c r="I477" s="83"/>
      <c r="J477" s="36"/>
      <c r="K477" s="84"/>
      <c r="L477" s="27"/>
      <c r="M477" s="25"/>
      <c r="N477" s="40"/>
      <c r="O477" s="40"/>
      <c r="P477" s="41"/>
      <c r="Q477" s="40"/>
      <c r="R477" s="32"/>
      <c r="S477" s="94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</row>
    <row r="478" spans="1:30" s="78" customFormat="1" x14ac:dyDescent="0.2">
      <c r="A478" s="80"/>
      <c r="B478" s="81"/>
      <c r="C478" s="81"/>
      <c r="D478" s="81"/>
      <c r="E478" s="81"/>
      <c r="F478" s="82"/>
      <c r="G478" s="82"/>
      <c r="H478" s="82"/>
      <c r="I478" s="83"/>
      <c r="J478" s="36"/>
      <c r="K478" s="84"/>
      <c r="L478" s="27"/>
      <c r="M478" s="25"/>
      <c r="N478" s="40"/>
      <c r="O478" s="40"/>
      <c r="P478" s="41"/>
      <c r="Q478" s="40"/>
      <c r="R478" s="32"/>
      <c r="S478" s="94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</row>
    <row r="479" spans="1:30" s="78" customFormat="1" x14ac:dyDescent="0.2">
      <c r="A479" s="80"/>
      <c r="B479" s="81"/>
      <c r="C479" s="81"/>
      <c r="D479" s="81"/>
      <c r="E479" s="81"/>
      <c r="F479" s="82"/>
      <c r="G479" s="82"/>
      <c r="H479" s="82"/>
      <c r="I479" s="83"/>
      <c r="J479" s="36"/>
      <c r="K479" s="84"/>
      <c r="L479" s="27"/>
      <c r="M479" s="25"/>
      <c r="N479" s="40"/>
      <c r="O479" s="40"/>
      <c r="P479" s="41"/>
      <c r="Q479" s="40"/>
      <c r="R479" s="32"/>
      <c r="S479" s="94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</row>
    <row r="480" spans="1:30" s="78" customFormat="1" x14ac:dyDescent="0.2">
      <c r="A480" s="80"/>
      <c r="B480" s="81"/>
      <c r="C480" s="81"/>
      <c r="D480" s="81"/>
      <c r="E480" s="81"/>
      <c r="F480" s="82"/>
      <c r="G480" s="82"/>
      <c r="H480" s="82"/>
      <c r="I480" s="83"/>
      <c r="J480" s="36"/>
      <c r="K480" s="84"/>
      <c r="L480" s="27"/>
      <c r="M480" s="25"/>
      <c r="N480" s="40"/>
      <c r="O480" s="40"/>
      <c r="P480" s="41"/>
      <c r="Q480" s="40"/>
      <c r="R480" s="32"/>
      <c r="S480" s="94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</row>
    <row r="481" spans="1:30" s="78" customFormat="1" x14ac:dyDescent="0.2">
      <c r="A481" s="80"/>
      <c r="B481" s="81"/>
      <c r="C481" s="81"/>
      <c r="D481" s="81"/>
      <c r="E481" s="81"/>
      <c r="F481" s="82"/>
      <c r="G481" s="82"/>
      <c r="H481" s="82"/>
      <c r="I481" s="83"/>
      <c r="J481" s="36"/>
      <c r="K481" s="84"/>
      <c r="L481" s="27"/>
      <c r="M481" s="25"/>
      <c r="N481" s="40"/>
      <c r="O481" s="40"/>
      <c r="P481" s="41"/>
      <c r="Q481" s="40"/>
      <c r="R481" s="32"/>
      <c r="S481" s="94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</row>
    <row r="482" spans="1:30" s="78" customFormat="1" x14ac:dyDescent="0.2">
      <c r="A482" s="80"/>
      <c r="B482" s="81"/>
      <c r="C482" s="81"/>
      <c r="D482" s="81"/>
      <c r="E482" s="81"/>
      <c r="F482" s="82"/>
      <c r="G482" s="82"/>
      <c r="H482" s="82"/>
      <c r="I482" s="83"/>
      <c r="J482" s="36"/>
      <c r="K482" s="84"/>
      <c r="L482" s="27"/>
      <c r="M482" s="25"/>
      <c r="N482" s="40"/>
      <c r="O482" s="40"/>
      <c r="P482" s="41"/>
      <c r="Q482" s="40"/>
      <c r="R482" s="32"/>
      <c r="S482" s="94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</row>
    <row r="483" spans="1:30" s="78" customFormat="1" x14ac:dyDescent="0.2">
      <c r="A483" s="80"/>
      <c r="B483" s="81"/>
      <c r="C483" s="81"/>
      <c r="D483" s="81"/>
      <c r="E483" s="81"/>
      <c r="F483" s="82"/>
      <c r="G483" s="82"/>
      <c r="H483" s="82"/>
      <c r="I483" s="83"/>
      <c r="J483" s="36"/>
      <c r="K483" s="84"/>
      <c r="L483" s="27"/>
      <c r="M483" s="25"/>
      <c r="N483" s="40"/>
      <c r="O483" s="40"/>
      <c r="P483" s="41"/>
      <c r="Q483" s="40"/>
      <c r="R483" s="32"/>
      <c r="S483" s="94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</row>
    <row r="484" spans="1:30" s="78" customFormat="1" x14ac:dyDescent="0.2">
      <c r="A484" s="80"/>
      <c r="B484" s="81"/>
      <c r="C484" s="81"/>
      <c r="D484" s="81"/>
      <c r="E484" s="81"/>
      <c r="F484" s="82"/>
      <c r="G484" s="82"/>
      <c r="H484" s="82"/>
      <c r="I484" s="83"/>
      <c r="J484" s="36"/>
      <c r="K484" s="84"/>
      <c r="L484" s="27"/>
      <c r="M484" s="25"/>
      <c r="N484" s="40"/>
      <c r="O484" s="40"/>
      <c r="P484" s="41"/>
      <c r="Q484" s="40"/>
      <c r="R484" s="32"/>
      <c r="S484" s="94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</row>
    <row r="485" spans="1:30" s="78" customFormat="1" x14ac:dyDescent="0.2">
      <c r="A485" s="80"/>
      <c r="B485" s="81"/>
      <c r="C485" s="81"/>
      <c r="D485" s="81"/>
      <c r="E485" s="81"/>
      <c r="F485" s="82"/>
      <c r="G485" s="82"/>
      <c r="H485" s="82"/>
      <c r="I485" s="83"/>
      <c r="J485" s="36"/>
      <c r="K485" s="84"/>
      <c r="L485" s="27"/>
      <c r="M485" s="25"/>
      <c r="N485" s="40"/>
      <c r="O485" s="40"/>
      <c r="P485" s="41"/>
      <c r="Q485" s="40"/>
      <c r="R485" s="32"/>
      <c r="S485" s="94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</row>
    <row r="486" spans="1:30" s="78" customFormat="1" x14ac:dyDescent="0.2">
      <c r="A486" s="80"/>
      <c r="B486" s="81"/>
      <c r="C486" s="81"/>
      <c r="D486" s="81"/>
      <c r="E486" s="81"/>
      <c r="F486" s="82"/>
      <c r="G486" s="82"/>
      <c r="H486" s="82"/>
      <c r="I486" s="83"/>
      <c r="J486" s="36"/>
      <c r="K486" s="84"/>
      <c r="L486" s="27"/>
      <c r="M486" s="25"/>
      <c r="N486" s="40"/>
      <c r="O486" s="40"/>
      <c r="P486" s="41"/>
      <c r="Q486" s="40"/>
      <c r="R486" s="32"/>
      <c r="S486" s="94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</row>
    <row r="487" spans="1:30" s="78" customFormat="1" x14ac:dyDescent="0.2">
      <c r="A487" s="80"/>
      <c r="B487" s="81"/>
      <c r="C487" s="81"/>
      <c r="D487" s="81"/>
      <c r="E487" s="81"/>
      <c r="F487" s="82"/>
      <c r="G487" s="82"/>
      <c r="H487" s="82"/>
      <c r="I487" s="83"/>
      <c r="J487" s="36"/>
      <c r="K487" s="84"/>
      <c r="L487" s="27"/>
      <c r="M487" s="25"/>
      <c r="N487" s="40"/>
      <c r="O487" s="40"/>
      <c r="P487" s="41"/>
      <c r="Q487" s="40"/>
      <c r="R487" s="32"/>
      <c r="S487" s="94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</row>
    <row r="488" spans="1:30" s="78" customFormat="1" x14ac:dyDescent="0.2">
      <c r="A488" s="80"/>
      <c r="B488" s="81"/>
      <c r="C488" s="81"/>
      <c r="D488" s="81"/>
      <c r="E488" s="81"/>
      <c r="F488" s="82"/>
      <c r="G488" s="82"/>
      <c r="H488" s="82"/>
      <c r="I488" s="83"/>
      <c r="J488" s="36"/>
      <c r="K488" s="84"/>
      <c r="L488" s="27"/>
      <c r="M488" s="25"/>
      <c r="N488" s="40"/>
      <c r="O488" s="40"/>
      <c r="P488" s="41"/>
      <c r="Q488" s="40"/>
      <c r="R488" s="32"/>
      <c r="S488" s="94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</row>
    <row r="489" spans="1:30" s="78" customFormat="1" x14ac:dyDescent="0.2">
      <c r="A489" s="80"/>
      <c r="B489" s="81"/>
      <c r="C489" s="81"/>
      <c r="D489" s="81"/>
      <c r="E489" s="81"/>
      <c r="F489" s="82"/>
      <c r="G489" s="82"/>
      <c r="H489" s="82"/>
      <c r="I489" s="83"/>
      <c r="J489" s="36"/>
      <c r="K489" s="84"/>
      <c r="L489" s="27"/>
      <c r="M489" s="25"/>
      <c r="N489" s="40"/>
      <c r="O489" s="40"/>
      <c r="P489" s="41"/>
      <c r="Q489" s="40"/>
      <c r="R489" s="32"/>
      <c r="S489" s="94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</row>
    <row r="490" spans="1:30" s="78" customFormat="1" x14ac:dyDescent="0.2">
      <c r="A490" s="80"/>
      <c r="B490" s="81"/>
      <c r="C490" s="81"/>
      <c r="D490" s="81"/>
      <c r="E490" s="81"/>
      <c r="F490" s="82"/>
      <c r="G490" s="82"/>
      <c r="H490" s="82"/>
      <c r="I490" s="83"/>
      <c r="J490" s="36"/>
      <c r="K490" s="84"/>
      <c r="L490" s="27"/>
      <c r="M490" s="25"/>
      <c r="N490" s="40"/>
      <c r="O490" s="40"/>
      <c r="P490" s="41"/>
      <c r="Q490" s="40"/>
      <c r="R490" s="32"/>
      <c r="S490" s="94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</row>
    <row r="491" spans="1:30" s="78" customFormat="1" x14ac:dyDescent="0.2">
      <c r="A491" s="80"/>
      <c r="B491" s="81"/>
      <c r="C491" s="81"/>
      <c r="D491" s="81"/>
      <c r="E491" s="81"/>
      <c r="F491" s="82"/>
      <c r="G491" s="82"/>
      <c r="H491" s="82"/>
      <c r="I491" s="83"/>
      <c r="J491" s="36"/>
      <c r="K491" s="84"/>
      <c r="L491" s="27"/>
      <c r="M491" s="25"/>
      <c r="N491" s="40"/>
      <c r="O491" s="40"/>
      <c r="P491" s="41"/>
      <c r="Q491" s="40"/>
      <c r="R491" s="32"/>
      <c r="S491" s="94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</row>
    <row r="492" spans="1:30" s="78" customFormat="1" x14ac:dyDescent="0.2">
      <c r="A492" s="80"/>
      <c r="B492" s="81"/>
      <c r="C492" s="81"/>
      <c r="D492" s="81"/>
      <c r="E492" s="81"/>
      <c r="F492" s="82"/>
      <c r="G492" s="82"/>
      <c r="H492" s="82"/>
      <c r="I492" s="83"/>
      <c r="J492" s="36"/>
      <c r="K492" s="84"/>
      <c r="L492" s="27"/>
      <c r="M492" s="25"/>
      <c r="N492" s="40"/>
      <c r="O492" s="40"/>
      <c r="P492" s="41"/>
      <c r="Q492" s="40"/>
      <c r="R492" s="32"/>
      <c r="S492" s="94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</row>
    <row r="493" spans="1:30" s="78" customFormat="1" x14ac:dyDescent="0.2">
      <c r="A493" s="80"/>
      <c r="B493" s="81"/>
      <c r="C493" s="81"/>
      <c r="D493" s="81"/>
      <c r="E493" s="81"/>
      <c r="F493" s="82"/>
      <c r="G493" s="82"/>
      <c r="H493" s="82"/>
      <c r="I493" s="83"/>
      <c r="J493" s="36"/>
      <c r="K493" s="84"/>
      <c r="L493" s="27"/>
      <c r="M493" s="25"/>
      <c r="N493" s="40"/>
      <c r="O493" s="40"/>
      <c r="P493" s="41"/>
      <c r="Q493" s="40"/>
      <c r="R493" s="32"/>
      <c r="S493" s="94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</row>
    <row r="494" spans="1:30" s="78" customFormat="1" x14ac:dyDescent="0.2">
      <c r="A494" s="80"/>
      <c r="B494" s="81"/>
      <c r="C494" s="81"/>
      <c r="D494" s="81"/>
      <c r="E494" s="81"/>
      <c r="F494" s="82"/>
      <c r="G494" s="82"/>
      <c r="H494" s="82"/>
      <c r="I494" s="83"/>
      <c r="J494" s="36"/>
      <c r="K494" s="84"/>
      <c r="L494" s="27"/>
      <c r="M494" s="25"/>
      <c r="N494" s="40"/>
      <c r="O494" s="40"/>
      <c r="P494" s="41"/>
      <c r="Q494" s="40"/>
      <c r="R494" s="32"/>
      <c r="S494" s="94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</row>
    <row r="495" spans="1:30" s="78" customFormat="1" x14ac:dyDescent="0.2">
      <c r="A495" s="80"/>
      <c r="B495" s="81"/>
      <c r="C495" s="81"/>
      <c r="D495" s="81"/>
      <c r="E495" s="81"/>
      <c r="F495" s="82"/>
      <c r="G495" s="82"/>
      <c r="H495" s="82"/>
      <c r="I495" s="83"/>
      <c r="J495" s="36"/>
      <c r="K495" s="84"/>
      <c r="L495" s="27"/>
      <c r="M495" s="25"/>
      <c r="N495" s="40"/>
      <c r="O495" s="40"/>
      <c r="P495" s="41"/>
      <c r="Q495" s="40"/>
      <c r="R495" s="32"/>
      <c r="S495" s="94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</row>
    <row r="496" spans="1:30" s="78" customFormat="1" x14ac:dyDescent="0.2">
      <c r="A496" s="80"/>
      <c r="B496" s="81"/>
      <c r="C496" s="81"/>
      <c r="D496" s="81"/>
      <c r="E496" s="81"/>
      <c r="F496" s="82"/>
      <c r="G496" s="82"/>
      <c r="H496" s="82"/>
      <c r="I496" s="83"/>
      <c r="J496" s="36"/>
      <c r="K496" s="84"/>
      <c r="L496" s="27"/>
      <c r="M496" s="25"/>
      <c r="N496" s="40"/>
      <c r="O496" s="40"/>
      <c r="P496" s="41"/>
      <c r="Q496" s="40"/>
      <c r="R496" s="32"/>
      <c r="S496" s="94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</row>
    <row r="497" spans="1:30" s="78" customFormat="1" x14ac:dyDescent="0.2">
      <c r="A497" s="80"/>
      <c r="B497" s="81"/>
      <c r="C497" s="81"/>
      <c r="D497" s="81"/>
      <c r="E497" s="81"/>
      <c r="F497" s="82"/>
      <c r="G497" s="82"/>
      <c r="H497" s="82"/>
      <c r="I497" s="83"/>
      <c r="J497" s="36"/>
      <c r="K497" s="84"/>
      <c r="L497" s="27"/>
      <c r="M497" s="25"/>
      <c r="N497" s="40"/>
      <c r="O497" s="40"/>
      <c r="P497" s="41"/>
      <c r="Q497" s="40"/>
      <c r="R497" s="32"/>
      <c r="S497" s="94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</row>
    <row r="498" spans="1:30" s="78" customFormat="1" x14ac:dyDescent="0.2">
      <c r="A498" s="80"/>
      <c r="B498" s="81"/>
      <c r="C498" s="81"/>
      <c r="D498" s="81"/>
      <c r="E498" s="81"/>
      <c r="F498" s="82"/>
      <c r="G498" s="82"/>
      <c r="H498" s="82"/>
      <c r="I498" s="83"/>
      <c r="J498" s="36"/>
      <c r="K498" s="84"/>
      <c r="L498" s="27"/>
      <c r="M498" s="25"/>
      <c r="N498" s="40"/>
      <c r="O498" s="40"/>
      <c r="P498" s="41"/>
      <c r="Q498" s="40"/>
      <c r="R498" s="32"/>
      <c r="S498" s="94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</row>
    <row r="499" spans="1:30" s="78" customFormat="1" x14ac:dyDescent="0.2">
      <c r="A499" s="80"/>
      <c r="B499" s="81"/>
      <c r="C499" s="81"/>
      <c r="D499" s="81"/>
      <c r="E499" s="81"/>
      <c r="F499" s="82"/>
      <c r="G499" s="82"/>
      <c r="H499" s="82"/>
      <c r="I499" s="83"/>
      <c r="J499" s="36"/>
      <c r="K499" s="84"/>
      <c r="L499" s="27"/>
      <c r="M499" s="25"/>
      <c r="N499" s="40"/>
      <c r="O499" s="40"/>
      <c r="P499" s="41"/>
      <c r="Q499" s="40"/>
      <c r="R499" s="32"/>
      <c r="S499" s="94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</row>
    <row r="500" spans="1:30" s="78" customFormat="1" x14ac:dyDescent="0.2">
      <c r="A500" s="80"/>
      <c r="B500" s="81"/>
      <c r="C500" s="81"/>
      <c r="D500" s="81"/>
      <c r="E500" s="81"/>
      <c r="F500" s="82"/>
      <c r="G500" s="82"/>
      <c r="H500" s="82"/>
      <c r="I500" s="83"/>
      <c r="J500" s="36"/>
      <c r="K500" s="84"/>
      <c r="L500" s="27"/>
      <c r="M500" s="25"/>
      <c r="N500" s="40"/>
      <c r="O500" s="40"/>
      <c r="P500" s="41"/>
      <c r="Q500" s="40"/>
      <c r="R500" s="32"/>
      <c r="S500" s="94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</row>
    <row r="501" spans="1:30" s="78" customFormat="1" x14ac:dyDescent="0.2">
      <c r="A501" s="80"/>
      <c r="B501" s="81"/>
      <c r="C501" s="81"/>
      <c r="D501" s="81"/>
      <c r="E501" s="81"/>
      <c r="F501" s="82"/>
      <c r="G501" s="82"/>
      <c r="H501" s="82"/>
      <c r="I501" s="83"/>
      <c r="J501" s="36"/>
      <c r="K501" s="84"/>
      <c r="L501" s="27"/>
      <c r="M501" s="25"/>
      <c r="N501" s="40"/>
      <c r="O501" s="40"/>
      <c r="P501" s="41"/>
      <c r="Q501" s="40"/>
      <c r="R501" s="32"/>
      <c r="S501" s="94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</row>
    <row r="502" spans="1:30" s="78" customFormat="1" x14ac:dyDescent="0.2">
      <c r="A502" s="80"/>
      <c r="B502" s="81"/>
      <c r="C502" s="81"/>
      <c r="D502" s="81"/>
      <c r="E502" s="81"/>
      <c r="F502" s="82"/>
      <c r="G502" s="82"/>
      <c r="H502" s="82"/>
      <c r="I502" s="83"/>
      <c r="J502" s="36"/>
      <c r="K502" s="84"/>
      <c r="L502" s="27"/>
      <c r="M502" s="25"/>
      <c r="N502" s="40"/>
      <c r="O502" s="40"/>
      <c r="P502" s="41"/>
      <c r="Q502" s="40"/>
      <c r="R502" s="32"/>
      <c r="S502" s="94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</row>
    <row r="503" spans="1:30" s="78" customFormat="1" x14ac:dyDescent="0.2">
      <c r="A503" s="80"/>
      <c r="B503" s="81"/>
      <c r="C503" s="81"/>
      <c r="D503" s="81"/>
      <c r="E503" s="81"/>
      <c r="F503" s="82"/>
      <c r="G503" s="82"/>
      <c r="H503" s="82"/>
      <c r="I503" s="83"/>
      <c r="J503" s="36"/>
      <c r="K503" s="84"/>
      <c r="L503" s="27"/>
      <c r="M503" s="25"/>
      <c r="N503" s="40"/>
      <c r="O503" s="40"/>
      <c r="P503" s="41"/>
      <c r="Q503" s="40"/>
      <c r="R503" s="32"/>
      <c r="S503" s="94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</row>
    <row r="504" spans="1:30" s="78" customFormat="1" x14ac:dyDescent="0.2">
      <c r="A504" s="80"/>
      <c r="B504" s="81"/>
      <c r="C504" s="81"/>
      <c r="D504" s="81"/>
      <c r="E504" s="81"/>
      <c r="F504" s="82"/>
      <c r="G504" s="82"/>
      <c r="H504" s="82"/>
      <c r="I504" s="83"/>
      <c r="J504" s="36"/>
      <c r="K504" s="84"/>
      <c r="L504" s="27"/>
      <c r="M504" s="25"/>
      <c r="N504" s="40"/>
      <c r="O504" s="40"/>
      <c r="P504" s="41"/>
      <c r="Q504" s="40"/>
      <c r="R504" s="32"/>
      <c r="S504" s="94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</row>
    <row r="505" spans="1:30" s="78" customFormat="1" x14ac:dyDescent="0.2">
      <c r="A505" s="80"/>
      <c r="B505" s="81"/>
      <c r="C505" s="81"/>
      <c r="D505" s="81"/>
      <c r="E505" s="81"/>
      <c r="F505" s="82"/>
      <c r="G505" s="82"/>
      <c r="H505" s="82"/>
      <c r="I505" s="83"/>
      <c r="J505" s="36"/>
      <c r="K505" s="84"/>
      <c r="L505" s="27"/>
      <c r="M505" s="25"/>
      <c r="N505" s="40"/>
      <c r="O505" s="40"/>
      <c r="P505" s="41"/>
      <c r="Q505" s="40"/>
      <c r="R505" s="32"/>
      <c r="S505" s="94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</row>
    <row r="506" spans="1:30" s="78" customFormat="1" x14ac:dyDescent="0.2">
      <c r="A506" s="80"/>
      <c r="B506" s="81"/>
      <c r="C506" s="81"/>
      <c r="D506" s="81"/>
      <c r="E506" s="81"/>
      <c r="F506" s="82"/>
      <c r="G506" s="82"/>
      <c r="H506" s="82"/>
      <c r="I506" s="83"/>
      <c r="J506" s="36"/>
      <c r="K506" s="84"/>
      <c r="L506" s="27"/>
      <c r="M506" s="25"/>
      <c r="N506" s="40"/>
      <c r="O506" s="40"/>
      <c r="P506" s="41"/>
      <c r="Q506" s="40"/>
      <c r="R506" s="32"/>
      <c r="S506" s="94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</row>
    <row r="507" spans="1:30" s="78" customFormat="1" x14ac:dyDescent="0.2">
      <c r="A507" s="80"/>
      <c r="B507" s="81"/>
      <c r="C507" s="81"/>
      <c r="D507" s="81"/>
      <c r="E507" s="81"/>
      <c r="F507" s="82"/>
      <c r="G507" s="82"/>
      <c r="H507" s="82"/>
      <c r="I507" s="83"/>
      <c r="J507" s="36"/>
      <c r="K507" s="84"/>
      <c r="L507" s="27"/>
      <c r="M507" s="25"/>
      <c r="N507" s="40"/>
      <c r="O507" s="40"/>
      <c r="P507" s="41"/>
      <c r="Q507" s="40"/>
      <c r="R507" s="32"/>
      <c r="S507" s="94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</row>
    <row r="508" spans="1:30" s="78" customFormat="1" x14ac:dyDescent="0.2">
      <c r="A508" s="80"/>
      <c r="B508" s="81"/>
      <c r="C508" s="81"/>
      <c r="D508" s="81"/>
      <c r="E508" s="81"/>
      <c r="F508" s="82"/>
      <c r="G508" s="82"/>
      <c r="H508" s="82"/>
      <c r="I508" s="83"/>
      <c r="J508" s="36"/>
      <c r="K508" s="84"/>
      <c r="L508" s="27"/>
      <c r="M508" s="25"/>
      <c r="N508" s="40"/>
      <c r="O508" s="40"/>
      <c r="P508" s="41"/>
      <c r="Q508" s="40"/>
      <c r="R508" s="32"/>
      <c r="S508" s="94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</row>
    <row r="509" spans="1:30" s="78" customFormat="1" x14ac:dyDescent="0.2">
      <c r="A509" s="80"/>
      <c r="B509" s="81"/>
      <c r="C509" s="81"/>
      <c r="D509" s="81"/>
      <c r="E509" s="81"/>
      <c r="F509" s="82"/>
      <c r="G509" s="82"/>
      <c r="H509" s="82"/>
      <c r="I509" s="83"/>
      <c r="J509" s="36"/>
      <c r="K509" s="84"/>
      <c r="L509" s="27"/>
      <c r="M509" s="25"/>
      <c r="N509" s="40"/>
      <c r="O509" s="40"/>
      <c r="P509" s="41"/>
      <c r="Q509" s="40"/>
      <c r="R509" s="32"/>
      <c r="S509" s="94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</row>
    <row r="510" spans="1:30" s="78" customFormat="1" x14ac:dyDescent="0.2">
      <c r="A510" s="80"/>
      <c r="B510" s="81"/>
      <c r="C510" s="81"/>
      <c r="D510" s="81"/>
      <c r="E510" s="81"/>
      <c r="F510" s="82"/>
      <c r="G510" s="82"/>
      <c r="H510" s="82"/>
      <c r="I510" s="83"/>
      <c r="J510" s="36"/>
      <c r="K510" s="84"/>
      <c r="L510" s="27"/>
      <c r="M510" s="25"/>
      <c r="N510" s="40"/>
      <c r="O510" s="40"/>
      <c r="P510" s="41"/>
      <c r="Q510" s="40"/>
      <c r="R510" s="32"/>
      <c r="S510" s="94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</row>
    <row r="511" spans="1:30" s="78" customFormat="1" x14ac:dyDescent="0.2">
      <c r="A511" s="80"/>
      <c r="B511" s="81"/>
      <c r="C511" s="81"/>
      <c r="D511" s="81"/>
      <c r="E511" s="81"/>
      <c r="F511" s="82"/>
      <c r="G511" s="82"/>
      <c r="H511" s="82"/>
      <c r="I511" s="83"/>
      <c r="J511" s="36"/>
      <c r="K511" s="84"/>
      <c r="L511" s="27"/>
      <c r="M511" s="25"/>
      <c r="N511" s="40"/>
      <c r="O511" s="40"/>
      <c r="P511" s="41"/>
      <c r="Q511" s="40"/>
      <c r="R511" s="32"/>
      <c r="S511" s="94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</row>
    <row r="512" spans="1:30" s="78" customFormat="1" x14ac:dyDescent="0.2">
      <c r="A512" s="80"/>
      <c r="B512" s="81"/>
      <c r="C512" s="81"/>
      <c r="D512" s="81"/>
      <c r="E512" s="81"/>
      <c r="F512" s="82"/>
      <c r="G512" s="82"/>
      <c r="H512" s="82"/>
      <c r="I512" s="83"/>
      <c r="J512" s="36"/>
      <c r="K512" s="84"/>
      <c r="L512" s="27"/>
      <c r="M512" s="25"/>
      <c r="N512" s="40"/>
      <c r="O512" s="40"/>
      <c r="P512" s="41"/>
      <c r="Q512" s="40"/>
      <c r="R512" s="32"/>
      <c r="S512" s="94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</row>
    <row r="513" spans="1:30" s="78" customFormat="1" x14ac:dyDescent="0.2">
      <c r="A513" s="80"/>
      <c r="B513" s="81"/>
      <c r="C513" s="81"/>
      <c r="D513" s="81"/>
      <c r="E513" s="81"/>
      <c r="F513" s="82"/>
      <c r="G513" s="82"/>
      <c r="H513" s="82"/>
      <c r="I513" s="83"/>
      <c r="J513" s="36"/>
      <c r="K513" s="84"/>
      <c r="L513" s="27"/>
      <c r="M513" s="25"/>
      <c r="N513" s="40"/>
      <c r="O513" s="40"/>
      <c r="P513" s="41"/>
      <c r="Q513" s="40"/>
      <c r="R513" s="32"/>
      <c r="S513" s="94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</row>
    <row r="514" spans="1:30" s="78" customFormat="1" x14ac:dyDescent="0.2">
      <c r="A514" s="80"/>
      <c r="B514" s="81"/>
      <c r="C514" s="81"/>
      <c r="D514" s="81"/>
      <c r="E514" s="81"/>
      <c r="F514" s="82"/>
      <c r="G514" s="82"/>
      <c r="H514" s="82"/>
      <c r="I514" s="83"/>
      <c r="J514" s="36"/>
      <c r="K514" s="84"/>
      <c r="L514" s="27"/>
      <c r="M514" s="25"/>
      <c r="N514" s="40"/>
      <c r="O514" s="40"/>
      <c r="P514" s="41"/>
      <c r="Q514" s="40"/>
      <c r="R514" s="32"/>
      <c r="S514" s="94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</row>
    <row r="515" spans="1:30" s="78" customFormat="1" x14ac:dyDescent="0.2">
      <c r="A515" s="80"/>
      <c r="B515" s="81"/>
      <c r="C515" s="81"/>
      <c r="D515" s="81"/>
      <c r="E515" s="81"/>
      <c r="F515" s="82"/>
      <c r="G515" s="82"/>
      <c r="H515" s="82"/>
      <c r="I515" s="83"/>
      <c r="J515" s="36"/>
      <c r="K515" s="84"/>
      <c r="L515" s="27"/>
      <c r="M515" s="25"/>
      <c r="N515" s="40"/>
      <c r="O515" s="40"/>
      <c r="P515" s="41"/>
      <c r="Q515" s="40"/>
      <c r="R515" s="32"/>
      <c r="S515" s="94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</row>
    <row r="516" spans="1:30" s="78" customFormat="1" x14ac:dyDescent="0.2">
      <c r="A516" s="80"/>
      <c r="B516" s="81"/>
      <c r="C516" s="81"/>
      <c r="D516" s="81"/>
      <c r="E516" s="81"/>
      <c r="F516" s="82"/>
      <c r="G516" s="82"/>
      <c r="H516" s="82"/>
      <c r="I516" s="83"/>
      <c r="J516" s="36"/>
      <c r="K516" s="84"/>
      <c r="L516" s="27"/>
      <c r="M516" s="25"/>
      <c r="N516" s="40"/>
      <c r="O516" s="40"/>
      <c r="P516" s="41"/>
      <c r="Q516" s="40"/>
      <c r="R516" s="32"/>
      <c r="S516" s="94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</row>
    <row r="517" spans="1:30" s="78" customFormat="1" x14ac:dyDescent="0.2">
      <c r="A517" s="80"/>
      <c r="B517" s="81"/>
      <c r="C517" s="81"/>
      <c r="D517" s="81"/>
      <c r="E517" s="81"/>
      <c r="F517" s="82"/>
      <c r="G517" s="82"/>
      <c r="H517" s="82"/>
      <c r="I517" s="83"/>
      <c r="J517" s="36"/>
      <c r="K517" s="84"/>
      <c r="L517" s="27"/>
      <c r="M517" s="25"/>
      <c r="N517" s="40"/>
      <c r="O517" s="40"/>
      <c r="P517" s="41"/>
      <c r="Q517" s="40"/>
      <c r="R517" s="32"/>
      <c r="S517" s="94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</row>
    <row r="518" spans="1:30" s="78" customFormat="1" x14ac:dyDescent="0.2">
      <c r="A518" s="80"/>
      <c r="B518" s="81"/>
      <c r="C518" s="81"/>
      <c r="D518" s="81"/>
      <c r="E518" s="81"/>
      <c r="F518" s="82"/>
      <c r="G518" s="82"/>
      <c r="H518" s="82"/>
      <c r="I518" s="83"/>
      <c r="J518" s="36"/>
      <c r="K518" s="84"/>
      <c r="L518" s="27"/>
      <c r="M518" s="25"/>
      <c r="N518" s="40"/>
      <c r="O518" s="40"/>
      <c r="P518" s="41"/>
      <c r="Q518" s="40"/>
      <c r="R518" s="32"/>
      <c r="S518" s="94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</row>
    <row r="519" spans="1:30" s="78" customFormat="1" x14ac:dyDescent="0.2">
      <c r="A519" s="80"/>
      <c r="B519" s="81"/>
      <c r="C519" s="81"/>
      <c r="D519" s="81"/>
      <c r="E519" s="81"/>
      <c r="F519" s="82"/>
      <c r="G519" s="82"/>
      <c r="H519" s="82"/>
      <c r="I519" s="83"/>
      <c r="J519" s="36"/>
      <c r="K519" s="84"/>
      <c r="L519" s="27"/>
      <c r="M519" s="25"/>
      <c r="N519" s="40"/>
      <c r="O519" s="40"/>
      <c r="P519" s="41"/>
      <c r="Q519" s="40"/>
      <c r="R519" s="32"/>
      <c r="S519" s="94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</row>
    <row r="520" spans="1:30" s="78" customFormat="1" x14ac:dyDescent="0.2">
      <c r="A520" s="80"/>
      <c r="B520" s="81"/>
      <c r="C520" s="81"/>
      <c r="D520" s="81"/>
      <c r="E520" s="81"/>
      <c r="F520" s="82"/>
      <c r="G520" s="82"/>
      <c r="H520" s="82"/>
      <c r="I520" s="83"/>
      <c r="J520" s="36"/>
      <c r="K520" s="84"/>
      <c r="L520" s="27"/>
      <c r="M520" s="25"/>
      <c r="N520" s="40"/>
      <c r="O520" s="40"/>
      <c r="P520" s="41"/>
      <c r="Q520" s="40"/>
      <c r="R520" s="32"/>
      <c r="S520" s="94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</row>
    <row r="521" spans="1:30" s="78" customFormat="1" x14ac:dyDescent="0.2">
      <c r="A521" s="80"/>
      <c r="B521" s="81"/>
      <c r="C521" s="81"/>
      <c r="D521" s="81"/>
      <c r="E521" s="81"/>
      <c r="F521" s="82"/>
      <c r="G521" s="82"/>
      <c r="H521" s="82"/>
      <c r="I521" s="83"/>
      <c r="J521" s="36"/>
      <c r="K521" s="84"/>
      <c r="L521" s="27"/>
      <c r="M521" s="25"/>
      <c r="N521" s="40"/>
      <c r="O521" s="40"/>
      <c r="P521" s="41"/>
      <c r="Q521" s="40"/>
      <c r="R521" s="32"/>
      <c r="S521" s="94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</row>
    <row r="522" spans="1:30" s="78" customFormat="1" x14ac:dyDescent="0.2">
      <c r="A522" s="80"/>
      <c r="B522" s="81"/>
      <c r="C522" s="81"/>
      <c r="D522" s="81"/>
      <c r="E522" s="81"/>
      <c r="F522" s="82"/>
      <c r="G522" s="82"/>
      <c r="H522" s="82"/>
      <c r="I522" s="83"/>
      <c r="J522" s="36"/>
      <c r="K522" s="84"/>
      <c r="L522" s="27"/>
      <c r="M522" s="25"/>
      <c r="N522" s="40"/>
      <c r="O522" s="40"/>
      <c r="P522" s="41"/>
      <c r="Q522" s="40"/>
      <c r="R522" s="32"/>
      <c r="S522" s="94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</row>
    <row r="523" spans="1:30" s="78" customFormat="1" x14ac:dyDescent="0.2">
      <c r="A523" s="80"/>
      <c r="B523" s="81"/>
      <c r="C523" s="81"/>
      <c r="D523" s="81"/>
      <c r="E523" s="81"/>
      <c r="F523" s="82"/>
      <c r="G523" s="82"/>
      <c r="H523" s="82"/>
      <c r="I523" s="83"/>
      <c r="J523" s="36"/>
      <c r="K523" s="84"/>
      <c r="L523" s="27"/>
      <c r="M523" s="25"/>
      <c r="N523" s="40"/>
      <c r="O523" s="40"/>
      <c r="P523" s="41"/>
      <c r="Q523" s="40"/>
      <c r="R523" s="32"/>
      <c r="S523" s="94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</row>
    <row r="524" spans="1:30" s="78" customFormat="1" x14ac:dyDescent="0.2">
      <c r="A524" s="80"/>
      <c r="B524" s="81"/>
      <c r="C524" s="81"/>
      <c r="D524" s="81"/>
      <c r="E524" s="81"/>
      <c r="F524" s="82"/>
      <c r="G524" s="82"/>
      <c r="H524" s="82"/>
      <c r="I524" s="83"/>
      <c r="J524" s="36"/>
      <c r="K524" s="84"/>
      <c r="L524" s="27"/>
      <c r="M524" s="25"/>
      <c r="N524" s="40"/>
      <c r="O524" s="40"/>
      <c r="P524" s="41"/>
      <c r="Q524" s="40"/>
      <c r="R524" s="32"/>
      <c r="S524" s="94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</row>
    <row r="525" spans="1:30" s="78" customFormat="1" x14ac:dyDescent="0.2">
      <c r="A525" s="80"/>
      <c r="B525" s="81"/>
      <c r="C525" s="81"/>
      <c r="D525" s="81"/>
      <c r="E525" s="81"/>
      <c r="F525" s="82"/>
      <c r="G525" s="82"/>
      <c r="H525" s="82"/>
      <c r="I525" s="83"/>
      <c r="J525" s="36"/>
      <c r="K525" s="84"/>
      <c r="L525" s="27"/>
      <c r="M525" s="25"/>
      <c r="N525" s="40"/>
      <c r="O525" s="40"/>
      <c r="P525" s="41"/>
      <c r="Q525" s="40"/>
      <c r="R525" s="32"/>
      <c r="S525" s="94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</row>
    <row r="526" spans="1:30" s="78" customFormat="1" x14ac:dyDescent="0.2">
      <c r="A526" s="80"/>
      <c r="B526" s="81"/>
      <c r="C526" s="81"/>
      <c r="D526" s="81"/>
      <c r="E526" s="81"/>
      <c r="F526" s="82"/>
      <c r="G526" s="82"/>
      <c r="H526" s="82"/>
      <c r="I526" s="83"/>
      <c r="J526" s="36"/>
      <c r="K526" s="84"/>
      <c r="L526" s="27"/>
      <c r="M526" s="25"/>
      <c r="N526" s="40"/>
      <c r="O526" s="40"/>
      <c r="P526" s="41"/>
      <c r="Q526" s="40"/>
      <c r="R526" s="32"/>
      <c r="S526" s="94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</row>
    <row r="527" spans="1:30" s="78" customFormat="1" x14ac:dyDescent="0.2">
      <c r="A527" s="80"/>
      <c r="B527" s="81"/>
      <c r="C527" s="81"/>
      <c r="D527" s="81"/>
      <c r="E527" s="81"/>
      <c r="F527" s="82"/>
      <c r="G527" s="82"/>
      <c r="H527" s="82"/>
      <c r="I527" s="83"/>
      <c r="J527" s="36"/>
      <c r="K527" s="84"/>
      <c r="L527" s="27"/>
      <c r="M527" s="25"/>
      <c r="N527" s="40"/>
      <c r="O527" s="40"/>
      <c r="P527" s="41"/>
      <c r="Q527" s="40"/>
      <c r="R527" s="32"/>
      <c r="S527" s="94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</row>
    <row r="528" spans="1:30" s="78" customFormat="1" x14ac:dyDescent="0.2">
      <c r="A528" s="80"/>
      <c r="B528" s="81"/>
      <c r="C528" s="81"/>
      <c r="D528" s="81"/>
      <c r="E528" s="81"/>
      <c r="F528" s="82"/>
      <c r="G528" s="82"/>
      <c r="H528" s="82"/>
      <c r="I528" s="83"/>
      <c r="J528" s="36"/>
      <c r="K528" s="84"/>
      <c r="L528" s="27"/>
      <c r="M528" s="25"/>
      <c r="N528" s="40"/>
      <c r="O528" s="40"/>
      <c r="P528" s="41"/>
      <c r="Q528" s="40"/>
      <c r="R528" s="32"/>
      <c r="S528" s="94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</row>
    <row r="529" spans="1:30" s="78" customFormat="1" x14ac:dyDescent="0.2">
      <c r="A529" s="80"/>
      <c r="B529" s="81"/>
      <c r="C529" s="81"/>
      <c r="D529" s="81"/>
      <c r="E529" s="81"/>
      <c r="F529" s="82"/>
      <c r="G529" s="82"/>
      <c r="H529" s="82"/>
      <c r="I529" s="83"/>
      <c r="J529" s="36"/>
      <c r="K529" s="84"/>
      <c r="L529" s="27"/>
      <c r="M529" s="25"/>
      <c r="N529" s="40"/>
      <c r="O529" s="40"/>
      <c r="P529" s="41"/>
      <c r="Q529" s="40"/>
      <c r="R529" s="32"/>
      <c r="S529" s="94"/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</row>
    <row r="530" spans="1:30" s="78" customFormat="1" x14ac:dyDescent="0.2">
      <c r="A530" s="80"/>
      <c r="B530" s="81"/>
      <c r="C530" s="81"/>
      <c r="D530" s="81"/>
      <c r="E530" s="81"/>
      <c r="F530" s="82"/>
      <c r="G530" s="82"/>
      <c r="H530" s="82"/>
      <c r="I530" s="83"/>
      <c r="J530" s="36"/>
      <c r="K530" s="84"/>
      <c r="L530" s="27"/>
      <c r="M530" s="25"/>
      <c r="N530" s="40"/>
      <c r="O530" s="40"/>
      <c r="P530" s="41"/>
      <c r="Q530" s="40"/>
      <c r="R530" s="32"/>
      <c r="S530" s="94"/>
      <c r="U530" s="31"/>
      <c r="V530" s="31"/>
      <c r="W530" s="31"/>
      <c r="X530" s="31"/>
      <c r="Y530" s="31"/>
      <c r="Z530" s="31"/>
      <c r="AA530" s="31"/>
      <c r="AB530" s="31"/>
      <c r="AC530" s="31"/>
      <c r="AD530" s="31"/>
    </row>
    <row r="531" spans="1:30" s="78" customFormat="1" x14ac:dyDescent="0.2">
      <c r="A531" s="80"/>
      <c r="B531" s="81"/>
      <c r="C531" s="81"/>
      <c r="D531" s="81"/>
      <c r="E531" s="81"/>
      <c r="F531" s="82"/>
      <c r="G531" s="82"/>
      <c r="H531" s="82"/>
      <c r="I531" s="83"/>
      <c r="J531" s="36"/>
      <c r="K531" s="84"/>
      <c r="L531" s="27"/>
      <c r="M531" s="25"/>
      <c r="N531" s="40"/>
      <c r="O531" s="40"/>
      <c r="P531" s="41"/>
      <c r="Q531" s="40"/>
      <c r="R531" s="32"/>
      <c r="S531" s="94"/>
      <c r="U531" s="31"/>
      <c r="V531" s="31"/>
      <c r="W531" s="31"/>
      <c r="X531" s="31"/>
      <c r="Y531" s="31"/>
      <c r="Z531" s="31"/>
      <c r="AA531" s="31"/>
      <c r="AB531" s="31"/>
      <c r="AC531" s="31"/>
      <c r="AD531" s="31"/>
    </row>
    <row r="532" spans="1:30" s="78" customFormat="1" x14ac:dyDescent="0.2">
      <c r="A532" s="80"/>
      <c r="B532" s="81"/>
      <c r="C532" s="81"/>
      <c r="D532" s="81"/>
      <c r="E532" s="81"/>
      <c r="F532" s="82"/>
      <c r="G532" s="82"/>
      <c r="H532" s="82"/>
      <c r="I532" s="83"/>
      <c r="J532" s="36"/>
      <c r="K532" s="84"/>
      <c r="L532" s="27"/>
      <c r="M532" s="25"/>
      <c r="N532" s="40"/>
      <c r="O532" s="40"/>
      <c r="P532" s="41"/>
      <c r="Q532" s="40"/>
      <c r="R532" s="32"/>
      <c r="S532" s="94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</row>
    <row r="533" spans="1:30" s="78" customFormat="1" x14ac:dyDescent="0.2">
      <c r="A533" s="80"/>
      <c r="B533" s="81"/>
      <c r="C533" s="81"/>
      <c r="D533" s="81"/>
      <c r="E533" s="81"/>
      <c r="F533" s="82"/>
      <c r="G533" s="82"/>
      <c r="H533" s="82"/>
      <c r="I533" s="83"/>
      <c r="J533" s="36"/>
      <c r="K533" s="84"/>
      <c r="L533" s="27"/>
      <c r="M533" s="25"/>
      <c r="N533" s="40"/>
      <c r="O533" s="40"/>
      <c r="P533" s="41"/>
      <c r="Q533" s="40"/>
      <c r="R533" s="32"/>
      <c r="S533" s="94"/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</row>
    <row r="534" spans="1:30" s="78" customFormat="1" x14ac:dyDescent="0.2">
      <c r="A534" s="80"/>
      <c r="B534" s="81"/>
      <c r="C534" s="81"/>
      <c r="D534" s="81"/>
      <c r="E534" s="81"/>
      <c r="F534" s="82"/>
      <c r="G534" s="82"/>
      <c r="H534" s="82"/>
      <c r="I534" s="83"/>
      <c r="J534" s="36"/>
      <c r="K534" s="84"/>
      <c r="L534" s="27"/>
      <c r="M534" s="25"/>
      <c r="N534" s="40"/>
      <c r="O534" s="40"/>
      <c r="P534" s="41"/>
      <c r="Q534" s="40"/>
      <c r="R534" s="32"/>
      <c r="S534" s="94"/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</row>
    <row r="535" spans="1:30" s="78" customFormat="1" x14ac:dyDescent="0.2">
      <c r="A535" s="80"/>
      <c r="B535" s="81"/>
      <c r="C535" s="81"/>
      <c r="D535" s="81"/>
      <c r="E535" s="81"/>
      <c r="F535" s="82"/>
      <c r="G535" s="82"/>
      <c r="H535" s="82"/>
      <c r="I535" s="83"/>
      <c r="J535" s="36"/>
      <c r="K535" s="84"/>
      <c r="L535" s="27"/>
      <c r="M535" s="25"/>
      <c r="N535" s="40"/>
      <c r="O535" s="40"/>
      <c r="P535" s="41"/>
      <c r="Q535" s="40"/>
      <c r="R535" s="32"/>
      <c r="S535" s="94"/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</row>
    <row r="536" spans="1:30" s="78" customFormat="1" x14ac:dyDescent="0.2">
      <c r="A536" s="80"/>
      <c r="B536" s="81"/>
      <c r="C536" s="81"/>
      <c r="D536" s="81"/>
      <c r="E536" s="81"/>
      <c r="F536" s="82"/>
      <c r="G536" s="82"/>
      <c r="H536" s="82"/>
      <c r="I536" s="83"/>
      <c r="J536" s="36"/>
      <c r="K536" s="84"/>
      <c r="L536" s="27"/>
      <c r="M536" s="25"/>
      <c r="N536" s="40"/>
      <c r="O536" s="40"/>
      <c r="P536" s="41"/>
      <c r="Q536" s="40"/>
      <c r="R536" s="32"/>
      <c r="S536" s="94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</row>
    <row r="537" spans="1:30" s="78" customFormat="1" x14ac:dyDescent="0.2">
      <c r="A537" s="80"/>
      <c r="B537" s="81"/>
      <c r="C537" s="81"/>
      <c r="D537" s="81"/>
      <c r="E537" s="81"/>
      <c r="F537" s="82"/>
      <c r="G537" s="82"/>
      <c r="H537" s="82"/>
      <c r="I537" s="83"/>
      <c r="J537" s="36"/>
      <c r="K537" s="84"/>
      <c r="L537" s="27"/>
      <c r="M537" s="25"/>
      <c r="N537" s="40"/>
      <c r="O537" s="40"/>
      <c r="P537" s="41"/>
      <c r="Q537" s="40"/>
      <c r="R537" s="32"/>
      <c r="S537" s="94"/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</row>
    <row r="538" spans="1:30" s="78" customFormat="1" x14ac:dyDescent="0.2">
      <c r="A538" s="80"/>
      <c r="B538" s="81"/>
      <c r="C538" s="81"/>
      <c r="D538" s="81"/>
      <c r="E538" s="81"/>
      <c r="F538" s="82"/>
      <c r="G538" s="82"/>
      <c r="H538" s="82"/>
      <c r="I538" s="83"/>
      <c r="J538" s="36"/>
      <c r="K538" s="84"/>
      <c r="L538" s="27"/>
      <c r="M538" s="25"/>
      <c r="N538" s="40"/>
      <c r="O538" s="40"/>
      <c r="P538" s="41"/>
      <c r="Q538" s="40"/>
      <c r="R538" s="32"/>
      <c r="S538" s="94"/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</row>
    <row r="539" spans="1:30" s="78" customFormat="1" x14ac:dyDescent="0.2">
      <c r="A539" s="80"/>
      <c r="B539" s="81"/>
      <c r="C539" s="81"/>
      <c r="D539" s="81"/>
      <c r="E539" s="81"/>
      <c r="F539" s="82"/>
      <c r="G539" s="82"/>
      <c r="H539" s="82"/>
      <c r="I539" s="83"/>
      <c r="J539" s="36"/>
      <c r="K539" s="84"/>
      <c r="L539" s="27"/>
      <c r="M539" s="25"/>
      <c r="N539" s="40"/>
      <c r="O539" s="40"/>
      <c r="P539" s="41"/>
      <c r="Q539" s="40"/>
      <c r="R539" s="32"/>
      <c r="S539" s="94"/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</row>
    <row r="540" spans="1:30" s="78" customFormat="1" x14ac:dyDescent="0.2">
      <c r="A540" s="80"/>
      <c r="B540" s="81"/>
      <c r="C540" s="81"/>
      <c r="D540" s="81"/>
      <c r="E540" s="81"/>
      <c r="F540" s="82"/>
      <c r="G540" s="82"/>
      <c r="H540" s="82"/>
      <c r="I540" s="83"/>
      <c r="J540" s="36"/>
      <c r="K540" s="84"/>
      <c r="L540" s="27"/>
      <c r="M540" s="25"/>
      <c r="N540" s="40"/>
      <c r="O540" s="40"/>
      <c r="P540" s="41"/>
      <c r="Q540" s="40"/>
      <c r="R540" s="32"/>
      <c r="S540" s="94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</row>
    <row r="541" spans="1:30" s="78" customFormat="1" x14ac:dyDescent="0.2">
      <c r="A541" s="80"/>
      <c r="B541" s="81"/>
      <c r="C541" s="81"/>
      <c r="D541" s="81"/>
      <c r="E541" s="81"/>
      <c r="F541" s="82"/>
      <c r="G541" s="82"/>
      <c r="H541" s="82"/>
      <c r="I541" s="83"/>
      <c r="J541" s="36"/>
      <c r="K541" s="84"/>
      <c r="L541" s="27"/>
      <c r="M541" s="25"/>
      <c r="N541" s="40"/>
      <c r="O541" s="40"/>
      <c r="P541" s="41"/>
      <c r="Q541" s="40"/>
      <c r="R541" s="32"/>
      <c r="S541" s="94"/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</row>
    <row r="542" spans="1:30" s="78" customFormat="1" x14ac:dyDescent="0.2">
      <c r="A542" s="80"/>
      <c r="B542" s="81"/>
      <c r="C542" s="81"/>
      <c r="D542" s="81"/>
      <c r="E542" s="81"/>
      <c r="F542" s="82"/>
      <c r="G542" s="82"/>
      <c r="H542" s="82"/>
      <c r="I542" s="83"/>
      <c r="J542" s="36"/>
      <c r="K542" s="84"/>
      <c r="L542" s="27"/>
      <c r="M542" s="25"/>
      <c r="N542" s="40"/>
      <c r="O542" s="40"/>
      <c r="P542" s="41"/>
      <c r="Q542" s="40"/>
      <c r="R542" s="32"/>
      <c r="S542" s="94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</row>
    <row r="543" spans="1:30" s="78" customFormat="1" x14ac:dyDescent="0.2">
      <c r="A543" s="80"/>
      <c r="B543" s="81"/>
      <c r="C543" s="81"/>
      <c r="D543" s="81"/>
      <c r="E543" s="81"/>
      <c r="F543" s="82"/>
      <c r="G543" s="82"/>
      <c r="H543" s="82"/>
      <c r="I543" s="83"/>
      <c r="J543" s="36"/>
      <c r="K543" s="84"/>
      <c r="L543" s="27"/>
      <c r="M543" s="25"/>
      <c r="N543" s="40"/>
      <c r="O543" s="40"/>
      <c r="P543" s="41"/>
      <c r="Q543" s="40"/>
      <c r="R543" s="32"/>
      <c r="S543" s="94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</row>
    <row r="544" spans="1:30" s="78" customFormat="1" x14ac:dyDescent="0.2">
      <c r="A544" s="80"/>
      <c r="B544" s="81"/>
      <c r="C544" s="81"/>
      <c r="D544" s="81"/>
      <c r="E544" s="81"/>
      <c r="F544" s="82"/>
      <c r="G544" s="82"/>
      <c r="H544" s="82"/>
      <c r="I544" s="83"/>
      <c r="J544" s="36"/>
      <c r="K544" s="84"/>
      <c r="L544" s="27"/>
      <c r="M544" s="25"/>
      <c r="N544" s="40"/>
      <c r="O544" s="40"/>
      <c r="P544" s="41"/>
      <c r="Q544" s="40"/>
      <c r="R544" s="32"/>
      <c r="S544" s="94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</row>
    <row r="545" spans="1:30" s="78" customFormat="1" x14ac:dyDescent="0.2">
      <c r="A545" s="80"/>
      <c r="B545" s="81"/>
      <c r="C545" s="81"/>
      <c r="D545" s="81"/>
      <c r="E545" s="81"/>
      <c r="F545" s="82"/>
      <c r="G545" s="82"/>
      <c r="H545" s="82"/>
      <c r="I545" s="83"/>
      <c r="J545" s="36"/>
      <c r="K545" s="84"/>
      <c r="L545" s="27"/>
      <c r="M545" s="25"/>
      <c r="N545" s="40"/>
      <c r="O545" s="40"/>
      <c r="P545" s="41"/>
      <c r="Q545" s="40"/>
      <c r="R545" s="32"/>
      <c r="S545" s="94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</row>
    <row r="546" spans="1:30" s="78" customFormat="1" x14ac:dyDescent="0.2">
      <c r="A546" s="80"/>
      <c r="B546" s="81"/>
      <c r="C546" s="81"/>
      <c r="D546" s="81"/>
      <c r="E546" s="81"/>
      <c r="F546" s="82"/>
      <c r="G546" s="82"/>
      <c r="H546" s="82"/>
      <c r="I546" s="83"/>
      <c r="J546" s="36"/>
      <c r="K546" s="84"/>
      <c r="L546" s="27"/>
      <c r="M546" s="25"/>
      <c r="N546" s="40"/>
      <c r="O546" s="40"/>
      <c r="P546" s="41"/>
      <c r="Q546" s="40"/>
      <c r="R546" s="32"/>
      <c r="S546" s="94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</row>
    <row r="547" spans="1:30" s="78" customFormat="1" x14ac:dyDescent="0.2">
      <c r="A547" s="80"/>
      <c r="B547" s="81"/>
      <c r="C547" s="81"/>
      <c r="D547" s="81"/>
      <c r="E547" s="81"/>
      <c r="F547" s="82"/>
      <c r="G547" s="82"/>
      <c r="H547" s="82"/>
      <c r="I547" s="83"/>
      <c r="J547" s="36"/>
      <c r="K547" s="84"/>
      <c r="L547" s="27"/>
      <c r="M547" s="25"/>
      <c r="N547" s="40"/>
      <c r="O547" s="40"/>
      <c r="P547" s="41"/>
      <c r="Q547" s="40"/>
      <c r="R547" s="32"/>
      <c r="S547" s="94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</row>
    <row r="548" spans="1:30" s="78" customFormat="1" x14ac:dyDescent="0.2">
      <c r="A548" s="80"/>
      <c r="B548" s="81"/>
      <c r="C548" s="81"/>
      <c r="D548" s="81"/>
      <c r="E548" s="81"/>
      <c r="F548" s="82"/>
      <c r="G548" s="82"/>
      <c r="H548" s="82"/>
      <c r="I548" s="83"/>
      <c r="J548" s="36"/>
      <c r="K548" s="84"/>
      <c r="L548" s="27"/>
      <c r="M548" s="25"/>
      <c r="N548" s="40"/>
      <c r="O548" s="40"/>
      <c r="P548" s="41"/>
      <c r="Q548" s="40"/>
      <c r="R548" s="32"/>
      <c r="S548" s="94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</row>
    <row r="549" spans="1:30" s="78" customFormat="1" x14ac:dyDescent="0.2">
      <c r="A549" s="80"/>
      <c r="B549" s="81"/>
      <c r="C549" s="81"/>
      <c r="D549" s="81"/>
      <c r="E549" s="81"/>
      <c r="F549" s="82"/>
      <c r="G549" s="82"/>
      <c r="H549" s="82"/>
      <c r="I549" s="83"/>
      <c r="J549" s="36"/>
      <c r="K549" s="84"/>
      <c r="L549" s="27"/>
      <c r="M549" s="25"/>
      <c r="N549" s="40"/>
      <c r="O549" s="40"/>
      <c r="P549" s="41"/>
      <c r="Q549" s="40"/>
      <c r="R549" s="32"/>
      <c r="S549" s="94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</row>
    <row r="550" spans="1:30" s="78" customFormat="1" x14ac:dyDescent="0.2">
      <c r="A550" s="80"/>
      <c r="B550" s="81"/>
      <c r="C550" s="81"/>
      <c r="D550" s="81"/>
      <c r="E550" s="81"/>
      <c r="F550" s="82"/>
      <c r="G550" s="82"/>
      <c r="H550" s="82"/>
      <c r="I550" s="83"/>
      <c r="J550" s="36"/>
      <c r="K550" s="84"/>
      <c r="L550" s="27"/>
      <c r="M550" s="25"/>
      <c r="N550" s="40"/>
      <c r="O550" s="40"/>
      <c r="P550" s="41"/>
      <c r="Q550" s="40"/>
      <c r="R550" s="32"/>
      <c r="S550" s="94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</row>
    <row r="551" spans="1:30" s="78" customFormat="1" x14ac:dyDescent="0.2">
      <c r="A551" s="80"/>
      <c r="B551" s="81"/>
      <c r="C551" s="81"/>
      <c r="D551" s="81"/>
      <c r="E551" s="81"/>
      <c r="F551" s="82"/>
      <c r="G551" s="82"/>
      <c r="H551" s="82"/>
      <c r="I551" s="83"/>
      <c r="J551" s="36"/>
      <c r="K551" s="84"/>
      <c r="L551" s="27"/>
      <c r="M551" s="25"/>
      <c r="N551" s="40"/>
      <c r="O551" s="40"/>
      <c r="P551" s="41"/>
      <c r="Q551" s="40"/>
      <c r="R551" s="32"/>
      <c r="S551" s="94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</row>
    <row r="552" spans="1:30" s="78" customFormat="1" x14ac:dyDescent="0.2">
      <c r="A552" s="80"/>
      <c r="B552" s="81"/>
      <c r="C552" s="81"/>
      <c r="D552" s="81"/>
      <c r="E552" s="81"/>
      <c r="F552" s="82"/>
      <c r="G552" s="82"/>
      <c r="H552" s="82"/>
      <c r="I552" s="83"/>
      <c r="J552" s="36"/>
      <c r="K552" s="84"/>
      <c r="L552" s="27"/>
      <c r="M552" s="25"/>
      <c r="N552" s="40"/>
      <c r="O552" s="40"/>
      <c r="P552" s="41"/>
      <c r="Q552" s="40"/>
      <c r="R552" s="32"/>
      <c r="S552" s="94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</row>
    <row r="553" spans="1:30" s="78" customFormat="1" x14ac:dyDescent="0.2">
      <c r="A553" s="80"/>
      <c r="B553" s="81"/>
      <c r="C553" s="81"/>
      <c r="D553" s="81"/>
      <c r="E553" s="81"/>
      <c r="F553" s="82"/>
      <c r="G553" s="82"/>
      <c r="H553" s="82"/>
      <c r="I553" s="83"/>
      <c r="J553" s="36"/>
      <c r="K553" s="84"/>
      <c r="L553" s="27"/>
      <c r="M553" s="25"/>
      <c r="N553" s="40"/>
      <c r="O553" s="40"/>
      <c r="P553" s="41"/>
      <c r="Q553" s="40"/>
      <c r="R553" s="32"/>
      <c r="S553" s="94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</row>
    <row r="554" spans="1:30" s="78" customFormat="1" x14ac:dyDescent="0.2">
      <c r="A554" s="80"/>
      <c r="B554" s="81"/>
      <c r="C554" s="81"/>
      <c r="D554" s="81"/>
      <c r="E554" s="81"/>
      <c r="F554" s="82"/>
      <c r="G554" s="82"/>
      <c r="H554" s="82"/>
      <c r="I554" s="83"/>
      <c r="J554" s="36"/>
      <c r="K554" s="84"/>
      <c r="L554" s="27"/>
      <c r="M554" s="25"/>
      <c r="N554" s="40"/>
      <c r="O554" s="40"/>
      <c r="P554" s="41"/>
      <c r="Q554" s="40"/>
      <c r="R554" s="32"/>
      <c r="S554" s="94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</row>
    <row r="555" spans="1:30" s="78" customFormat="1" x14ac:dyDescent="0.2">
      <c r="A555" s="80"/>
      <c r="B555" s="81"/>
      <c r="C555" s="81"/>
      <c r="D555" s="81"/>
      <c r="E555" s="81"/>
      <c r="F555" s="82"/>
      <c r="G555" s="82"/>
      <c r="H555" s="82"/>
      <c r="I555" s="83"/>
      <c r="J555" s="36"/>
      <c r="K555" s="84"/>
      <c r="L555" s="27"/>
      <c r="M555" s="25"/>
      <c r="N555" s="40"/>
      <c r="O555" s="40"/>
      <c r="P555" s="41"/>
      <c r="Q555" s="40"/>
      <c r="R555" s="32"/>
      <c r="S555" s="94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</row>
    <row r="556" spans="1:30" s="78" customFormat="1" x14ac:dyDescent="0.2">
      <c r="A556" s="80"/>
      <c r="B556" s="81"/>
      <c r="C556" s="81"/>
      <c r="D556" s="81"/>
      <c r="E556" s="81"/>
      <c r="F556" s="82"/>
      <c r="G556" s="82"/>
      <c r="H556" s="82"/>
      <c r="I556" s="83"/>
      <c r="J556" s="36"/>
      <c r="K556" s="84"/>
      <c r="L556" s="27"/>
      <c r="M556" s="25"/>
      <c r="N556" s="40"/>
      <c r="O556" s="40"/>
      <c r="P556" s="41"/>
      <c r="Q556" s="40"/>
      <c r="R556" s="32"/>
      <c r="S556" s="94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</row>
    <row r="557" spans="1:30" s="78" customFormat="1" x14ac:dyDescent="0.2">
      <c r="A557" s="80"/>
      <c r="B557" s="81"/>
      <c r="C557" s="81"/>
      <c r="D557" s="81"/>
      <c r="E557" s="81"/>
      <c r="F557" s="82"/>
      <c r="G557" s="82"/>
      <c r="H557" s="82"/>
      <c r="I557" s="83"/>
      <c r="J557" s="36"/>
      <c r="K557" s="84"/>
      <c r="L557" s="27"/>
      <c r="M557" s="25"/>
      <c r="N557" s="40"/>
      <c r="O557" s="40"/>
      <c r="P557" s="41"/>
      <c r="Q557" s="40"/>
      <c r="R557" s="32"/>
      <c r="S557" s="94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</row>
    <row r="558" spans="1:30" s="78" customFormat="1" x14ac:dyDescent="0.2">
      <c r="A558" s="80"/>
      <c r="B558" s="81"/>
      <c r="C558" s="81"/>
      <c r="D558" s="81"/>
      <c r="E558" s="81"/>
      <c r="F558" s="82"/>
      <c r="G558" s="82"/>
      <c r="H558" s="82"/>
      <c r="I558" s="83"/>
      <c r="J558" s="36"/>
      <c r="K558" s="84"/>
      <c r="L558" s="27"/>
      <c r="M558" s="25"/>
      <c r="N558" s="40"/>
      <c r="O558" s="40"/>
      <c r="P558" s="41"/>
      <c r="Q558" s="40"/>
      <c r="R558" s="32"/>
      <c r="S558" s="94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</row>
    <row r="559" spans="1:30" s="78" customFormat="1" x14ac:dyDescent="0.2">
      <c r="A559" s="80"/>
      <c r="B559" s="81"/>
      <c r="C559" s="81"/>
      <c r="D559" s="81"/>
      <c r="E559" s="81"/>
      <c r="F559" s="82"/>
      <c r="G559" s="82"/>
      <c r="H559" s="82"/>
      <c r="I559" s="83"/>
      <c r="J559" s="36"/>
      <c r="K559" s="84"/>
      <c r="L559" s="27"/>
      <c r="M559" s="25"/>
      <c r="N559" s="40"/>
      <c r="O559" s="40"/>
      <c r="P559" s="41"/>
      <c r="Q559" s="40"/>
      <c r="R559" s="32"/>
      <c r="S559" s="94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</row>
    <row r="560" spans="1:30" s="78" customFormat="1" x14ac:dyDescent="0.2">
      <c r="A560" s="80"/>
      <c r="B560" s="81"/>
      <c r="C560" s="81"/>
      <c r="D560" s="81"/>
      <c r="E560" s="81"/>
      <c r="F560" s="82"/>
      <c r="G560" s="82"/>
      <c r="H560" s="82"/>
      <c r="I560" s="83"/>
      <c r="J560" s="36"/>
      <c r="K560" s="84"/>
      <c r="L560" s="27"/>
      <c r="M560" s="25"/>
      <c r="N560" s="40"/>
      <c r="O560" s="40"/>
      <c r="P560" s="41"/>
      <c r="Q560" s="40"/>
      <c r="R560" s="32"/>
      <c r="S560" s="94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</row>
    <row r="561" spans="1:30" s="78" customFormat="1" x14ac:dyDescent="0.2">
      <c r="A561" s="80"/>
      <c r="B561" s="81"/>
      <c r="C561" s="81"/>
      <c r="D561" s="81"/>
      <c r="E561" s="81"/>
      <c r="F561" s="82"/>
      <c r="G561" s="82"/>
      <c r="H561" s="82"/>
      <c r="I561" s="83"/>
      <c r="J561" s="36"/>
      <c r="K561" s="84"/>
      <c r="L561" s="27"/>
      <c r="M561" s="25"/>
      <c r="N561" s="40"/>
      <c r="O561" s="40"/>
      <c r="P561" s="41"/>
      <c r="Q561" s="40"/>
      <c r="R561" s="32"/>
      <c r="S561" s="94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</row>
    <row r="562" spans="1:30" s="78" customFormat="1" x14ac:dyDescent="0.2">
      <c r="A562" s="80"/>
      <c r="B562" s="81"/>
      <c r="C562" s="81"/>
      <c r="D562" s="81"/>
      <c r="E562" s="81"/>
      <c r="F562" s="82"/>
      <c r="G562" s="82"/>
      <c r="H562" s="82"/>
      <c r="I562" s="83"/>
      <c r="J562" s="36"/>
      <c r="K562" s="84"/>
      <c r="L562" s="27"/>
      <c r="M562" s="25"/>
      <c r="N562" s="40"/>
      <c r="O562" s="40"/>
      <c r="P562" s="41"/>
      <c r="Q562" s="40"/>
      <c r="R562" s="32"/>
      <c r="S562" s="94"/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</row>
    <row r="563" spans="1:30" s="78" customFormat="1" x14ac:dyDescent="0.2">
      <c r="A563" s="80"/>
      <c r="B563" s="81"/>
      <c r="C563" s="81"/>
      <c r="D563" s="81"/>
      <c r="E563" s="81"/>
      <c r="F563" s="82"/>
      <c r="G563" s="82"/>
      <c r="H563" s="82"/>
      <c r="I563" s="83"/>
      <c r="J563" s="36"/>
      <c r="K563" s="84"/>
      <c r="L563" s="27"/>
      <c r="M563" s="25"/>
      <c r="N563" s="40"/>
      <c r="O563" s="40"/>
      <c r="P563" s="41"/>
      <c r="Q563" s="40"/>
      <c r="R563" s="32"/>
      <c r="S563" s="94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</row>
    <row r="564" spans="1:30" s="78" customFormat="1" x14ac:dyDescent="0.2">
      <c r="A564" s="80"/>
      <c r="B564" s="81"/>
      <c r="C564" s="81"/>
      <c r="D564" s="81"/>
      <c r="E564" s="81"/>
      <c r="F564" s="82"/>
      <c r="G564" s="82"/>
      <c r="H564" s="82"/>
      <c r="I564" s="83"/>
      <c r="J564" s="36"/>
      <c r="K564" s="85"/>
      <c r="L564" s="27"/>
      <c r="M564" s="25"/>
      <c r="N564" s="86"/>
      <c r="O564" s="86"/>
      <c r="P564" s="87"/>
      <c r="Q564" s="86"/>
      <c r="R564" s="32"/>
      <c r="S564" s="100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</row>
    <row r="565" spans="1:30" s="78" customFormat="1" x14ac:dyDescent="0.2">
      <c r="A565" s="80"/>
      <c r="B565" s="81"/>
      <c r="C565" s="81"/>
      <c r="D565" s="81"/>
      <c r="E565" s="81"/>
      <c r="F565" s="82"/>
      <c r="G565" s="82"/>
      <c r="H565" s="82"/>
      <c r="I565" s="83"/>
      <c r="J565" s="36"/>
      <c r="K565" s="85"/>
      <c r="L565" s="27"/>
      <c r="M565" s="25"/>
      <c r="N565" s="86"/>
      <c r="O565" s="86"/>
      <c r="P565" s="87"/>
      <c r="Q565" s="86"/>
      <c r="R565" s="32"/>
      <c r="S565" s="100"/>
      <c r="U565" s="31"/>
      <c r="V565" s="31"/>
      <c r="W565" s="31"/>
      <c r="X565" s="31"/>
      <c r="Y565" s="31"/>
      <c r="Z565" s="31"/>
      <c r="AA565" s="31"/>
      <c r="AB565" s="31"/>
      <c r="AC565" s="31"/>
      <c r="AD565" s="31"/>
    </row>
    <row r="566" spans="1:30" s="78" customFormat="1" x14ac:dyDescent="0.2">
      <c r="A566" s="80"/>
      <c r="B566" s="81"/>
      <c r="C566" s="81"/>
      <c r="D566" s="81"/>
      <c r="E566" s="81"/>
      <c r="F566" s="82"/>
      <c r="G566" s="82"/>
      <c r="H566" s="82"/>
      <c r="I566" s="83"/>
      <c r="J566" s="36"/>
      <c r="K566" s="85"/>
      <c r="L566" s="27"/>
      <c r="M566" s="25"/>
      <c r="N566" s="86"/>
      <c r="O566" s="86"/>
      <c r="P566" s="87"/>
      <c r="Q566" s="86"/>
      <c r="R566" s="32"/>
      <c r="S566" s="100"/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</row>
    <row r="567" spans="1:30" s="78" customFormat="1" x14ac:dyDescent="0.2">
      <c r="A567" s="80"/>
      <c r="B567" s="81"/>
      <c r="C567" s="81"/>
      <c r="D567" s="81"/>
      <c r="E567" s="81"/>
      <c r="F567" s="82"/>
      <c r="G567" s="82"/>
      <c r="H567" s="82"/>
      <c r="I567" s="83"/>
      <c r="J567" s="36"/>
      <c r="K567" s="85"/>
      <c r="L567" s="27"/>
      <c r="M567" s="25"/>
      <c r="N567" s="86"/>
      <c r="O567" s="86"/>
      <c r="P567" s="87"/>
      <c r="Q567" s="86"/>
      <c r="R567" s="32"/>
      <c r="S567" s="100"/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</row>
    <row r="568" spans="1:30" s="78" customFormat="1" x14ac:dyDescent="0.2">
      <c r="A568" s="80"/>
      <c r="B568" s="81"/>
      <c r="C568" s="81"/>
      <c r="D568" s="81"/>
      <c r="E568" s="81"/>
      <c r="F568" s="82"/>
      <c r="G568" s="82"/>
      <c r="H568" s="82"/>
      <c r="I568" s="83"/>
      <c r="J568" s="36"/>
      <c r="K568" s="85"/>
      <c r="L568" s="27"/>
      <c r="M568" s="25"/>
      <c r="N568" s="86"/>
      <c r="O568" s="86"/>
      <c r="P568" s="87"/>
      <c r="Q568" s="86"/>
      <c r="R568" s="32"/>
      <c r="S568" s="100"/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</row>
    <row r="569" spans="1:30" s="78" customFormat="1" x14ac:dyDescent="0.2">
      <c r="A569" s="80"/>
      <c r="B569" s="81"/>
      <c r="C569" s="81"/>
      <c r="D569" s="81"/>
      <c r="E569" s="81"/>
      <c r="F569" s="82"/>
      <c r="G569" s="82"/>
      <c r="H569" s="82"/>
      <c r="I569" s="83"/>
      <c r="J569" s="36"/>
      <c r="K569" s="85"/>
      <c r="L569" s="27"/>
      <c r="M569" s="25"/>
      <c r="N569" s="86"/>
      <c r="O569" s="86"/>
      <c r="P569" s="87"/>
      <c r="Q569" s="86"/>
      <c r="R569" s="32"/>
      <c r="S569" s="100"/>
      <c r="U569" s="31"/>
      <c r="V569" s="31"/>
      <c r="W569" s="31"/>
      <c r="X569" s="31"/>
      <c r="Y569" s="31"/>
      <c r="Z569" s="31"/>
      <c r="AA569" s="31"/>
      <c r="AB569" s="31"/>
      <c r="AC569" s="31"/>
      <c r="AD569" s="31"/>
    </row>
    <row r="570" spans="1:30" s="78" customFormat="1" x14ac:dyDescent="0.2">
      <c r="A570" s="80"/>
      <c r="B570" s="81"/>
      <c r="C570" s="81"/>
      <c r="D570" s="81"/>
      <c r="E570" s="81"/>
      <c r="F570" s="82"/>
      <c r="G570" s="82"/>
      <c r="H570" s="82"/>
      <c r="I570" s="83"/>
      <c r="J570" s="36"/>
      <c r="K570" s="85"/>
      <c r="L570" s="27"/>
      <c r="M570" s="88"/>
      <c r="N570" s="86"/>
      <c r="O570" s="86"/>
      <c r="P570" s="87"/>
      <c r="Q570" s="86"/>
      <c r="R570" s="32"/>
      <c r="S570" s="100"/>
      <c r="U570" s="31"/>
      <c r="V570" s="31"/>
      <c r="W570" s="31"/>
      <c r="X570" s="31"/>
      <c r="Y570" s="31"/>
      <c r="Z570" s="31"/>
      <c r="AA570" s="31"/>
      <c r="AB570" s="31"/>
      <c r="AC570" s="31"/>
      <c r="AD570" s="31"/>
    </row>
    <row r="571" spans="1:30" s="78" customFormat="1" x14ac:dyDescent="0.2">
      <c r="A571" s="80"/>
      <c r="B571" s="81"/>
      <c r="C571" s="81"/>
      <c r="D571" s="81"/>
      <c r="E571" s="81"/>
      <c r="F571" s="82"/>
      <c r="G571" s="82"/>
      <c r="H571" s="82"/>
      <c r="I571" s="83"/>
      <c r="J571" s="36"/>
      <c r="K571" s="85"/>
      <c r="L571" s="27"/>
      <c r="M571" s="88"/>
      <c r="N571" s="86"/>
      <c r="O571" s="86"/>
      <c r="P571" s="87"/>
      <c r="Q571" s="86"/>
      <c r="R571" s="32"/>
      <c r="S571" s="100"/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</row>
    <row r="572" spans="1:30" s="78" customFormat="1" x14ac:dyDescent="0.2">
      <c r="A572" s="80"/>
      <c r="B572" s="81"/>
      <c r="C572" s="81"/>
      <c r="D572" s="81"/>
      <c r="E572" s="81"/>
      <c r="F572" s="82"/>
      <c r="G572" s="82"/>
      <c r="H572" s="82"/>
      <c r="I572" s="83"/>
      <c r="J572" s="36"/>
      <c r="K572" s="85"/>
      <c r="L572" s="27"/>
      <c r="M572" s="88"/>
      <c r="N572" s="86"/>
      <c r="O572" s="86"/>
      <c r="P572" s="87"/>
      <c r="Q572" s="86"/>
      <c r="R572" s="32"/>
      <c r="S572" s="100"/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</row>
    <row r="573" spans="1:30" s="78" customFormat="1" x14ac:dyDescent="0.2">
      <c r="A573" s="80"/>
      <c r="B573" s="81"/>
      <c r="C573" s="81"/>
      <c r="D573" s="81"/>
      <c r="E573" s="81"/>
      <c r="F573" s="82"/>
      <c r="G573" s="82"/>
      <c r="H573" s="82"/>
      <c r="I573" s="83"/>
      <c r="J573" s="36"/>
      <c r="K573" s="85"/>
      <c r="L573" s="27"/>
      <c r="M573" s="88"/>
      <c r="N573" s="86"/>
      <c r="O573" s="86"/>
      <c r="P573" s="87"/>
      <c r="Q573" s="86"/>
      <c r="R573" s="32"/>
      <c r="S573" s="100"/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</row>
    <row r="574" spans="1:30" s="78" customFormat="1" x14ac:dyDescent="0.2">
      <c r="A574" s="80"/>
      <c r="B574" s="81"/>
      <c r="C574" s="81"/>
      <c r="D574" s="81"/>
      <c r="E574" s="81"/>
      <c r="F574" s="82"/>
      <c r="G574" s="82"/>
      <c r="H574" s="82"/>
      <c r="I574" s="83"/>
      <c r="J574" s="36"/>
      <c r="K574" s="85"/>
      <c r="L574" s="27"/>
      <c r="M574" s="88"/>
      <c r="N574" s="86"/>
      <c r="O574" s="86"/>
      <c r="P574" s="87"/>
      <c r="Q574" s="86"/>
      <c r="R574" s="32"/>
      <c r="S574" s="100"/>
      <c r="U574" s="31"/>
      <c r="V574" s="31"/>
      <c r="W574" s="31"/>
      <c r="X574" s="31"/>
      <c r="Y574" s="31"/>
      <c r="Z574" s="31"/>
      <c r="AA574" s="31"/>
      <c r="AB574" s="31"/>
      <c r="AC574" s="31"/>
      <c r="AD574" s="31"/>
    </row>
    <row r="575" spans="1:30" s="78" customFormat="1" x14ac:dyDescent="0.2">
      <c r="A575" s="80"/>
      <c r="B575" s="81"/>
      <c r="C575" s="81"/>
      <c r="D575" s="81"/>
      <c r="E575" s="81"/>
      <c r="F575" s="82"/>
      <c r="G575" s="82"/>
      <c r="H575" s="82"/>
      <c r="I575" s="83"/>
      <c r="J575" s="36"/>
      <c r="K575" s="85"/>
      <c r="L575" s="27"/>
      <c r="M575" s="88"/>
      <c r="N575" s="86"/>
      <c r="O575" s="86"/>
      <c r="P575" s="87"/>
      <c r="Q575" s="86"/>
      <c r="R575" s="32"/>
      <c r="S575" s="100"/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</row>
    <row r="576" spans="1:30" s="78" customFormat="1" x14ac:dyDescent="0.2">
      <c r="A576" s="80"/>
      <c r="B576" s="81"/>
      <c r="C576" s="81"/>
      <c r="D576" s="81"/>
      <c r="E576" s="81"/>
      <c r="F576" s="82"/>
      <c r="G576" s="82"/>
      <c r="H576" s="82"/>
      <c r="I576" s="83"/>
      <c r="J576" s="36"/>
      <c r="K576" s="85"/>
      <c r="L576" s="27"/>
      <c r="M576" s="88"/>
      <c r="N576" s="86"/>
      <c r="O576" s="86"/>
      <c r="P576" s="87"/>
      <c r="Q576" s="86"/>
      <c r="R576" s="32"/>
      <c r="S576" s="100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</row>
    <row r="577" spans="1:30" s="78" customFormat="1" x14ac:dyDescent="0.2">
      <c r="A577" s="80"/>
      <c r="B577" s="81"/>
      <c r="C577" s="81"/>
      <c r="D577" s="81"/>
      <c r="E577" s="81"/>
      <c r="F577" s="82"/>
      <c r="G577" s="82"/>
      <c r="H577" s="82"/>
      <c r="I577" s="83"/>
      <c r="J577" s="36"/>
      <c r="K577" s="85"/>
      <c r="L577" s="27"/>
      <c r="M577" s="88"/>
      <c r="N577" s="86"/>
      <c r="O577" s="86"/>
      <c r="P577" s="87"/>
      <c r="Q577" s="86"/>
      <c r="R577" s="32"/>
      <c r="S577" s="100"/>
      <c r="U577" s="31"/>
      <c r="V577" s="31"/>
      <c r="W577" s="31"/>
      <c r="X577" s="31"/>
      <c r="Y577" s="31"/>
      <c r="Z577" s="31"/>
      <c r="AA577" s="31"/>
      <c r="AB577" s="31"/>
      <c r="AC577" s="31"/>
      <c r="AD577" s="31"/>
    </row>
    <row r="578" spans="1:30" s="32" customFormat="1" x14ac:dyDescent="0.2">
      <c r="A578" s="80"/>
      <c r="B578" s="81"/>
      <c r="C578" s="81"/>
      <c r="D578" s="81"/>
      <c r="E578" s="81"/>
      <c r="F578" s="82"/>
      <c r="G578" s="82"/>
      <c r="H578" s="82"/>
      <c r="I578" s="83"/>
      <c r="J578" s="36"/>
      <c r="K578" s="85"/>
      <c r="L578" s="27"/>
      <c r="M578" s="88"/>
      <c r="N578" s="86"/>
      <c r="O578" s="86"/>
      <c r="P578" s="87"/>
      <c r="Q578" s="86"/>
      <c r="S578" s="100"/>
      <c r="T578" s="78"/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</row>
    <row r="579" spans="1:30" s="32" customFormat="1" x14ac:dyDescent="0.2">
      <c r="A579" s="80"/>
      <c r="B579" s="81"/>
      <c r="C579" s="81"/>
      <c r="D579" s="81"/>
      <c r="E579" s="81"/>
      <c r="F579" s="82"/>
      <c r="G579" s="82"/>
      <c r="H579" s="82"/>
      <c r="I579" s="83"/>
      <c r="J579" s="36"/>
      <c r="K579" s="85"/>
      <c r="L579" s="27"/>
      <c r="M579" s="88"/>
      <c r="N579" s="86"/>
      <c r="O579" s="86"/>
      <c r="P579" s="87"/>
      <c r="Q579" s="86"/>
      <c r="S579" s="100"/>
      <c r="T579" s="78"/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</row>
    <row r="580" spans="1:30" s="32" customFormat="1" x14ac:dyDescent="0.2">
      <c r="A580" s="80"/>
      <c r="B580" s="81"/>
      <c r="C580" s="81"/>
      <c r="D580" s="81"/>
      <c r="E580" s="81"/>
      <c r="F580" s="82"/>
      <c r="G580" s="82"/>
      <c r="H580" s="82"/>
      <c r="I580" s="83"/>
      <c r="J580" s="36"/>
      <c r="K580" s="85"/>
      <c r="L580" s="27"/>
      <c r="M580" s="88"/>
      <c r="N580" s="86"/>
      <c r="O580" s="86"/>
      <c r="P580" s="87"/>
      <c r="Q580" s="86"/>
      <c r="S580" s="100"/>
      <c r="T580" s="78"/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</row>
    <row r="581" spans="1:30" s="32" customFormat="1" x14ac:dyDescent="0.2">
      <c r="A581" s="80"/>
      <c r="B581" s="81"/>
      <c r="C581" s="81"/>
      <c r="D581" s="81"/>
      <c r="E581" s="81"/>
      <c r="F581" s="82"/>
      <c r="G581" s="82"/>
      <c r="H581" s="82"/>
      <c r="I581" s="83"/>
      <c r="J581" s="36"/>
      <c r="K581" s="85"/>
      <c r="L581" s="27"/>
      <c r="M581" s="88"/>
      <c r="N581" s="86"/>
      <c r="O581" s="86"/>
      <c r="P581" s="87"/>
      <c r="Q581" s="86"/>
      <c r="S581" s="100"/>
      <c r="T581" s="78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</row>
    <row r="582" spans="1:30" s="32" customFormat="1" x14ac:dyDescent="0.2">
      <c r="A582" s="80"/>
      <c r="B582" s="81"/>
      <c r="C582" s="81"/>
      <c r="D582" s="81"/>
      <c r="E582" s="81"/>
      <c r="F582" s="82"/>
      <c r="G582" s="82"/>
      <c r="H582" s="82"/>
      <c r="I582" s="83"/>
      <c r="J582" s="36"/>
      <c r="K582" s="85"/>
      <c r="L582" s="27"/>
      <c r="M582" s="88"/>
      <c r="N582" s="86"/>
      <c r="O582" s="86"/>
      <c r="P582" s="87"/>
      <c r="Q582" s="86"/>
      <c r="S582" s="100"/>
      <c r="T582" s="78"/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</row>
    <row r="583" spans="1:30" s="32" customFormat="1" x14ac:dyDescent="0.2">
      <c r="A583" s="80"/>
      <c r="B583" s="81"/>
      <c r="C583" s="81"/>
      <c r="D583" s="81"/>
      <c r="E583" s="81"/>
      <c r="F583" s="82"/>
      <c r="G583" s="82"/>
      <c r="H583" s="82"/>
      <c r="I583" s="83"/>
      <c r="J583" s="36"/>
      <c r="K583" s="85"/>
      <c r="L583" s="27"/>
      <c r="M583" s="88"/>
      <c r="N583" s="86"/>
      <c r="O583" s="86"/>
      <c r="P583" s="87"/>
      <c r="Q583" s="86"/>
      <c r="S583" s="100"/>
      <c r="T583" s="78"/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</row>
    <row r="584" spans="1:30" s="32" customFormat="1" x14ac:dyDescent="0.2">
      <c r="A584" s="80"/>
      <c r="B584" s="81"/>
      <c r="C584" s="81"/>
      <c r="D584" s="81"/>
      <c r="E584" s="81"/>
      <c r="F584" s="82"/>
      <c r="G584" s="82"/>
      <c r="H584" s="82"/>
      <c r="I584" s="83"/>
      <c r="J584" s="36"/>
      <c r="K584" s="85"/>
      <c r="L584" s="27"/>
      <c r="M584" s="88"/>
      <c r="N584" s="86"/>
      <c r="O584" s="86"/>
      <c r="P584" s="87"/>
      <c r="Q584" s="86"/>
      <c r="S584" s="100"/>
      <c r="T584" s="78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</row>
    <row r="585" spans="1:30" s="32" customFormat="1" x14ac:dyDescent="0.2">
      <c r="A585" s="80"/>
      <c r="B585" s="81"/>
      <c r="C585" s="81"/>
      <c r="D585" s="81"/>
      <c r="E585" s="81"/>
      <c r="F585" s="82"/>
      <c r="G585" s="82"/>
      <c r="H585" s="82"/>
      <c r="I585" s="83"/>
      <c r="J585" s="36"/>
      <c r="K585" s="85"/>
      <c r="L585" s="27"/>
      <c r="M585" s="88"/>
      <c r="N585" s="86"/>
      <c r="O585" s="86"/>
      <c r="P585" s="87"/>
      <c r="Q585" s="86"/>
      <c r="S585" s="100"/>
      <c r="T585" s="78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</row>
    <row r="586" spans="1:30" s="32" customFormat="1" x14ac:dyDescent="0.2">
      <c r="A586" s="80"/>
      <c r="B586" s="81"/>
      <c r="C586" s="81"/>
      <c r="D586" s="81"/>
      <c r="E586" s="81"/>
      <c r="F586" s="82"/>
      <c r="G586" s="82"/>
      <c r="H586" s="82"/>
      <c r="I586" s="83"/>
      <c r="J586" s="36"/>
      <c r="K586" s="85"/>
      <c r="L586" s="27"/>
      <c r="M586" s="88"/>
      <c r="N586" s="86"/>
      <c r="O586" s="86"/>
      <c r="P586" s="87"/>
      <c r="Q586" s="86"/>
      <c r="S586" s="100"/>
      <c r="T586" s="78"/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</row>
    <row r="587" spans="1:30" s="32" customFormat="1" x14ac:dyDescent="0.2">
      <c r="A587" s="80"/>
      <c r="B587" s="81"/>
      <c r="C587" s="81"/>
      <c r="D587" s="81"/>
      <c r="E587" s="81"/>
      <c r="F587" s="82"/>
      <c r="G587" s="82"/>
      <c r="H587" s="82"/>
      <c r="I587" s="83"/>
      <c r="J587" s="36"/>
      <c r="K587" s="85"/>
      <c r="L587" s="27"/>
      <c r="M587" s="88"/>
      <c r="N587" s="86"/>
      <c r="O587" s="86"/>
      <c r="P587" s="87"/>
      <c r="Q587" s="86"/>
      <c r="S587" s="100"/>
      <c r="T587" s="78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</row>
    <row r="588" spans="1:30" s="32" customFormat="1" x14ac:dyDescent="0.2">
      <c r="A588" s="80"/>
      <c r="B588" s="81"/>
      <c r="C588" s="81"/>
      <c r="D588" s="81"/>
      <c r="E588" s="81"/>
      <c r="F588" s="82"/>
      <c r="G588" s="82"/>
      <c r="H588" s="82"/>
      <c r="I588" s="83"/>
      <c r="J588" s="36"/>
      <c r="K588" s="85"/>
      <c r="L588" s="27"/>
      <c r="M588" s="88"/>
      <c r="N588" s="86"/>
      <c r="O588" s="86"/>
      <c r="P588" s="87"/>
      <c r="Q588" s="86"/>
      <c r="S588" s="100"/>
      <c r="T588" s="78"/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</row>
    <row r="589" spans="1:30" s="32" customFormat="1" x14ac:dyDescent="0.2">
      <c r="A589" s="80"/>
      <c r="B589" s="81"/>
      <c r="C589" s="81"/>
      <c r="D589" s="81"/>
      <c r="E589" s="81"/>
      <c r="F589" s="82"/>
      <c r="G589" s="82"/>
      <c r="H589" s="82"/>
      <c r="I589" s="83"/>
      <c r="J589" s="36"/>
      <c r="K589" s="85"/>
      <c r="L589" s="27"/>
      <c r="M589" s="88"/>
      <c r="N589" s="86"/>
      <c r="O589" s="86"/>
      <c r="P589" s="87"/>
      <c r="Q589" s="86"/>
      <c r="S589" s="100"/>
      <c r="T589" s="78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</row>
    <row r="590" spans="1:30" s="32" customFormat="1" x14ac:dyDescent="0.2">
      <c r="A590" s="80"/>
      <c r="B590" s="81"/>
      <c r="C590" s="81"/>
      <c r="D590" s="81"/>
      <c r="E590" s="81"/>
      <c r="F590" s="82"/>
      <c r="G590" s="82"/>
      <c r="H590" s="82"/>
      <c r="I590" s="83"/>
      <c r="J590" s="36"/>
      <c r="K590" s="85"/>
      <c r="L590" s="27"/>
      <c r="M590" s="88"/>
      <c r="N590" s="86"/>
      <c r="O590" s="86"/>
      <c r="P590" s="87"/>
      <c r="Q590" s="86"/>
      <c r="S590" s="100"/>
      <c r="T590" s="78"/>
      <c r="U590" s="31"/>
      <c r="V590" s="31"/>
      <c r="W590" s="31"/>
      <c r="X590" s="31"/>
      <c r="Y590" s="31"/>
      <c r="Z590" s="31"/>
      <c r="AA590" s="31"/>
      <c r="AB590" s="31"/>
      <c r="AC590" s="31"/>
      <c r="AD590" s="31"/>
    </row>
    <row r="591" spans="1:30" s="32" customFormat="1" x14ac:dyDescent="0.2">
      <c r="A591" s="80"/>
      <c r="B591" s="81"/>
      <c r="C591" s="81"/>
      <c r="D591" s="81"/>
      <c r="E591" s="81"/>
      <c r="F591" s="82"/>
      <c r="G591" s="82"/>
      <c r="H591" s="82"/>
      <c r="I591" s="83"/>
      <c r="J591" s="36"/>
      <c r="K591" s="85"/>
      <c r="L591" s="27"/>
      <c r="M591" s="88"/>
      <c r="N591" s="86"/>
      <c r="O591" s="86"/>
      <c r="P591" s="87"/>
      <c r="Q591" s="86"/>
      <c r="S591" s="100"/>
      <c r="T591" s="78"/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</row>
    <row r="592" spans="1:30" s="32" customFormat="1" x14ac:dyDescent="0.2">
      <c r="A592" s="80"/>
      <c r="B592" s="81"/>
      <c r="C592" s="81"/>
      <c r="D592" s="81"/>
      <c r="E592" s="81"/>
      <c r="F592" s="82"/>
      <c r="G592" s="82"/>
      <c r="H592" s="82"/>
      <c r="I592" s="83"/>
      <c r="J592" s="36"/>
      <c r="K592" s="85"/>
      <c r="L592" s="27"/>
      <c r="M592" s="88"/>
      <c r="N592" s="86"/>
      <c r="O592" s="86"/>
      <c r="P592" s="87"/>
      <c r="Q592" s="86"/>
      <c r="S592" s="100"/>
      <c r="T592" s="78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</row>
    <row r="593" spans="1:30" s="32" customFormat="1" x14ac:dyDescent="0.2">
      <c r="A593" s="80"/>
      <c r="B593" s="81"/>
      <c r="C593" s="81"/>
      <c r="D593" s="81"/>
      <c r="E593" s="81"/>
      <c r="F593" s="82"/>
      <c r="G593" s="82"/>
      <c r="H593" s="82"/>
      <c r="I593" s="83"/>
      <c r="J593" s="36"/>
      <c r="K593" s="85"/>
      <c r="L593" s="27"/>
      <c r="M593" s="88"/>
      <c r="N593" s="86"/>
      <c r="O593" s="86"/>
      <c r="P593" s="87"/>
      <c r="Q593" s="86"/>
      <c r="S593" s="100"/>
      <c r="T593" s="78"/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</row>
    <row r="594" spans="1:30" s="32" customFormat="1" x14ac:dyDescent="0.2">
      <c r="A594" s="80"/>
      <c r="B594" s="81"/>
      <c r="C594" s="81"/>
      <c r="D594" s="81"/>
      <c r="E594" s="81"/>
      <c r="F594" s="82"/>
      <c r="G594" s="82"/>
      <c r="H594" s="82"/>
      <c r="I594" s="83"/>
      <c r="J594" s="36"/>
      <c r="K594" s="85"/>
      <c r="L594" s="27"/>
      <c r="M594" s="88"/>
      <c r="N594" s="86"/>
      <c r="O594" s="86"/>
      <c r="P594" s="87"/>
      <c r="Q594" s="86"/>
      <c r="S594" s="100"/>
      <c r="T594" s="78"/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</row>
    <row r="595" spans="1:30" s="32" customFormat="1" x14ac:dyDescent="0.2">
      <c r="A595" s="80"/>
      <c r="B595" s="81"/>
      <c r="C595" s="81"/>
      <c r="D595" s="81"/>
      <c r="E595" s="81"/>
      <c r="F595" s="82"/>
      <c r="G595" s="82"/>
      <c r="H595" s="82"/>
      <c r="I595" s="83"/>
      <c r="J595" s="36"/>
      <c r="K595" s="85"/>
      <c r="L595" s="27"/>
      <c r="M595" s="88"/>
      <c r="N595" s="86"/>
      <c r="O595" s="86"/>
      <c r="P595" s="87"/>
      <c r="Q595" s="86"/>
      <c r="S595" s="100"/>
      <c r="T595" s="78"/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</row>
    <row r="596" spans="1:30" s="32" customFormat="1" x14ac:dyDescent="0.2">
      <c r="A596" s="80"/>
      <c r="B596" s="81"/>
      <c r="C596" s="81"/>
      <c r="D596" s="81"/>
      <c r="E596" s="81"/>
      <c r="F596" s="82"/>
      <c r="G596" s="82"/>
      <c r="H596" s="82"/>
      <c r="I596" s="83"/>
      <c r="J596" s="36"/>
      <c r="K596" s="85"/>
      <c r="L596" s="27"/>
      <c r="M596" s="88"/>
      <c r="N596" s="86"/>
      <c r="O596" s="86"/>
      <c r="P596" s="87"/>
      <c r="Q596" s="86"/>
      <c r="S596" s="100"/>
      <c r="T596" s="78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</row>
    <row r="597" spans="1:30" s="32" customFormat="1" x14ac:dyDescent="0.2">
      <c r="A597" s="80"/>
      <c r="B597" s="81"/>
      <c r="C597" s="81"/>
      <c r="D597" s="81"/>
      <c r="E597" s="81"/>
      <c r="F597" s="82"/>
      <c r="G597" s="82"/>
      <c r="H597" s="82"/>
      <c r="I597" s="83"/>
      <c r="J597" s="36"/>
      <c r="K597" s="85"/>
      <c r="L597" s="27"/>
      <c r="M597" s="88"/>
      <c r="N597" s="86"/>
      <c r="O597" s="86"/>
      <c r="P597" s="87"/>
      <c r="Q597" s="86"/>
      <c r="S597" s="100"/>
      <c r="T597" s="78"/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</row>
    <row r="598" spans="1:30" s="32" customFormat="1" x14ac:dyDescent="0.2">
      <c r="A598" s="80"/>
      <c r="B598" s="81"/>
      <c r="C598" s="81"/>
      <c r="D598" s="81"/>
      <c r="E598" s="81"/>
      <c r="F598" s="82"/>
      <c r="G598" s="82"/>
      <c r="H598" s="82"/>
      <c r="I598" s="83"/>
      <c r="J598" s="36"/>
      <c r="K598" s="85"/>
      <c r="L598" s="27"/>
      <c r="M598" s="88"/>
      <c r="N598" s="86"/>
      <c r="O598" s="86"/>
      <c r="P598" s="87"/>
      <c r="Q598" s="86"/>
      <c r="S598" s="100"/>
      <c r="T598" s="78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</row>
    <row r="599" spans="1:30" s="32" customFormat="1" x14ac:dyDescent="0.2">
      <c r="A599" s="80"/>
      <c r="B599" s="81"/>
      <c r="C599" s="81"/>
      <c r="D599" s="81"/>
      <c r="E599" s="81"/>
      <c r="F599" s="82"/>
      <c r="G599" s="82"/>
      <c r="H599" s="82"/>
      <c r="I599" s="83"/>
      <c r="J599" s="36"/>
      <c r="K599" s="85"/>
      <c r="L599" s="27"/>
      <c r="M599" s="88"/>
      <c r="N599" s="86"/>
      <c r="O599" s="86"/>
      <c r="P599" s="87"/>
      <c r="Q599" s="86"/>
      <c r="S599" s="100"/>
      <c r="T599" s="78"/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</row>
    <row r="600" spans="1:30" s="32" customFormat="1" x14ac:dyDescent="0.2">
      <c r="A600" s="80"/>
      <c r="B600" s="81"/>
      <c r="C600" s="81"/>
      <c r="D600" s="81"/>
      <c r="E600" s="81"/>
      <c r="F600" s="82"/>
      <c r="G600" s="82"/>
      <c r="H600" s="82"/>
      <c r="I600" s="83"/>
      <c r="J600" s="36"/>
      <c r="K600" s="85"/>
      <c r="L600" s="27"/>
      <c r="M600" s="88"/>
      <c r="N600" s="86"/>
      <c r="O600" s="86"/>
      <c r="P600" s="87"/>
      <c r="Q600" s="86"/>
      <c r="S600" s="100"/>
      <c r="T600" s="78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</row>
    <row r="601" spans="1:30" s="32" customFormat="1" x14ac:dyDescent="0.2">
      <c r="A601" s="80"/>
      <c r="B601" s="81"/>
      <c r="C601" s="81"/>
      <c r="D601" s="81"/>
      <c r="E601" s="81"/>
      <c r="F601" s="82"/>
      <c r="G601" s="82"/>
      <c r="H601" s="82"/>
      <c r="I601" s="83"/>
      <c r="J601" s="36"/>
      <c r="K601" s="85"/>
      <c r="L601" s="27"/>
      <c r="M601" s="88"/>
      <c r="N601" s="86"/>
      <c r="O601" s="86"/>
      <c r="P601" s="87"/>
      <c r="Q601" s="86"/>
      <c r="S601" s="100"/>
      <c r="T601" s="78"/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</row>
    <row r="602" spans="1:30" s="32" customFormat="1" x14ac:dyDescent="0.2">
      <c r="A602" s="80"/>
      <c r="B602" s="81"/>
      <c r="C602" s="81"/>
      <c r="D602" s="81"/>
      <c r="E602" s="81"/>
      <c r="F602" s="82"/>
      <c r="G602" s="82"/>
      <c r="H602" s="82"/>
      <c r="I602" s="83"/>
      <c r="J602" s="36"/>
      <c r="K602" s="85"/>
      <c r="L602" s="27"/>
      <c r="M602" s="88"/>
      <c r="N602" s="86"/>
      <c r="O602" s="86"/>
      <c r="P602" s="87"/>
      <c r="Q602" s="86"/>
      <c r="S602" s="100"/>
      <c r="T602" s="78"/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</row>
    <row r="603" spans="1:30" s="32" customFormat="1" x14ac:dyDescent="0.2">
      <c r="A603" s="80"/>
      <c r="B603" s="81"/>
      <c r="C603" s="81"/>
      <c r="D603" s="81"/>
      <c r="E603" s="81"/>
      <c r="F603" s="82"/>
      <c r="G603" s="82"/>
      <c r="H603" s="82"/>
      <c r="I603" s="83"/>
      <c r="J603" s="36"/>
      <c r="K603" s="85"/>
      <c r="L603" s="27"/>
      <c r="M603" s="88"/>
      <c r="N603" s="86"/>
      <c r="O603" s="86"/>
      <c r="P603" s="87"/>
      <c r="Q603" s="86"/>
      <c r="S603" s="100"/>
      <c r="T603" s="78"/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</row>
    <row r="604" spans="1:30" s="32" customFormat="1" x14ac:dyDescent="0.2">
      <c r="A604" s="80"/>
      <c r="B604" s="81"/>
      <c r="C604" s="81"/>
      <c r="D604" s="81"/>
      <c r="E604" s="81"/>
      <c r="F604" s="82"/>
      <c r="G604" s="82"/>
      <c r="H604" s="82"/>
      <c r="I604" s="83"/>
      <c r="J604" s="36"/>
      <c r="K604" s="85"/>
      <c r="L604" s="27"/>
      <c r="M604" s="88"/>
      <c r="N604" s="86"/>
      <c r="O604" s="86"/>
      <c r="P604" s="87"/>
      <c r="Q604" s="86"/>
      <c r="S604" s="100"/>
      <c r="T604" s="78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</row>
    <row r="605" spans="1:30" s="32" customFormat="1" x14ac:dyDescent="0.2">
      <c r="A605" s="80"/>
      <c r="B605" s="81"/>
      <c r="C605" s="81"/>
      <c r="D605" s="81"/>
      <c r="E605" s="81"/>
      <c r="F605" s="82"/>
      <c r="G605" s="82"/>
      <c r="H605" s="82"/>
      <c r="I605" s="83"/>
      <c r="J605" s="36"/>
      <c r="K605" s="85"/>
      <c r="L605" s="27"/>
      <c r="M605" s="88"/>
      <c r="N605" s="86"/>
      <c r="O605" s="86"/>
      <c r="P605" s="87"/>
      <c r="Q605" s="86"/>
      <c r="S605" s="100"/>
      <c r="T605" s="78"/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</row>
    <row r="606" spans="1:30" s="32" customFormat="1" x14ac:dyDescent="0.2">
      <c r="A606" s="80"/>
      <c r="B606" s="81"/>
      <c r="C606" s="81"/>
      <c r="D606" s="81"/>
      <c r="E606" s="81"/>
      <c r="F606" s="82"/>
      <c r="G606" s="82"/>
      <c r="H606" s="82"/>
      <c r="I606" s="83"/>
      <c r="J606" s="36"/>
      <c r="K606" s="85"/>
      <c r="L606" s="27"/>
      <c r="M606" s="88"/>
      <c r="N606" s="86"/>
      <c r="O606" s="86"/>
      <c r="P606" s="87"/>
      <c r="Q606" s="86"/>
      <c r="S606" s="100"/>
      <c r="T606" s="78"/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</row>
    <row r="607" spans="1:30" s="32" customFormat="1" x14ac:dyDescent="0.2">
      <c r="A607" s="80"/>
      <c r="B607" s="81"/>
      <c r="C607" s="81"/>
      <c r="D607" s="81"/>
      <c r="E607" s="81"/>
      <c r="F607" s="82"/>
      <c r="G607" s="82"/>
      <c r="H607" s="82"/>
      <c r="I607" s="83"/>
      <c r="J607" s="36"/>
      <c r="K607" s="85"/>
      <c r="L607" s="27"/>
      <c r="M607" s="88"/>
      <c r="N607" s="86"/>
      <c r="O607" s="86"/>
      <c r="P607" s="87"/>
      <c r="Q607" s="86"/>
      <c r="S607" s="100"/>
      <c r="T607" s="78"/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</row>
    <row r="608" spans="1:30" s="32" customFormat="1" x14ac:dyDescent="0.2">
      <c r="A608" s="80"/>
      <c r="B608" s="81"/>
      <c r="C608" s="81"/>
      <c r="D608" s="81"/>
      <c r="E608" s="81"/>
      <c r="F608" s="82"/>
      <c r="G608" s="82"/>
      <c r="H608" s="82"/>
      <c r="I608" s="83"/>
      <c r="J608" s="36"/>
      <c r="K608" s="85"/>
      <c r="L608" s="27"/>
      <c r="M608" s="88"/>
      <c r="N608" s="86"/>
      <c r="O608" s="86"/>
      <c r="P608" s="87"/>
      <c r="Q608" s="86"/>
      <c r="S608" s="100"/>
      <c r="T608" s="78"/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</row>
    <row r="609" spans="1:30" s="32" customFormat="1" x14ac:dyDescent="0.2">
      <c r="A609" s="80"/>
      <c r="B609" s="81"/>
      <c r="C609" s="81"/>
      <c r="D609" s="81"/>
      <c r="E609" s="81"/>
      <c r="F609" s="82"/>
      <c r="G609" s="82"/>
      <c r="H609" s="82"/>
      <c r="I609" s="83"/>
      <c r="J609" s="36"/>
      <c r="K609" s="85"/>
      <c r="L609" s="27"/>
      <c r="M609" s="88"/>
      <c r="N609" s="86"/>
      <c r="O609" s="86"/>
      <c r="P609" s="87"/>
      <c r="Q609" s="86"/>
      <c r="S609" s="100"/>
      <c r="T609" s="78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</row>
    <row r="610" spans="1:30" s="32" customFormat="1" x14ac:dyDescent="0.2">
      <c r="A610" s="80"/>
      <c r="B610" s="81"/>
      <c r="C610" s="81"/>
      <c r="D610" s="81"/>
      <c r="E610" s="81"/>
      <c r="F610" s="82"/>
      <c r="G610" s="82"/>
      <c r="H610" s="82"/>
      <c r="I610" s="83"/>
      <c r="J610" s="36"/>
      <c r="K610" s="85"/>
      <c r="L610" s="27"/>
      <c r="M610" s="88"/>
      <c r="N610" s="86"/>
      <c r="O610" s="86"/>
      <c r="P610" s="87"/>
      <c r="Q610" s="86"/>
      <c r="S610" s="100"/>
      <c r="T610" s="78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</row>
    <row r="611" spans="1:30" s="32" customFormat="1" x14ac:dyDescent="0.2">
      <c r="A611" s="80"/>
      <c r="B611" s="81"/>
      <c r="C611" s="81"/>
      <c r="D611" s="81"/>
      <c r="E611" s="81"/>
      <c r="F611" s="82"/>
      <c r="G611" s="82"/>
      <c r="H611" s="82"/>
      <c r="I611" s="83"/>
      <c r="J611" s="36"/>
      <c r="K611" s="85"/>
      <c r="L611" s="27"/>
      <c r="M611" s="88"/>
      <c r="N611" s="86"/>
      <c r="O611" s="86"/>
      <c r="P611" s="87"/>
      <c r="Q611" s="86"/>
      <c r="S611" s="100"/>
      <c r="T611" s="78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</row>
    <row r="612" spans="1:30" s="32" customFormat="1" x14ac:dyDescent="0.2">
      <c r="A612" s="80"/>
      <c r="B612" s="81"/>
      <c r="C612" s="81"/>
      <c r="D612" s="81"/>
      <c r="E612" s="81"/>
      <c r="F612" s="82"/>
      <c r="G612" s="82"/>
      <c r="H612" s="82"/>
      <c r="I612" s="83"/>
      <c r="J612" s="36"/>
      <c r="K612" s="85"/>
      <c r="L612" s="27"/>
      <c r="M612" s="88"/>
      <c r="N612" s="86"/>
      <c r="O612" s="86"/>
      <c r="P612" s="87"/>
      <c r="Q612" s="86"/>
      <c r="S612" s="100"/>
      <c r="T612" s="78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</row>
    <row r="613" spans="1:30" s="32" customFormat="1" x14ac:dyDescent="0.2">
      <c r="A613" s="80"/>
      <c r="B613" s="81"/>
      <c r="C613" s="81"/>
      <c r="D613" s="81"/>
      <c r="E613" s="81"/>
      <c r="F613" s="82"/>
      <c r="G613" s="82"/>
      <c r="H613" s="82"/>
      <c r="I613" s="83"/>
      <c r="J613" s="36"/>
      <c r="K613" s="85"/>
      <c r="L613" s="27"/>
      <c r="M613" s="88"/>
      <c r="N613" s="86"/>
      <c r="O613" s="86"/>
      <c r="P613" s="87"/>
      <c r="Q613" s="86"/>
      <c r="S613" s="100"/>
      <c r="T613" s="78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</row>
    <row r="614" spans="1:30" s="32" customFormat="1" x14ac:dyDescent="0.2">
      <c r="A614" s="80"/>
      <c r="B614" s="81"/>
      <c r="C614" s="81"/>
      <c r="D614" s="81"/>
      <c r="E614" s="81"/>
      <c r="F614" s="82"/>
      <c r="G614" s="82"/>
      <c r="H614" s="82"/>
      <c r="I614" s="83"/>
      <c r="J614" s="36"/>
      <c r="K614" s="85"/>
      <c r="L614" s="27"/>
      <c r="M614" s="88"/>
      <c r="N614" s="86"/>
      <c r="O614" s="86"/>
      <c r="P614" s="87"/>
      <c r="Q614" s="86"/>
      <c r="S614" s="100"/>
      <c r="T614" s="78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</row>
    <row r="615" spans="1:30" s="32" customFormat="1" x14ac:dyDescent="0.2">
      <c r="A615" s="80"/>
      <c r="B615" s="81"/>
      <c r="C615" s="81"/>
      <c r="D615" s="81"/>
      <c r="E615" s="81"/>
      <c r="F615" s="82"/>
      <c r="G615" s="82"/>
      <c r="H615" s="82"/>
      <c r="I615" s="83"/>
      <c r="J615" s="36"/>
      <c r="K615" s="85"/>
      <c r="L615" s="27"/>
      <c r="M615" s="88"/>
      <c r="N615" s="86"/>
      <c r="O615" s="86"/>
      <c r="P615" s="87"/>
      <c r="Q615" s="86"/>
      <c r="S615" s="100"/>
      <c r="T615" s="78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</row>
    <row r="616" spans="1:30" s="32" customFormat="1" x14ac:dyDescent="0.2">
      <c r="A616" s="80"/>
      <c r="B616" s="81"/>
      <c r="C616" s="81"/>
      <c r="D616" s="81"/>
      <c r="E616" s="81"/>
      <c r="F616" s="82"/>
      <c r="G616" s="82"/>
      <c r="H616" s="82"/>
      <c r="I616" s="83"/>
      <c r="J616" s="36"/>
      <c r="K616" s="85"/>
      <c r="L616" s="27"/>
      <c r="M616" s="88"/>
      <c r="N616" s="86"/>
      <c r="O616" s="86"/>
      <c r="P616" s="87"/>
      <c r="Q616" s="86"/>
      <c r="S616" s="100"/>
      <c r="T616" s="78"/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</row>
    <row r="617" spans="1:30" s="32" customFormat="1" x14ac:dyDescent="0.2">
      <c r="A617" s="80"/>
      <c r="B617" s="81"/>
      <c r="C617" s="81"/>
      <c r="D617" s="81"/>
      <c r="E617" s="81"/>
      <c r="F617" s="82"/>
      <c r="G617" s="82"/>
      <c r="H617" s="82"/>
      <c r="I617" s="83"/>
      <c r="J617" s="36"/>
      <c r="K617" s="85"/>
      <c r="L617" s="27"/>
      <c r="M617" s="88"/>
      <c r="N617" s="86"/>
      <c r="O617" s="86"/>
      <c r="P617" s="87"/>
      <c r="Q617" s="86"/>
      <c r="S617" s="100"/>
      <c r="T617" s="78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</row>
    <row r="618" spans="1:30" s="32" customFormat="1" x14ac:dyDescent="0.2">
      <c r="A618" s="80"/>
      <c r="B618" s="81"/>
      <c r="C618" s="81"/>
      <c r="D618" s="81"/>
      <c r="E618" s="81"/>
      <c r="F618" s="82"/>
      <c r="G618" s="82"/>
      <c r="H618" s="82"/>
      <c r="I618" s="83"/>
      <c r="J618" s="36"/>
      <c r="K618" s="85"/>
      <c r="L618" s="27"/>
      <c r="M618" s="88"/>
      <c r="N618" s="86"/>
      <c r="O618" s="86"/>
      <c r="P618" s="87"/>
      <c r="Q618" s="86"/>
      <c r="S618" s="100"/>
      <c r="T618" s="78"/>
      <c r="U618" s="31"/>
      <c r="V618" s="31"/>
      <c r="W618" s="31"/>
      <c r="X618" s="31"/>
      <c r="Y618" s="31"/>
      <c r="Z618" s="31"/>
      <c r="AA618" s="31"/>
      <c r="AB618" s="31"/>
      <c r="AC618" s="31"/>
      <c r="AD618" s="31"/>
    </row>
    <row r="619" spans="1:30" s="32" customFormat="1" x14ac:dyDescent="0.2">
      <c r="A619" s="80"/>
      <c r="B619" s="81"/>
      <c r="C619" s="81"/>
      <c r="D619" s="81"/>
      <c r="E619" s="81"/>
      <c r="F619" s="82"/>
      <c r="G619" s="82"/>
      <c r="H619" s="82"/>
      <c r="I619" s="83"/>
      <c r="J619" s="36"/>
      <c r="K619" s="85"/>
      <c r="L619" s="27"/>
      <c r="M619" s="88"/>
      <c r="N619" s="86"/>
      <c r="O619" s="86"/>
      <c r="P619" s="87"/>
      <c r="Q619" s="86"/>
      <c r="S619" s="100"/>
      <c r="T619" s="78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</row>
    <row r="620" spans="1:30" s="32" customFormat="1" x14ac:dyDescent="0.2">
      <c r="A620" s="80"/>
      <c r="B620" s="81"/>
      <c r="C620" s="81"/>
      <c r="D620" s="81"/>
      <c r="E620" s="81"/>
      <c r="F620" s="82"/>
      <c r="G620" s="82"/>
      <c r="H620" s="82"/>
      <c r="I620" s="83"/>
      <c r="J620" s="36"/>
      <c r="K620" s="85"/>
      <c r="L620" s="27"/>
      <c r="M620" s="88"/>
      <c r="N620" s="86"/>
      <c r="O620" s="86"/>
      <c r="P620" s="87"/>
      <c r="Q620" s="86"/>
      <c r="S620" s="100"/>
      <c r="T620" s="78"/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</row>
    <row r="621" spans="1:30" s="32" customFormat="1" x14ac:dyDescent="0.2">
      <c r="A621" s="80"/>
      <c r="B621" s="81"/>
      <c r="C621" s="81"/>
      <c r="D621" s="81"/>
      <c r="E621" s="81"/>
      <c r="F621" s="82"/>
      <c r="G621" s="82"/>
      <c r="H621" s="82"/>
      <c r="I621" s="83"/>
      <c r="J621" s="36"/>
      <c r="K621" s="85"/>
      <c r="L621" s="27"/>
      <c r="M621" s="88"/>
      <c r="N621" s="86"/>
      <c r="O621" s="86"/>
      <c r="P621" s="87"/>
      <c r="Q621" s="86"/>
      <c r="S621" s="100"/>
      <c r="T621" s="78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</row>
    <row r="622" spans="1:30" s="32" customFormat="1" x14ac:dyDescent="0.2">
      <c r="A622" s="80"/>
      <c r="B622" s="81"/>
      <c r="C622" s="81"/>
      <c r="D622" s="81"/>
      <c r="E622" s="81"/>
      <c r="F622" s="82"/>
      <c r="G622" s="82"/>
      <c r="H622" s="82"/>
      <c r="I622" s="83"/>
      <c r="J622" s="36"/>
      <c r="K622" s="85"/>
      <c r="L622" s="27"/>
      <c r="M622" s="88"/>
      <c r="N622" s="86"/>
      <c r="O622" s="86"/>
      <c r="P622" s="87"/>
      <c r="Q622" s="86"/>
      <c r="S622" s="100"/>
      <c r="T622" s="78"/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</row>
    <row r="623" spans="1:30" s="32" customFormat="1" x14ac:dyDescent="0.2">
      <c r="A623" s="80"/>
      <c r="B623" s="81"/>
      <c r="C623" s="81"/>
      <c r="D623" s="81"/>
      <c r="E623" s="81"/>
      <c r="F623" s="82"/>
      <c r="G623" s="82"/>
      <c r="H623" s="82"/>
      <c r="I623" s="83"/>
      <c r="J623" s="36"/>
      <c r="K623" s="85"/>
      <c r="L623" s="27"/>
      <c r="M623" s="88"/>
      <c r="N623" s="86"/>
      <c r="O623" s="86"/>
      <c r="P623" s="87"/>
      <c r="Q623" s="86"/>
      <c r="S623" s="100"/>
      <c r="T623" s="78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</row>
    <row r="624" spans="1:30" s="32" customFormat="1" x14ac:dyDescent="0.2">
      <c r="A624" s="80"/>
      <c r="B624" s="81"/>
      <c r="C624" s="81"/>
      <c r="D624" s="81"/>
      <c r="E624" s="81"/>
      <c r="F624" s="82"/>
      <c r="G624" s="82"/>
      <c r="H624" s="82"/>
      <c r="I624" s="83"/>
      <c r="J624" s="36"/>
      <c r="K624" s="85"/>
      <c r="L624" s="27"/>
      <c r="M624" s="88"/>
      <c r="N624" s="86"/>
      <c r="O624" s="86"/>
      <c r="P624" s="87"/>
      <c r="Q624" s="86"/>
      <c r="S624" s="100"/>
      <c r="T624" s="78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</row>
    <row r="625" spans="1:30" s="32" customFormat="1" x14ac:dyDescent="0.2">
      <c r="A625" s="80"/>
      <c r="B625" s="81"/>
      <c r="C625" s="81"/>
      <c r="D625" s="81"/>
      <c r="E625" s="81"/>
      <c r="F625" s="82"/>
      <c r="G625" s="82"/>
      <c r="H625" s="82"/>
      <c r="I625" s="83"/>
      <c r="J625" s="36"/>
      <c r="K625" s="85"/>
      <c r="L625" s="27"/>
      <c r="M625" s="88"/>
      <c r="N625" s="86"/>
      <c r="O625" s="86"/>
      <c r="P625" s="87"/>
      <c r="Q625" s="86"/>
      <c r="S625" s="100"/>
      <c r="T625" s="78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</row>
    <row r="626" spans="1:30" s="32" customFormat="1" x14ac:dyDescent="0.2">
      <c r="A626" s="80"/>
      <c r="B626" s="81"/>
      <c r="C626" s="81"/>
      <c r="D626" s="81"/>
      <c r="E626" s="81"/>
      <c r="F626" s="82"/>
      <c r="G626" s="82"/>
      <c r="H626" s="82"/>
      <c r="I626" s="83"/>
      <c r="J626" s="36"/>
      <c r="K626" s="85"/>
      <c r="L626" s="27"/>
      <c r="M626" s="88"/>
      <c r="N626" s="86"/>
      <c r="O626" s="86"/>
      <c r="P626" s="87"/>
      <c r="Q626" s="86"/>
      <c r="S626" s="100"/>
      <c r="T626" s="78"/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</row>
    <row r="627" spans="1:30" s="32" customFormat="1" x14ac:dyDescent="0.2">
      <c r="A627" s="80"/>
      <c r="B627" s="81"/>
      <c r="C627" s="81"/>
      <c r="D627" s="81"/>
      <c r="E627" s="81"/>
      <c r="F627" s="82"/>
      <c r="G627" s="82"/>
      <c r="H627" s="82"/>
      <c r="I627" s="83"/>
      <c r="J627" s="36"/>
      <c r="K627" s="85"/>
      <c r="L627" s="27"/>
      <c r="M627" s="88"/>
      <c r="N627" s="86"/>
      <c r="O627" s="86"/>
      <c r="P627" s="87"/>
      <c r="Q627" s="86"/>
      <c r="S627" s="100"/>
      <c r="T627" s="78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</row>
    <row r="628" spans="1:30" s="32" customFormat="1" x14ac:dyDescent="0.2">
      <c r="A628" s="80"/>
      <c r="B628" s="81"/>
      <c r="C628" s="81"/>
      <c r="D628" s="81"/>
      <c r="E628" s="81"/>
      <c r="F628" s="82"/>
      <c r="G628" s="82"/>
      <c r="H628" s="82"/>
      <c r="I628" s="83"/>
      <c r="J628" s="36"/>
      <c r="K628" s="85"/>
      <c r="L628" s="27"/>
      <c r="M628" s="88"/>
      <c r="N628" s="86"/>
      <c r="O628" s="86"/>
      <c r="P628" s="87"/>
      <c r="Q628" s="86"/>
      <c r="S628" s="100"/>
      <c r="T628" s="78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</row>
    <row r="629" spans="1:30" s="32" customFormat="1" x14ac:dyDescent="0.2">
      <c r="A629" s="80"/>
      <c r="B629" s="81"/>
      <c r="C629" s="81"/>
      <c r="D629" s="81"/>
      <c r="E629" s="81"/>
      <c r="F629" s="82"/>
      <c r="G629" s="82"/>
      <c r="H629" s="82"/>
      <c r="I629" s="83"/>
      <c r="J629" s="36"/>
      <c r="K629" s="85"/>
      <c r="L629" s="27"/>
      <c r="M629" s="88"/>
      <c r="N629" s="86"/>
      <c r="O629" s="86"/>
      <c r="P629" s="87"/>
      <c r="Q629" s="86"/>
      <c r="S629" s="100"/>
      <c r="T629" s="78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</row>
    <row r="630" spans="1:30" s="32" customFormat="1" x14ac:dyDescent="0.2">
      <c r="A630" s="80"/>
      <c r="B630" s="81"/>
      <c r="C630" s="81"/>
      <c r="D630" s="81"/>
      <c r="E630" s="81"/>
      <c r="F630" s="82"/>
      <c r="G630" s="82"/>
      <c r="H630" s="82"/>
      <c r="I630" s="83"/>
      <c r="J630" s="36"/>
      <c r="K630" s="85"/>
      <c r="L630" s="27"/>
      <c r="M630" s="88"/>
      <c r="N630" s="86"/>
      <c r="O630" s="86"/>
      <c r="P630" s="87"/>
      <c r="Q630" s="86"/>
      <c r="S630" s="100"/>
      <c r="T630" s="78"/>
      <c r="U630" s="31"/>
      <c r="V630" s="31"/>
      <c r="W630" s="31"/>
      <c r="X630" s="31"/>
      <c r="Y630" s="31"/>
      <c r="Z630" s="31"/>
      <c r="AA630" s="31"/>
      <c r="AB630" s="31"/>
      <c r="AC630" s="31"/>
      <c r="AD630" s="31"/>
    </row>
    <row r="631" spans="1:30" s="32" customFormat="1" x14ac:dyDescent="0.2">
      <c r="A631" s="80"/>
      <c r="B631" s="81"/>
      <c r="C631" s="81"/>
      <c r="D631" s="81"/>
      <c r="E631" s="81"/>
      <c r="F631" s="82"/>
      <c r="G631" s="82"/>
      <c r="H631" s="82"/>
      <c r="I631" s="83"/>
      <c r="J631" s="36"/>
      <c r="K631" s="85"/>
      <c r="L631" s="27"/>
      <c r="M631" s="88"/>
      <c r="N631" s="86"/>
      <c r="O631" s="86"/>
      <c r="P631" s="87"/>
      <c r="Q631" s="86"/>
      <c r="S631" s="100"/>
      <c r="T631" s="78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</row>
    <row r="632" spans="1:30" s="32" customFormat="1" x14ac:dyDescent="0.2">
      <c r="A632" s="80"/>
      <c r="B632" s="81"/>
      <c r="C632" s="81"/>
      <c r="D632" s="81"/>
      <c r="E632" s="81"/>
      <c r="F632" s="82"/>
      <c r="G632" s="82"/>
      <c r="H632" s="82"/>
      <c r="I632" s="83"/>
      <c r="J632" s="36"/>
      <c r="K632" s="85"/>
      <c r="L632" s="27"/>
      <c r="M632" s="88"/>
      <c r="N632" s="86"/>
      <c r="O632" s="86"/>
      <c r="P632" s="87"/>
      <c r="Q632" s="86"/>
      <c r="S632" s="100"/>
      <c r="T632" s="78"/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</row>
    <row r="633" spans="1:30" s="32" customFormat="1" x14ac:dyDescent="0.2">
      <c r="A633" s="80"/>
      <c r="B633" s="81"/>
      <c r="C633" s="81"/>
      <c r="D633" s="81"/>
      <c r="E633" s="81"/>
      <c r="F633" s="82"/>
      <c r="G633" s="82"/>
      <c r="H633" s="82"/>
      <c r="I633" s="83"/>
      <c r="J633" s="36"/>
      <c r="K633" s="85"/>
      <c r="L633" s="27"/>
      <c r="M633" s="88"/>
      <c r="N633" s="86"/>
      <c r="O633" s="86"/>
      <c r="P633" s="87"/>
      <c r="Q633" s="86"/>
      <c r="S633" s="100"/>
      <c r="T633" s="78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</row>
    <row r="634" spans="1:30" s="32" customFormat="1" x14ac:dyDescent="0.2">
      <c r="A634" s="80"/>
      <c r="B634" s="81"/>
      <c r="C634" s="81"/>
      <c r="D634" s="81"/>
      <c r="E634" s="81"/>
      <c r="F634" s="82"/>
      <c r="G634" s="82"/>
      <c r="H634" s="82"/>
      <c r="I634" s="83"/>
      <c r="J634" s="36"/>
      <c r="K634" s="85"/>
      <c r="L634" s="27"/>
      <c r="M634" s="88"/>
      <c r="N634" s="86"/>
      <c r="O634" s="86"/>
      <c r="P634" s="87"/>
      <c r="Q634" s="86"/>
      <c r="S634" s="100"/>
      <c r="T634" s="78"/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</row>
    <row r="635" spans="1:30" s="32" customFormat="1" x14ac:dyDescent="0.2">
      <c r="A635" s="80"/>
      <c r="B635" s="81"/>
      <c r="C635" s="81"/>
      <c r="D635" s="81"/>
      <c r="E635" s="81"/>
      <c r="F635" s="82"/>
      <c r="G635" s="82"/>
      <c r="H635" s="82"/>
      <c r="I635" s="83"/>
      <c r="J635" s="36"/>
      <c r="K635" s="85"/>
      <c r="L635" s="27"/>
      <c r="M635" s="88"/>
      <c r="N635" s="86"/>
      <c r="O635" s="86"/>
      <c r="P635" s="87"/>
      <c r="Q635" s="86"/>
      <c r="S635" s="100"/>
      <c r="T635" s="78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</row>
    <row r="636" spans="1:30" s="32" customFormat="1" x14ac:dyDescent="0.2">
      <c r="A636" s="80"/>
      <c r="B636" s="81"/>
      <c r="C636" s="81"/>
      <c r="D636" s="81"/>
      <c r="E636" s="81"/>
      <c r="F636" s="82"/>
      <c r="G636" s="82"/>
      <c r="H636" s="82"/>
      <c r="I636" s="83"/>
      <c r="J636" s="36"/>
      <c r="K636" s="85"/>
      <c r="L636" s="27"/>
      <c r="M636" s="88"/>
      <c r="N636" s="86"/>
      <c r="O636" s="86"/>
      <c r="P636" s="87"/>
      <c r="Q636" s="86"/>
      <c r="S636" s="100"/>
      <c r="T636" s="78"/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</row>
    <row r="637" spans="1:30" s="32" customFormat="1" x14ac:dyDescent="0.2">
      <c r="A637" s="80"/>
      <c r="B637" s="81"/>
      <c r="C637" s="81"/>
      <c r="D637" s="81"/>
      <c r="E637" s="81"/>
      <c r="F637" s="82"/>
      <c r="G637" s="82"/>
      <c r="H637" s="82"/>
      <c r="I637" s="83"/>
      <c r="J637" s="36"/>
      <c r="K637" s="85"/>
      <c r="L637" s="27"/>
      <c r="M637" s="88"/>
      <c r="N637" s="86"/>
      <c r="O637" s="86"/>
      <c r="P637" s="87"/>
      <c r="Q637" s="86"/>
      <c r="S637" s="100"/>
      <c r="T637" s="78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</row>
    <row r="638" spans="1:30" s="32" customFormat="1" x14ac:dyDescent="0.2">
      <c r="A638" s="80"/>
      <c r="B638" s="81"/>
      <c r="C638" s="81"/>
      <c r="D638" s="81"/>
      <c r="E638" s="81"/>
      <c r="F638" s="82"/>
      <c r="G638" s="82"/>
      <c r="H638" s="82"/>
      <c r="I638" s="83"/>
      <c r="J638" s="36"/>
      <c r="K638" s="85"/>
      <c r="L638" s="27"/>
      <c r="M638" s="88"/>
      <c r="N638" s="86"/>
      <c r="O638" s="86"/>
      <c r="P638" s="87"/>
      <c r="Q638" s="86"/>
      <c r="S638" s="100"/>
      <c r="T638" s="78"/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</row>
    <row r="639" spans="1:30" s="32" customFormat="1" x14ac:dyDescent="0.2">
      <c r="A639" s="80"/>
      <c r="B639" s="81"/>
      <c r="C639" s="81"/>
      <c r="D639" s="81"/>
      <c r="E639" s="81"/>
      <c r="F639" s="82"/>
      <c r="G639" s="82"/>
      <c r="H639" s="82"/>
      <c r="I639" s="83"/>
      <c r="J639" s="36"/>
      <c r="K639" s="85"/>
      <c r="L639" s="27"/>
      <c r="M639" s="88"/>
      <c r="N639" s="86"/>
      <c r="O639" s="86"/>
      <c r="P639" s="87"/>
      <c r="Q639" s="86"/>
      <c r="S639" s="100"/>
      <c r="T639" s="78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</row>
    <row r="640" spans="1:30" s="32" customFormat="1" x14ac:dyDescent="0.2">
      <c r="A640" s="80"/>
      <c r="B640" s="81"/>
      <c r="C640" s="81"/>
      <c r="D640" s="81"/>
      <c r="E640" s="81"/>
      <c r="F640" s="82"/>
      <c r="G640" s="82"/>
      <c r="H640" s="82"/>
      <c r="I640" s="83"/>
      <c r="J640" s="36"/>
      <c r="K640" s="85"/>
      <c r="L640" s="27"/>
      <c r="M640" s="88"/>
      <c r="N640" s="86"/>
      <c r="O640" s="86"/>
      <c r="P640" s="87"/>
      <c r="Q640" s="86"/>
      <c r="S640" s="100"/>
      <c r="T640" s="78"/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</row>
    <row r="641" spans="1:30" s="32" customFormat="1" x14ac:dyDescent="0.2">
      <c r="A641" s="80"/>
      <c r="B641" s="81"/>
      <c r="C641" s="81"/>
      <c r="D641" s="81"/>
      <c r="E641" s="81"/>
      <c r="F641" s="82"/>
      <c r="G641" s="82"/>
      <c r="H641" s="82"/>
      <c r="I641" s="83"/>
      <c r="J641" s="36"/>
      <c r="K641" s="85"/>
      <c r="L641" s="27"/>
      <c r="M641" s="88"/>
      <c r="N641" s="86"/>
      <c r="O641" s="86"/>
      <c r="P641" s="87"/>
      <c r="Q641" s="86"/>
      <c r="S641" s="100"/>
      <c r="T641" s="78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</row>
    <row r="642" spans="1:30" s="32" customFormat="1" x14ac:dyDescent="0.2">
      <c r="A642" s="80"/>
      <c r="B642" s="81"/>
      <c r="C642" s="81"/>
      <c r="D642" s="81"/>
      <c r="E642" s="81"/>
      <c r="F642" s="82"/>
      <c r="G642" s="82"/>
      <c r="H642" s="82"/>
      <c r="I642" s="83"/>
      <c r="J642" s="36"/>
      <c r="K642" s="85"/>
      <c r="L642" s="27"/>
      <c r="M642" s="88"/>
      <c r="N642" s="86"/>
      <c r="O642" s="86"/>
      <c r="P642" s="87"/>
      <c r="Q642" s="86"/>
      <c r="S642" s="100"/>
      <c r="T642" s="78"/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</row>
    <row r="643" spans="1:30" s="32" customFormat="1" x14ac:dyDescent="0.2">
      <c r="A643" s="80"/>
      <c r="B643" s="81"/>
      <c r="C643" s="81"/>
      <c r="D643" s="81"/>
      <c r="E643" s="81"/>
      <c r="F643" s="82"/>
      <c r="G643" s="82"/>
      <c r="H643" s="82"/>
      <c r="I643" s="83"/>
      <c r="J643" s="36"/>
      <c r="K643" s="85"/>
      <c r="L643" s="27"/>
      <c r="M643" s="88"/>
      <c r="N643" s="86"/>
      <c r="O643" s="86"/>
      <c r="P643" s="87"/>
      <c r="Q643" s="86"/>
      <c r="S643" s="100"/>
      <c r="T643" s="78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</row>
    <row r="644" spans="1:30" s="32" customFormat="1" x14ac:dyDescent="0.2">
      <c r="A644" s="80"/>
      <c r="B644" s="81"/>
      <c r="C644" s="81"/>
      <c r="D644" s="81"/>
      <c r="E644" s="81"/>
      <c r="F644" s="82"/>
      <c r="G644" s="82"/>
      <c r="H644" s="82"/>
      <c r="I644" s="83"/>
      <c r="J644" s="36"/>
      <c r="K644" s="85"/>
      <c r="L644" s="27"/>
      <c r="M644" s="88"/>
      <c r="N644" s="86"/>
      <c r="O644" s="86"/>
      <c r="P644" s="87"/>
      <c r="Q644" s="86"/>
      <c r="S644" s="100"/>
      <c r="T644" s="78"/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</row>
    <row r="645" spans="1:30" s="32" customFormat="1" x14ac:dyDescent="0.2">
      <c r="A645" s="80"/>
      <c r="B645" s="81"/>
      <c r="C645" s="81"/>
      <c r="D645" s="81"/>
      <c r="E645" s="81"/>
      <c r="F645" s="82"/>
      <c r="G645" s="82"/>
      <c r="H645" s="82"/>
      <c r="I645" s="83"/>
      <c r="J645" s="36"/>
      <c r="K645" s="85"/>
      <c r="L645" s="27"/>
      <c r="M645" s="88"/>
      <c r="N645" s="86"/>
      <c r="O645" s="86"/>
      <c r="P645" s="87"/>
      <c r="Q645" s="86"/>
      <c r="S645" s="100"/>
      <c r="T645" s="78"/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</row>
    <row r="646" spans="1:30" s="32" customFormat="1" x14ac:dyDescent="0.2">
      <c r="A646" s="80"/>
      <c r="B646" s="81"/>
      <c r="C646" s="81"/>
      <c r="D646" s="81"/>
      <c r="E646" s="81"/>
      <c r="F646" s="82"/>
      <c r="G646" s="82"/>
      <c r="H646" s="82"/>
      <c r="I646" s="83"/>
      <c r="J646" s="36"/>
      <c r="K646" s="85"/>
      <c r="L646" s="27"/>
      <c r="M646" s="88"/>
      <c r="N646" s="86"/>
      <c r="O646" s="86"/>
      <c r="P646" s="87"/>
      <c r="Q646" s="86"/>
      <c r="S646" s="100"/>
      <c r="T646" s="78"/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</row>
    <row r="647" spans="1:30" s="32" customFormat="1" x14ac:dyDescent="0.2">
      <c r="A647" s="80"/>
      <c r="B647" s="81"/>
      <c r="C647" s="81"/>
      <c r="D647" s="81"/>
      <c r="E647" s="81"/>
      <c r="F647" s="82"/>
      <c r="G647" s="82"/>
      <c r="H647" s="82"/>
      <c r="I647" s="83"/>
      <c r="J647" s="36"/>
      <c r="K647" s="85"/>
      <c r="L647" s="27"/>
      <c r="M647" s="88"/>
      <c r="N647" s="86"/>
      <c r="O647" s="86"/>
      <c r="P647" s="87"/>
      <c r="Q647" s="86"/>
      <c r="S647" s="100"/>
      <c r="T647" s="78"/>
      <c r="U647" s="31"/>
      <c r="V647" s="31"/>
      <c r="W647" s="31"/>
      <c r="X647" s="31"/>
      <c r="Y647" s="31"/>
      <c r="Z647" s="31"/>
      <c r="AA647" s="31"/>
      <c r="AB647" s="31"/>
      <c r="AC647" s="31"/>
      <c r="AD647" s="31"/>
    </row>
    <row r="648" spans="1:30" s="32" customFormat="1" x14ac:dyDescent="0.2">
      <c r="A648" s="80"/>
      <c r="B648" s="81"/>
      <c r="C648" s="81"/>
      <c r="D648" s="81"/>
      <c r="E648" s="81"/>
      <c r="F648" s="82"/>
      <c r="G648" s="82"/>
      <c r="H648" s="82"/>
      <c r="I648" s="83"/>
      <c r="J648" s="36"/>
      <c r="K648" s="85"/>
      <c r="L648" s="27"/>
      <c r="M648" s="88"/>
      <c r="N648" s="86"/>
      <c r="O648" s="86"/>
      <c r="P648" s="87"/>
      <c r="Q648" s="86"/>
      <c r="S648" s="100"/>
      <c r="T648" s="78"/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</row>
    <row r="649" spans="1:30" s="32" customFormat="1" x14ac:dyDescent="0.2">
      <c r="A649" s="80"/>
      <c r="B649" s="81"/>
      <c r="C649" s="81"/>
      <c r="D649" s="81"/>
      <c r="E649" s="81"/>
      <c r="F649" s="82"/>
      <c r="G649" s="82"/>
      <c r="H649" s="82"/>
      <c r="I649" s="83"/>
      <c r="J649" s="36"/>
      <c r="K649" s="85"/>
      <c r="L649" s="27"/>
      <c r="M649" s="88"/>
      <c r="N649" s="86"/>
      <c r="O649" s="86"/>
      <c r="P649" s="87"/>
      <c r="Q649" s="86"/>
      <c r="S649" s="100"/>
      <c r="T649" s="78"/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</row>
    <row r="650" spans="1:30" s="32" customFormat="1" x14ac:dyDescent="0.2">
      <c r="A650" s="80"/>
      <c r="B650" s="81"/>
      <c r="C650" s="81"/>
      <c r="D650" s="81"/>
      <c r="E650" s="81"/>
      <c r="F650" s="82"/>
      <c r="G650" s="82"/>
      <c r="H650" s="82"/>
      <c r="I650" s="83"/>
      <c r="J650" s="36"/>
      <c r="K650" s="85"/>
      <c r="L650" s="27"/>
      <c r="M650" s="88"/>
      <c r="N650" s="86"/>
      <c r="O650" s="86"/>
      <c r="P650" s="87"/>
      <c r="Q650" s="86"/>
      <c r="S650" s="100"/>
      <c r="T650" s="78"/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</row>
    <row r="651" spans="1:30" s="32" customFormat="1" x14ac:dyDescent="0.2">
      <c r="A651" s="80"/>
      <c r="B651" s="81"/>
      <c r="C651" s="81"/>
      <c r="D651" s="81"/>
      <c r="E651" s="81"/>
      <c r="F651" s="82"/>
      <c r="G651" s="82"/>
      <c r="H651" s="82"/>
      <c r="I651" s="83"/>
      <c r="J651" s="36"/>
      <c r="K651" s="85"/>
      <c r="L651" s="27"/>
      <c r="M651" s="88"/>
      <c r="N651" s="86"/>
      <c r="O651" s="86"/>
      <c r="P651" s="87"/>
      <c r="Q651" s="86"/>
      <c r="S651" s="100"/>
      <c r="T651" s="78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</row>
    <row r="652" spans="1:30" s="32" customFormat="1" x14ac:dyDescent="0.2">
      <c r="A652" s="80"/>
      <c r="B652" s="81"/>
      <c r="C652" s="81"/>
      <c r="D652" s="81"/>
      <c r="E652" s="81"/>
      <c r="F652" s="82"/>
      <c r="G652" s="82"/>
      <c r="H652" s="82"/>
      <c r="I652" s="83"/>
      <c r="J652" s="36"/>
      <c r="K652" s="85"/>
      <c r="L652" s="27"/>
      <c r="M652" s="88"/>
      <c r="N652" s="86"/>
      <c r="O652" s="86"/>
      <c r="P652" s="87"/>
      <c r="Q652" s="86"/>
      <c r="S652" s="100"/>
      <c r="T652" s="78"/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</row>
    <row r="653" spans="1:30" s="32" customFormat="1" x14ac:dyDescent="0.2">
      <c r="A653" s="80"/>
      <c r="B653" s="81"/>
      <c r="C653" s="81"/>
      <c r="D653" s="81"/>
      <c r="E653" s="81"/>
      <c r="F653" s="82"/>
      <c r="G653" s="82"/>
      <c r="H653" s="82"/>
      <c r="I653" s="83"/>
      <c r="J653" s="36"/>
      <c r="K653" s="85"/>
      <c r="L653" s="27"/>
      <c r="M653" s="88"/>
      <c r="N653" s="86"/>
      <c r="O653" s="86"/>
      <c r="P653" s="87"/>
      <c r="Q653" s="86"/>
      <c r="S653" s="100"/>
      <c r="T653" s="78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</row>
    <row r="654" spans="1:30" s="32" customFormat="1" x14ac:dyDescent="0.2">
      <c r="A654" s="80"/>
      <c r="B654" s="81"/>
      <c r="C654" s="81"/>
      <c r="D654" s="81"/>
      <c r="E654" s="81"/>
      <c r="F654" s="82"/>
      <c r="G654" s="82"/>
      <c r="H654" s="82"/>
      <c r="I654" s="83"/>
      <c r="J654" s="36"/>
      <c r="K654" s="85"/>
      <c r="L654" s="27"/>
      <c r="M654" s="88"/>
      <c r="N654" s="86"/>
      <c r="O654" s="86"/>
      <c r="P654" s="87"/>
      <c r="Q654" s="86"/>
      <c r="S654" s="100"/>
      <c r="T654" s="78"/>
      <c r="U654" s="31"/>
      <c r="V654" s="31"/>
      <c r="W654" s="31"/>
      <c r="X654" s="31"/>
      <c r="Y654" s="31"/>
      <c r="Z654" s="31"/>
      <c r="AA654" s="31"/>
      <c r="AB654" s="31"/>
      <c r="AC654" s="31"/>
      <c r="AD654" s="31"/>
    </row>
    <row r="655" spans="1:30" s="32" customFormat="1" x14ac:dyDescent="0.2">
      <c r="A655" s="80"/>
      <c r="B655" s="81"/>
      <c r="C655" s="81"/>
      <c r="D655" s="81"/>
      <c r="E655" s="81"/>
      <c r="F655" s="82"/>
      <c r="G655" s="82"/>
      <c r="H655" s="82"/>
      <c r="I655" s="83"/>
      <c r="J655" s="36"/>
      <c r="K655" s="85"/>
      <c r="L655" s="27"/>
      <c r="M655" s="88"/>
      <c r="N655" s="86"/>
      <c r="O655" s="86"/>
      <c r="P655" s="87"/>
      <c r="Q655" s="86"/>
      <c r="S655" s="100"/>
      <c r="T655" s="78"/>
      <c r="U655" s="31"/>
      <c r="V655" s="31"/>
      <c r="W655" s="31"/>
      <c r="X655" s="31"/>
      <c r="Y655" s="31"/>
      <c r="Z655" s="31"/>
      <c r="AA655" s="31"/>
      <c r="AB655" s="31"/>
      <c r="AC655" s="31"/>
      <c r="AD655" s="31"/>
    </row>
    <row r="656" spans="1:30" s="32" customFormat="1" x14ac:dyDescent="0.2">
      <c r="A656" s="80"/>
      <c r="B656" s="81"/>
      <c r="C656" s="81"/>
      <c r="D656" s="81"/>
      <c r="E656" s="81"/>
      <c r="F656" s="82"/>
      <c r="G656" s="82"/>
      <c r="H656" s="82"/>
      <c r="I656" s="83"/>
      <c r="J656" s="36"/>
      <c r="K656" s="85"/>
      <c r="L656" s="27"/>
      <c r="M656" s="88"/>
      <c r="N656" s="86"/>
      <c r="O656" s="86"/>
      <c r="P656" s="87"/>
      <c r="Q656" s="86"/>
      <c r="S656" s="100"/>
      <c r="T656" s="78"/>
      <c r="U656" s="31"/>
      <c r="V656" s="31"/>
      <c r="W656" s="31"/>
      <c r="X656" s="31"/>
      <c r="Y656" s="31"/>
      <c r="Z656" s="31"/>
      <c r="AA656" s="31"/>
      <c r="AB656" s="31"/>
      <c r="AC656" s="31"/>
      <c r="AD656" s="31"/>
    </row>
    <row r="657" spans="1:30" s="32" customFormat="1" x14ac:dyDescent="0.2">
      <c r="A657" s="80"/>
      <c r="B657" s="81"/>
      <c r="C657" s="81"/>
      <c r="D657" s="81"/>
      <c r="E657" s="81"/>
      <c r="F657" s="82"/>
      <c r="G657" s="82"/>
      <c r="H657" s="82"/>
      <c r="I657" s="83"/>
      <c r="J657" s="36"/>
      <c r="K657" s="85"/>
      <c r="L657" s="27"/>
      <c r="M657" s="88"/>
      <c r="N657" s="86"/>
      <c r="O657" s="86"/>
      <c r="P657" s="87"/>
      <c r="Q657" s="86"/>
      <c r="S657" s="100"/>
      <c r="T657" s="78"/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</row>
    <row r="658" spans="1:30" s="32" customFormat="1" x14ac:dyDescent="0.2">
      <c r="A658" s="80"/>
      <c r="B658" s="81"/>
      <c r="C658" s="81"/>
      <c r="D658" s="81"/>
      <c r="E658" s="81"/>
      <c r="F658" s="82"/>
      <c r="G658" s="82"/>
      <c r="H658" s="82"/>
      <c r="I658" s="83"/>
      <c r="J658" s="36"/>
      <c r="K658" s="85"/>
      <c r="L658" s="27"/>
      <c r="M658" s="88"/>
      <c r="N658" s="86"/>
      <c r="O658" s="86"/>
      <c r="P658" s="87"/>
      <c r="Q658" s="86"/>
      <c r="S658" s="100"/>
      <c r="T658" s="78"/>
      <c r="U658" s="31"/>
      <c r="V658" s="31"/>
      <c r="W658" s="31"/>
      <c r="X658" s="31"/>
      <c r="Y658" s="31"/>
      <c r="Z658" s="31"/>
      <c r="AA658" s="31"/>
      <c r="AB658" s="31"/>
      <c r="AC658" s="31"/>
      <c r="AD658" s="31"/>
    </row>
    <row r="659" spans="1:30" s="32" customFormat="1" x14ac:dyDescent="0.2">
      <c r="A659" s="80"/>
      <c r="B659" s="81"/>
      <c r="C659" s="81"/>
      <c r="D659" s="81"/>
      <c r="E659" s="81"/>
      <c r="F659" s="82"/>
      <c r="G659" s="82"/>
      <c r="H659" s="82"/>
      <c r="I659" s="83"/>
      <c r="J659" s="36"/>
      <c r="K659" s="85"/>
      <c r="L659" s="27"/>
      <c r="M659" s="88"/>
      <c r="N659" s="86"/>
      <c r="O659" s="86"/>
      <c r="P659" s="87"/>
      <c r="Q659" s="86"/>
      <c r="S659" s="100"/>
      <c r="T659" s="78"/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</row>
    <row r="660" spans="1:30" s="32" customFormat="1" x14ac:dyDescent="0.2">
      <c r="A660" s="80"/>
      <c r="B660" s="81"/>
      <c r="C660" s="81"/>
      <c r="D660" s="81"/>
      <c r="E660" s="81"/>
      <c r="F660" s="82"/>
      <c r="G660" s="82"/>
      <c r="H660" s="82"/>
      <c r="I660" s="83"/>
      <c r="J660" s="36"/>
      <c r="K660" s="85"/>
      <c r="L660" s="27"/>
      <c r="M660" s="88"/>
      <c r="N660" s="86"/>
      <c r="O660" s="86"/>
      <c r="P660" s="87"/>
      <c r="Q660" s="86"/>
      <c r="S660" s="100"/>
      <c r="T660" s="78"/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</row>
    <row r="661" spans="1:30" s="32" customFormat="1" x14ac:dyDescent="0.2">
      <c r="A661" s="80"/>
      <c r="B661" s="81"/>
      <c r="C661" s="81"/>
      <c r="D661" s="81"/>
      <c r="E661" s="81"/>
      <c r="F661" s="82"/>
      <c r="G661" s="82"/>
      <c r="H661" s="82"/>
      <c r="I661" s="83"/>
      <c r="J661" s="36"/>
      <c r="K661" s="85"/>
      <c r="L661" s="27"/>
      <c r="M661" s="88"/>
      <c r="N661" s="86"/>
      <c r="O661" s="86"/>
      <c r="P661" s="87"/>
      <c r="Q661" s="86"/>
      <c r="S661" s="100"/>
      <c r="T661" s="78"/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</row>
    <row r="662" spans="1:30" s="32" customFormat="1" x14ac:dyDescent="0.2">
      <c r="A662" s="80"/>
      <c r="B662" s="81"/>
      <c r="C662" s="81"/>
      <c r="D662" s="81"/>
      <c r="E662" s="81"/>
      <c r="F662" s="82"/>
      <c r="G662" s="82"/>
      <c r="H662" s="82"/>
      <c r="I662" s="83"/>
      <c r="J662" s="36"/>
      <c r="K662" s="85"/>
      <c r="L662" s="27"/>
      <c r="M662" s="88"/>
      <c r="N662" s="86"/>
      <c r="O662" s="86"/>
      <c r="P662" s="87"/>
      <c r="Q662" s="86"/>
      <c r="S662" s="100"/>
      <c r="T662" s="78"/>
      <c r="U662" s="31"/>
      <c r="V662" s="31"/>
      <c r="W662" s="31"/>
      <c r="X662" s="31"/>
      <c r="Y662" s="31"/>
      <c r="Z662" s="31"/>
      <c r="AA662" s="31"/>
      <c r="AB662" s="31"/>
      <c r="AC662" s="31"/>
      <c r="AD662" s="31"/>
    </row>
    <row r="663" spans="1:30" s="32" customFormat="1" x14ac:dyDescent="0.2">
      <c r="A663" s="80"/>
      <c r="B663" s="81"/>
      <c r="C663" s="81"/>
      <c r="D663" s="81"/>
      <c r="E663" s="81"/>
      <c r="F663" s="82"/>
      <c r="G663" s="82"/>
      <c r="H663" s="82"/>
      <c r="I663" s="83"/>
      <c r="J663" s="36"/>
      <c r="K663" s="85"/>
      <c r="L663" s="27"/>
      <c r="M663" s="88"/>
      <c r="N663" s="86"/>
      <c r="O663" s="86"/>
      <c r="P663" s="87"/>
      <c r="Q663" s="86"/>
      <c r="S663" s="100"/>
      <c r="T663" s="78"/>
      <c r="U663" s="31"/>
      <c r="V663" s="31"/>
      <c r="W663" s="31"/>
      <c r="X663" s="31"/>
      <c r="Y663" s="31"/>
      <c r="Z663" s="31"/>
      <c r="AA663" s="31"/>
      <c r="AB663" s="31"/>
      <c r="AC663" s="31"/>
      <c r="AD663" s="31"/>
    </row>
    <row r="664" spans="1:30" s="32" customFormat="1" x14ac:dyDescent="0.2">
      <c r="A664" s="80"/>
      <c r="B664" s="81"/>
      <c r="C664" s="81"/>
      <c r="D664" s="81"/>
      <c r="E664" s="81"/>
      <c r="F664" s="82"/>
      <c r="G664" s="82"/>
      <c r="H664" s="82"/>
      <c r="I664" s="83"/>
      <c r="J664" s="36"/>
      <c r="K664" s="85"/>
      <c r="L664" s="27"/>
      <c r="M664" s="88"/>
      <c r="N664" s="86"/>
      <c r="O664" s="86"/>
      <c r="P664" s="87"/>
      <c r="Q664" s="86"/>
      <c r="S664" s="100"/>
      <c r="T664" s="78"/>
      <c r="U664" s="31"/>
      <c r="V664" s="31"/>
      <c r="W664" s="31"/>
      <c r="X664" s="31"/>
      <c r="Y664" s="31"/>
      <c r="Z664" s="31"/>
      <c r="AA664" s="31"/>
      <c r="AB664" s="31"/>
      <c r="AC664" s="31"/>
      <c r="AD664" s="31"/>
    </row>
    <row r="665" spans="1:30" s="32" customFormat="1" x14ac:dyDescent="0.2">
      <c r="A665" s="80"/>
      <c r="B665" s="81"/>
      <c r="C665" s="81"/>
      <c r="D665" s="81"/>
      <c r="E665" s="81"/>
      <c r="F665" s="82"/>
      <c r="G665" s="82"/>
      <c r="H665" s="82"/>
      <c r="I665" s="83"/>
      <c r="J665" s="36"/>
      <c r="K665" s="85"/>
      <c r="L665" s="27"/>
      <c r="M665" s="88"/>
      <c r="N665" s="86"/>
      <c r="O665" s="86"/>
      <c r="P665" s="87"/>
      <c r="Q665" s="86"/>
      <c r="S665" s="100"/>
      <c r="T665" s="78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</row>
    <row r="666" spans="1:30" s="32" customFormat="1" x14ac:dyDescent="0.2">
      <c r="A666" s="80"/>
      <c r="B666" s="81"/>
      <c r="C666" s="81"/>
      <c r="D666" s="81"/>
      <c r="E666" s="81"/>
      <c r="F666" s="82"/>
      <c r="G666" s="82"/>
      <c r="H666" s="82"/>
      <c r="I666" s="83"/>
      <c r="J666" s="36"/>
      <c r="K666" s="85"/>
      <c r="L666" s="27"/>
      <c r="M666" s="88"/>
      <c r="N666" s="86"/>
      <c r="O666" s="86"/>
      <c r="P666" s="87"/>
      <c r="Q666" s="86"/>
      <c r="S666" s="100"/>
      <c r="T666" s="78"/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</row>
    <row r="667" spans="1:30" s="32" customFormat="1" x14ac:dyDescent="0.2">
      <c r="A667" s="80"/>
      <c r="B667" s="81"/>
      <c r="C667" s="81"/>
      <c r="D667" s="81"/>
      <c r="E667" s="81"/>
      <c r="F667" s="82"/>
      <c r="G667" s="82"/>
      <c r="H667" s="82"/>
      <c r="I667" s="83"/>
      <c r="J667" s="36"/>
      <c r="K667" s="85"/>
      <c r="L667" s="27"/>
      <c r="M667" s="88"/>
      <c r="N667" s="86"/>
      <c r="O667" s="86"/>
      <c r="P667" s="87"/>
      <c r="Q667" s="86"/>
      <c r="S667" s="100"/>
      <c r="T667" s="78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</row>
    <row r="668" spans="1:30" s="32" customFormat="1" x14ac:dyDescent="0.2">
      <c r="A668" s="80"/>
      <c r="B668" s="81"/>
      <c r="C668" s="81"/>
      <c r="D668" s="81"/>
      <c r="E668" s="81"/>
      <c r="F668" s="82"/>
      <c r="G668" s="82"/>
      <c r="H668" s="82"/>
      <c r="I668" s="83"/>
      <c r="J668" s="36"/>
      <c r="K668" s="85"/>
      <c r="L668" s="27"/>
      <c r="M668" s="88"/>
      <c r="N668" s="86"/>
      <c r="O668" s="86"/>
      <c r="P668" s="87"/>
      <c r="Q668" s="86"/>
      <c r="S668" s="100"/>
      <c r="T668" s="78"/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</row>
    <row r="669" spans="1:30" s="32" customFormat="1" x14ac:dyDescent="0.2">
      <c r="A669" s="80"/>
      <c r="B669" s="81"/>
      <c r="C669" s="81"/>
      <c r="D669" s="81"/>
      <c r="E669" s="81"/>
      <c r="F669" s="82"/>
      <c r="G669" s="82"/>
      <c r="H669" s="82"/>
      <c r="I669" s="83"/>
      <c r="J669" s="36"/>
      <c r="K669" s="85"/>
      <c r="L669" s="27"/>
      <c r="M669" s="88"/>
      <c r="N669" s="86"/>
      <c r="O669" s="86"/>
      <c r="P669" s="87"/>
      <c r="Q669" s="86"/>
      <c r="S669" s="100"/>
      <c r="T669" s="78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</row>
    <row r="670" spans="1:30" s="32" customFormat="1" x14ac:dyDescent="0.2">
      <c r="A670" s="80"/>
      <c r="B670" s="81"/>
      <c r="C670" s="81"/>
      <c r="D670" s="81"/>
      <c r="E670" s="81"/>
      <c r="F670" s="82"/>
      <c r="G670" s="82"/>
      <c r="H670" s="82"/>
      <c r="I670" s="83"/>
      <c r="J670" s="36"/>
      <c r="K670" s="85"/>
      <c r="L670" s="27"/>
      <c r="M670" s="88"/>
      <c r="N670" s="86"/>
      <c r="O670" s="86"/>
      <c r="P670" s="87"/>
      <c r="Q670" s="86"/>
      <c r="S670" s="100"/>
      <c r="T670" s="78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</row>
    <row r="671" spans="1:30" s="32" customFormat="1" x14ac:dyDescent="0.2">
      <c r="A671" s="80"/>
      <c r="B671" s="81"/>
      <c r="C671" s="81"/>
      <c r="D671" s="81"/>
      <c r="E671" s="81"/>
      <c r="F671" s="82"/>
      <c r="G671" s="82"/>
      <c r="H671" s="82"/>
      <c r="I671" s="83"/>
      <c r="J671" s="36"/>
      <c r="K671" s="85"/>
      <c r="L671" s="27"/>
      <c r="M671" s="88"/>
      <c r="N671" s="86"/>
      <c r="O671" s="86"/>
      <c r="P671" s="87"/>
      <c r="Q671" s="86"/>
      <c r="S671" s="100"/>
      <c r="T671" s="78"/>
      <c r="U671" s="31"/>
      <c r="V671" s="31"/>
      <c r="W671" s="31"/>
      <c r="X671" s="31"/>
      <c r="Y671" s="31"/>
      <c r="Z671" s="31"/>
      <c r="AA671" s="31"/>
      <c r="AB671" s="31"/>
      <c r="AC671" s="31"/>
      <c r="AD671" s="31"/>
    </row>
    <row r="672" spans="1:30" s="32" customFormat="1" x14ac:dyDescent="0.2">
      <c r="A672" s="80"/>
      <c r="B672" s="81"/>
      <c r="C672" s="81"/>
      <c r="D672" s="81"/>
      <c r="E672" s="81"/>
      <c r="F672" s="82"/>
      <c r="G672" s="82"/>
      <c r="H672" s="82"/>
      <c r="I672" s="83"/>
      <c r="J672" s="36"/>
      <c r="K672" s="85"/>
      <c r="L672" s="27"/>
      <c r="M672" s="88"/>
      <c r="N672" s="86"/>
      <c r="O672" s="86"/>
      <c r="P672" s="87"/>
      <c r="Q672" s="86"/>
      <c r="S672" s="100"/>
      <c r="T672" s="78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</row>
    <row r="673" spans="1:30" s="32" customFormat="1" x14ac:dyDescent="0.2">
      <c r="A673" s="80"/>
      <c r="B673" s="81"/>
      <c r="C673" s="81"/>
      <c r="D673" s="81"/>
      <c r="E673" s="81"/>
      <c r="F673" s="82"/>
      <c r="G673" s="82"/>
      <c r="H673" s="82"/>
      <c r="I673" s="83"/>
      <c r="J673" s="36"/>
      <c r="K673" s="85"/>
      <c r="L673" s="27"/>
      <c r="M673" s="88"/>
      <c r="N673" s="86"/>
      <c r="O673" s="86"/>
      <c r="P673" s="87"/>
      <c r="Q673" s="86"/>
      <c r="S673" s="100"/>
      <c r="T673" s="78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</row>
    <row r="674" spans="1:30" s="32" customFormat="1" x14ac:dyDescent="0.2">
      <c r="A674" s="80"/>
      <c r="B674" s="81"/>
      <c r="C674" s="81"/>
      <c r="D674" s="81"/>
      <c r="E674" s="81"/>
      <c r="F674" s="82"/>
      <c r="G674" s="82"/>
      <c r="H674" s="82"/>
      <c r="I674" s="83"/>
      <c r="J674" s="36"/>
      <c r="K674" s="85"/>
      <c r="L674" s="27"/>
      <c r="M674" s="88"/>
      <c r="N674" s="86"/>
      <c r="O674" s="86"/>
      <c r="P674" s="87"/>
      <c r="Q674" s="86"/>
      <c r="S674" s="100"/>
      <c r="T674" s="78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</row>
    <row r="675" spans="1:30" s="32" customFormat="1" x14ac:dyDescent="0.2">
      <c r="A675" s="80"/>
      <c r="B675" s="81"/>
      <c r="C675" s="81"/>
      <c r="D675" s="81"/>
      <c r="E675" s="81"/>
      <c r="F675" s="82"/>
      <c r="G675" s="82"/>
      <c r="H675" s="82"/>
      <c r="I675" s="83"/>
      <c r="J675" s="36"/>
      <c r="K675" s="85"/>
      <c r="L675" s="27"/>
      <c r="M675" s="88"/>
      <c r="N675" s="86"/>
      <c r="O675" s="86"/>
      <c r="P675" s="87"/>
      <c r="Q675" s="86"/>
      <c r="S675" s="100"/>
      <c r="T675" s="78"/>
      <c r="U675" s="31"/>
      <c r="V675" s="31"/>
      <c r="W675" s="31"/>
      <c r="X675" s="31"/>
      <c r="Y675" s="31"/>
      <c r="Z675" s="31"/>
      <c r="AA675" s="31"/>
      <c r="AB675" s="31"/>
      <c r="AC675" s="31"/>
      <c r="AD675" s="31"/>
    </row>
    <row r="676" spans="1:30" s="32" customFormat="1" x14ac:dyDescent="0.2">
      <c r="A676" s="80"/>
      <c r="B676" s="81"/>
      <c r="C676" s="81"/>
      <c r="D676" s="81"/>
      <c r="E676" s="81"/>
      <c r="F676" s="82"/>
      <c r="G676" s="82"/>
      <c r="H676" s="82"/>
      <c r="I676" s="83"/>
      <c r="J676" s="36"/>
      <c r="K676" s="85"/>
      <c r="L676" s="27"/>
      <c r="M676" s="88"/>
      <c r="N676" s="86"/>
      <c r="O676" s="86"/>
      <c r="P676" s="87"/>
      <c r="Q676" s="86"/>
      <c r="S676" s="100"/>
      <c r="T676" s="78"/>
      <c r="U676" s="31"/>
      <c r="V676" s="31"/>
      <c r="W676" s="31"/>
      <c r="X676" s="31"/>
      <c r="Y676" s="31"/>
      <c r="Z676" s="31"/>
      <c r="AA676" s="31"/>
      <c r="AB676" s="31"/>
      <c r="AC676" s="31"/>
      <c r="AD676" s="31"/>
    </row>
    <row r="677" spans="1:30" s="32" customFormat="1" x14ac:dyDescent="0.2">
      <c r="A677" s="80"/>
      <c r="B677" s="81"/>
      <c r="C677" s="81"/>
      <c r="D677" s="81"/>
      <c r="E677" s="81"/>
      <c r="F677" s="82"/>
      <c r="G677" s="82"/>
      <c r="H677" s="82"/>
      <c r="I677" s="83"/>
      <c r="J677" s="36"/>
      <c r="K677" s="85"/>
      <c r="L677" s="27"/>
      <c r="M677" s="88"/>
      <c r="N677" s="86"/>
      <c r="O677" s="86"/>
      <c r="P677" s="87"/>
      <c r="Q677" s="86"/>
      <c r="S677" s="100"/>
      <c r="T677" s="78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</row>
    <row r="678" spans="1:30" s="32" customFormat="1" x14ac:dyDescent="0.2">
      <c r="A678" s="80"/>
      <c r="B678" s="81"/>
      <c r="C678" s="81"/>
      <c r="D678" s="81"/>
      <c r="E678" s="81"/>
      <c r="F678" s="82"/>
      <c r="G678" s="82"/>
      <c r="H678" s="82"/>
      <c r="I678" s="83"/>
      <c r="J678" s="36"/>
      <c r="K678" s="85"/>
      <c r="L678" s="27"/>
      <c r="M678" s="88"/>
      <c r="N678" s="86"/>
      <c r="O678" s="86"/>
      <c r="P678" s="87"/>
      <c r="Q678" s="86"/>
      <c r="S678" s="100"/>
      <c r="T678" s="78"/>
      <c r="U678" s="31"/>
      <c r="V678" s="31"/>
      <c r="W678" s="31"/>
      <c r="X678" s="31"/>
      <c r="Y678" s="31"/>
      <c r="Z678" s="31"/>
      <c r="AA678" s="31"/>
      <c r="AB678" s="31"/>
      <c r="AC678" s="31"/>
      <c r="AD678" s="31"/>
    </row>
    <row r="679" spans="1:30" s="32" customFormat="1" x14ac:dyDescent="0.2">
      <c r="A679" s="80"/>
      <c r="B679" s="81"/>
      <c r="C679" s="81"/>
      <c r="D679" s="81"/>
      <c r="E679" s="81"/>
      <c r="F679" s="82"/>
      <c r="G679" s="82"/>
      <c r="H679" s="82"/>
      <c r="I679" s="83"/>
      <c r="J679" s="36"/>
      <c r="K679" s="85"/>
      <c r="L679" s="27"/>
      <c r="M679" s="88"/>
      <c r="N679" s="86"/>
      <c r="O679" s="86"/>
      <c r="P679" s="87"/>
      <c r="Q679" s="86"/>
      <c r="S679" s="100"/>
      <c r="T679" s="78"/>
      <c r="U679" s="31"/>
      <c r="V679" s="31"/>
      <c r="W679" s="31"/>
      <c r="X679" s="31"/>
      <c r="Y679" s="31"/>
      <c r="Z679" s="31"/>
      <c r="AA679" s="31"/>
      <c r="AB679" s="31"/>
      <c r="AC679" s="31"/>
      <c r="AD679" s="31"/>
    </row>
  </sheetData>
  <sheetProtection password="ECE2" sheet="1" objects="1" scenarios="1"/>
  <mergeCells count="378">
    <mergeCell ref="A2:G2"/>
    <mergeCell ref="E365:G365"/>
    <mergeCell ref="E366:G366"/>
    <mergeCell ref="E367:G367"/>
    <mergeCell ref="E368:G368"/>
    <mergeCell ref="E369:G369"/>
    <mergeCell ref="E359:G359"/>
    <mergeCell ref="E360:G360"/>
    <mergeCell ref="E361:G361"/>
    <mergeCell ref="E362:G362"/>
    <mergeCell ref="E363:G363"/>
    <mergeCell ref="E364:G364"/>
    <mergeCell ref="E353:G353"/>
    <mergeCell ref="E354:G354"/>
    <mergeCell ref="E355:G355"/>
    <mergeCell ref="E356:G356"/>
    <mergeCell ref="E357:G357"/>
    <mergeCell ref="E358:G358"/>
    <mergeCell ref="E347:G347"/>
    <mergeCell ref="E348:G348"/>
    <mergeCell ref="E349:G349"/>
    <mergeCell ref="E350:G350"/>
    <mergeCell ref="E351:G351"/>
    <mergeCell ref="E352:G352"/>
    <mergeCell ref="E341:G341"/>
    <mergeCell ref="E342:G342"/>
    <mergeCell ref="E343:G343"/>
    <mergeCell ref="E344:G344"/>
    <mergeCell ref="E345:G345"/>
    <mergeCell ref="E346:G346"/>
    <mergeCell ref="E335:G335"/>
    <mergeCell ref="E336:G336"/>
    <mergeCell ref="E337:G337"/>
    <mergeCell ref="E338:G338"/>
    <mergeCell ref="E339:G339"/>
    <mergeCell ref="E340:G340"/>
    <mergeCell ref="E329:G329"/>
    <mergeCell ref="E330:G330"/>
    <mergeCell ref="E331:G331"/>
    <mergeCell ref="E332:G332"/>
    <mergeCell ref="E333:G333"/>
    <mergeCell ref="E334:G334"/>
    <mergeCell ref="E323:G323"/>
    <mergeCell ref="E324:G324"/>
    <mergeCell ref="E325:G325"/>
    <mergeCell ref="E326:G326"/>
    <mergeCell ref="E327:G327"/>
    <mergeCell ref="E328:G328"/>
    <mergeCell ref="E317:G317"/>
    <mergeCell ref="E318:G318"/>
    <mergeCell ref="E319:G319"/>
    <mergeCell ref="E320:G320"/>
    <mergeCell ref="E321:G321"/>
    <mergeCell ref="E322:G322"/>
    <mergeCell ref="E311:G311"/>
    <mergeCell ref="E312:G312"/>
    <mergeCell ref="E313:G313"/>
    <mergeCell ref="E314:G314"/>
    <mergeCell ref="E315:G315"/>
    <mergeCell ref="E316:G316"/>
    <mergeCell ref="E305:G305"/>
    <mergeCell ref="E306:G306"/>
    <mergeCell ref="E307:G307"/>
    <mergeCell ref="E308:G308"/>
    <mergeCell ref="E309:G309"/>
    <mergeCell ref="E310:G310"/>
    <mergeCell ref="E299:G299"/>
    <mergeCell ref="E300:G300"/>
    <mergeCell ref="E301:G301"/>
    <mergeCell ref="E302:G302"/>
    <mergeCell ref="E303:G303"/>
    <mergeCell ref="E304:G304"/>
    <mergeCell ref="E293:G293"/>
    <mergeCell ref="E294:G294"/>
    <mergeCell ref="E295:G295"/>
    <mergeCell ref="E296:G296"/>
    <mergeCell ref="E297:G297"/>
    <mergeCell ref="E298:G298"/>
    <mergeCell ref="E287:G287"/>
    <mergeCell ref="E288:G288"/>
    <mergeCell ref="E289:G289"/>
    <mergeCell ref="E290:G290"/>
    <mergeCell ref="E291:G291"/>
    <mergeCell ref="E292:G292"/>
    <mergeCell ref="E281:G281"/>
    <mergeCell ref="E282:G282"/>
    <mergeCell ref="E283:G283"/>
    <mergeCell ref="E284:G284"/>
    <mergeCell ref="E285:G285"/>
    <mergeCell ref="E286:G286"/>
    <mergeCell ref="E275:G275"/>
    <mergeCell ref="E276:G276"/>
    <mergeCell ref="E277:G277"/>
    <mergeCell ref="E278:G278"/>
    <mergeCell ref="E279:G279"/>
    <mergeCell ref="E280:G280"/>
    <mergeCell ref="E269:G269"/>
    <mergeCell ref="E270:G270"/>
    <mergeCell ref="E271:G271"/>
    <mergeCell ref="E272:G272"/>
    <mergeCell ref="E273:G273"/>
    <mergeCell ref="E274:G274"/>
    <mergeCell ref="E263:G263"/>
    <mergeCell ref="E264:G264"/>
    <mergeCell ref="E265:G265"/>
    <mergeCell ref="E266:G266"/>
    <mergeCell ref="E267:G267"/>
    <mergeCell ref="E268:G268"/>
    <mergeCell ref="E257:G257"/>
    <mergeCell ref="E258:G258"/>
    <mergeCell ref="E259:G259"/>
    <mergeCell ref="E260:G260"/>
    <mergeCell ref="E261:G261"/>
    <mergeCell ref="E262:G262"/>
    <mergeCell ref="E251:G251"/>
    <mergeCell ref="E252:G252"/>
    <mergeCell ref="E253:G253"/>
    <mergeCell ref="E254:G254"/>
    <mergeCell ref="E255:G255"/>
    <mergeCell ref="E256:G256"/>
    <mergeCell ref="E245:G245"/>
    <mergeCell ref="E246:G246"/>
    <mergeCell ref="E247:G247"/>
    <mergeCell ref="E248:G248"/>
    <mergeCell ref="E249:G249"/>
    <mergeCell ref="E250:G250"/>
    <mergeCell ref="E239:G239"/>
    <mergeCell ref="E240:G240"/>
    <mergeCell ref="E241:G241"/>
    <mergeCell ref="E242:G242"/>
    <mergeCell ref="E243:G243"/>
    <mergeCell ref="E244:G244"/>
    <mergeCell ref="E233:G233"/>
    <mergeCell ref="E234:G234"/>
    <mergeCell ref="E235:G235"/>
    <mergeCell ref="E236:G236"/>
    <mergeCell ref="E237:G237"/>
    <mergeCell ref="E238:G238"/>
    <mergeCell ref="E227:G227"/>
    <mergeCell ref="E228:G228"/>
    <mergeCell ref="E229:G229"/>
    <mergeCell ref="E230:G230"/>
    <mergeCell ref="E231:G231"/>
    <mergeCell ref="E232:G232"/>
    <mergeCell ref="E221:G221"/>
    <mergeCell ref="E222:G222"/>
    <mergeCell ref="E223:G223"/>
    <mergeCell ref="E224:G224"/>
    <mergeCell ref="E225:G225"/>
    <mergeCell ref="E226:G226"/>
    <mergeCell ref="E215:G215"/>
    <mergeCell ref="E216:G216"/>
    <mergeCell ref="E217:G217"/>
    <mergeCell ref="E218:G218"/>
    <mergeCell ref="E219:G219"/>
    <mergeCell ref="E220:G220"/>
    <mergeCell ref="E209:G209"/>
    <mergeCell ref="E210:G210"/>
    <mergeCell ref="E211:G211"/>
    <mergeCell ref="E212:G212"/>
    <mergeCell ref="E213:G213"/>
    <mergeCell ref="E214:G214"/>
    <mergeCell ref="E203:G203"/>
    <mergeCell ref="E204:G204"/>
    <mergeCell ref="E205:G205"/>
    <mergeCell ref="E206:G206"/>
    <mergeCell ref="E207:G207"/>
    <mergeCell ref="E208:G208"/>
    <mergeCell ref="E197:G197"/>
    <mergeCell ref="E198:G198"/>
    <mergeCell ref="E199:G199"/>
    <mergeCell ref="E200:G200"/>
    <mergeCell ref="E201:G201"/>
    <mergeCell ref="E202:G202"/>
    <mergeCell ref="E191:G191"/>
    <mergeCell ref="E192:G192"/>
    <mergeCell ref="E193:G193"/>
    <mergeCell ref="E194:G194"/>
    <mergeCell ref="E195:G195"/>
    <mergeCell ref="E196:G196"/>
    <mergeCell ref="E185:G185"/>
    <mergeCell ref="E186:G186"/>
    <mergeCell ref="E187:G187"/>
    <mergeCell ref="E188:G188"/>
    <mergeCell ref="E189:G189"/>
    <mergeCell ref="E190:G190"/>
    <mergeCell ref="E179:G179"/>
    <mergeCell ref="E180:G180"/>
    <mergeCell ref="E181:G181"/>
    <mergeCell ref="E182:G182"/>
    <mergeCell ref="E183:G183"/>
    <mergeCell ref="E184:G184"/>
    <mergeCell ref="E173:G173"/>
    <mergeCell ref="E174:G174"/>
    <mergeCell ref="E175:G175"/>
    <mergeCell ref="E176:G176"/>
    <mergeCell ref="E177:G177"/>
    <mergeCell ref="E178:G178"/>
    <mergeCell ref="E167:G167"/>
    <mergeCell ref="E168:G168"/>
    <mergeCell ref="E169:G169"/>
    <mergeCell ref="E170:G170"/>
    <mergeCell ref="E171:G171"/>
    <mergeCell ref="E172:G172"/>
    <mergeCell ref="E161:G161"/>
    <mergeCell ref="E162:G162"/>
    <mergeCell ref="E163:G163"/>
    <mergeCell ref="E164:G164"/>
    <mergeCell ref="E165:G165"/>
    <mergeCell ref="E166:G166"/>
    <mergeCell ref="E155:G155"/>
    <mergeCell ref="E156:G156"/>
    <mergeCell ref="E157:G157"/>
    <mergeCell ref="E158:G158"/>
    <mergeCell ref="E159:G159"/>
    <mergeCell ref="E160:G160"/>
    <mergeCell ref="E149:G149"/>
    <mergeCell ref="E150:G150"/>
    <mergeCell ref="E151:G151"/>
    <mergeCell ref="E152:G152"/>
    <mergeCell ref="E153:G153"/>
    <mergeCell ref="E154:G154"/>
    <mergeCell ref="E143:G143"/>
    <mergeCell ref="E144:G144"/>
    <mergeCell ref="E145:G145"/>
    <mergeCell ref="E146:G146"/>
    <mergeCell ref="E147:G147"/>
    <mergeCell ref="E148:G148"/>
    <mergeCell ref="E137:G137"/>
    <mergeCell ref="E138:G138"/>
    <mergeCell ref="E139:G139"/>
    <mergeCell ref="E140:G140"/>
    <mergeCell ref="E141:G141"/>
    <mergeCell ref="E142:G142"/>
    <mergeCell ref="E131:G131"/>
    <mergeCell ref="E132:G132"/>
    <mergeCell ref="E133:G133"/>
    <mergeCell ref="E134:G134"/>
    <mergeCell ref="E135:G135"/>
    <mergeCell ref="E136:G136"/>
    <mergeCell ref="E125:G125"/>
    <mergeCell ref="E126:G126"/>
    <mergeCell ref="E127:G127"/>
    <mergeCell ref="E128:G128"/>
    <mergeCell ref="E129:G129"/>
    <mergeCell ref="E130:G130"/>
    <mergeCell ref="E119:G119"/>
    <mergeCell ref="E120:G120"/>
    <mergeCell ref="E121:G121"/>
    <mergeCell ref="E122:G122"/>
    <mergeCell ref="E123:G123"/>
    <mergeCell ref="E124:G124"/>
    <mergeCell ref="E113:G113"/>
    <mergeCell ref="E114:G114"/>
    <mergeCell ref="E115:G115"/>
    <mergeCell ref="E116:G116"/>
    <mergeCell ref="E117:G117"/>
    <mergeCell ref="E118:G118"/>
    <mergeCell ref="E107:G107"/>
    <mergeCell ref="E108:G108"/>
    <mergeCell ref="E109:G109"/>
    <mergeCell ref="E110:G110"/>
    <mergeCell ref="E111:G111"/>
    <mergeCell ref="E112:G112"/>
    <mergeCell ref="E101:G101"/>
    <mergeCell ref="E102:G102"/>
    <mergeCell ref="E103:G103"/>
    <mergeCell ref="E104:G104"/>
    <mergeCell ref="E105:G105"/>
    <mergeCell ref="E106:G106"/>
    <mergeCell ref="E95:G95"/>
    <mergeCell ref="E96:G96"/>
    <mergeCell ref="E97:G97"/>
    <mergeCell ref="E98:G98"/>
    <mergeCell ref="E99:G99"/>
    <mergeCell ref="E100:G100"/>
    <mergeCell ref="E89:G89"/>
    <mergeCell ref="E90:G90"/>
    <mergeCell ref="E91:G91"/>
    <mergeCell ref="E92:G92"/>
    <mergeCell ref="E93:G93"/>
    <mergeCell ref="E94:G94"/>
    <mergeCell ref="E83:G83"/>
    <mergeCell ref="E84:G84"/>
    <mergeCell ref="E85:G85"/>
    <mergeCell ref="E86:G86"/>
    <mergeCell ref="E87:G87"/>
    <mergeCell ref="E88:G88"/>
    <mergeCell ref="E77:G77"/>
    <mergeCell ref="E78:G78"/>
    <mergeCell ref="E79:G79"/>
    <mergeCell ref="E80:G80"/>
    <mergeCell ref="E81:G81"/>
    <mergeCell ref="E82:G82"/>
    <mergeCell ref="E71:G71"/>
    <mergeCell ref="E72:G72"/>
    <mergeCell ref="E73:G73"/>
    <mergeCell ref="E74:G74"/>
    <mergeCell ref="E75:G75"/>
    <mergeCell ref="E76:G76"/>
    <mergeCell ref="E65:G65"/>
    <mergeCell ref="E66:G66"/>
    <mergeCell ref="E67:G67"/>
    <mergeCell ref="E68:G68"/>
    <mergeCell ref="E69:G69"/>
    <mergeCell ref="E70:G70"/>
    <mergeCell ref="E59:G59"/>
    <mergeCell ref="E60:G60"/>
    <mergeCell ref="E61:G61"/>
    <mergeCell ref="E62:G62"/>
    <mergeCell ref="E63:G63"/>
    <mergeCell ref="E64:G64"/>
    <mergeCell ref="E53:G53"/>
    <mergeCell ref="E54:G54"/>
    <mergeCell ref="E55:G55"/>
    <mergeCell ref="E56:G56"/>
    <mergeCell ref="E57:G57"/>
    <mergeCell ref="E58:G58"/>
    <mergeCell ref="E47:G47"/>
    <mergeCell ref="E48:G48"/>
    <mergeCell ref="E49:G49"/>
    <mergeCell ref="E50:G50"/>
    <mergeCell ref="E51:G51"/>
    <mergeCell ref="E52:G52"/>
    <mergeCell ref="E41:G41"/>
    <mergeCell ref="E42:G42"/>
    <mergeCell ref="E43:G43"/>
    <mergeCell ref="E44:G44"/>
    <mergeCell ref="E45:G45"/>
    <mergeCell ref="E46:G46"/>
    <mergeCell ref="E35:G35"/>
    <mergeCell ref="E36:G36"/>
    <mergeCell ref="E37:G37"/>
    <mergeCell ref="E38:G38"/>
    <mergeCell ref="E39:G39"/>
    <mergeCell ref="E40:G40"/>
    <mergeCell ref="E29:G29"/>
    <mergeCell ref="E30:G30"/>
    <mergeCell ref="E31:G31"/>
    <mergeCell ref="E32:G32"/>
    <mergeCell ref="E33:G33"/>
    <mergeCell ref="E34:G34"/>
    <mergeCell ref="E23:G23"/>
    <mergeCell ref="E24:G24"/>
    <mergeCell ref="E25:G25"/>
    <mergeCell ref="E26:G26"/>
    <mergeCell ref="E27:G27"/>
    <mergeCell ref="E28:G28"/>
    <mergeCell ref="E17:G17"/>
    <mergeCell ref="E18:G18"/>
    <mergeCell ref="E19:G19"/>
    <mergeCell ref="E20:G20"/>
    <mergeCell ref="E21:G21"/>
    <mergeCell ref="E22:G22"/>
    <mergeCell ref="E11:G11"/>
    <mergeCell ref="E12:G12"/>
    <mergeCell ref="E13:G13"/>
    <mergeCell ref="E14:G14"/>
    <mergeCell ref="E15:G15"/>
    <mergeCell ref="E16:G16"/>
    <mergeCell ref="H6:H7"/>
    <mergeCell ref="I6:I7"/>
    <mergeCell ref="K6:K7"/>
    <mergeCell ref="L6:M7"/>
    <mergeCell ref="E9:G9"/>
    <mergeCell ref="E10:G10"/>
    <mergeCell ref="G3:G4"/>
    <mergeCell ref="A6:A7"/>
    <mergeCell ref="B6:B7"/>
    <mergeCell ref="C6:C7"/>
    <mergeCell ref="D6:D7"/>
    <mergeCell ref="E6:G7"/>
    <mergeCell ref="A3:A4"/>
    <mergeCell ref="B3:B4"/>
    <mergeCell ref="C3:C4"/>
    <mergeCell ref="D3:D4"/>
    <mergeCell ref="E3:E4"/>
    <mergeCell ref="F3:F4"/>
  </mergeCells>
  <dataValidations count="4">
    <dataValidation type="whole" allowBlank="1" showInputMessage="1" showErrorMessage="1" errorTitle="Сумма досрочного платежа" error="Введенное Вами значение не является числом" sqref="I9:I368">
      <formula1>1</formula1>
      <formula2>999999999999999</formula2>
    </dataValidation>
    <dataValidation type="decimal" allowBlank="1" showInputMessage="1" showErrorMessage="1" errorTitle="новая % ставка" error="Введенное Вами значение не находится в диапазоне от 1% до 100%" sqref="H9">
      <formula1>0</formula1>
      <formula2>1</formula2>
    </dataValidation>
    <dataValidation type="decimal" allowBlank="1" showInputMessage="1" showErrorMessage="1" sqref="H10:H368">
      <formula1>0</formula1>
      <formula2>1</formula2>
    </dataValidation>
    <dataValidation type="list" allowBlank="1" showInputMessage="1" showErrorMessage="1" sqref="K9:K368">
      <formula1>$Q$4:$Q$5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65" orientation="portrait" r:id="rId1"/>
  <headerFooter alignWithMargins="0"/>
  <colBreaks count="1" manualBreakCount="1">
    <brk id="12" max="3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RUR</vt:lpstr>
      <vt:lpstr>USD</vt:lpstr>
      <vt:lpstr>RUR!Область_печати</vt:lpstr>
      <vt:lpstr>USD!Область_печати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Мешков</dc:creator>
  <cp:lastModifiedBy>Евгений Кузнецов</cp:lastModifiedBy>
  <cp:lastPrinted>2021-10-16T14:47:47Z</cp:lastPrinted>
  <dcterms:created xsi:type="dcterms:W3CDTF">2001-12-27T11:51:35Z</dcterms:created>
  <dcterms:modified xsi:type="dcterms:W3CDTF">2022-02-01T19:32:25Z</dcterms:modified>
</cp:coreProperties>
</file>