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аявки" sheetId="1" r:id="rId1"/>
    <sheet name="Телефоны" sheetId="4" r:id="rId2"/>
    <sheet name="данные" sheetId="2" r:id="rId3"/>
    <sheet name="черновик" sheetId="3" r:id="rId4"/>
  </sheets>
  <definedNames>
    <definedName name="время">Таблица2[время]</definedName>
    <definedName name="дата">Таблица1[дата]</definedName>
    <definedName name="диспетчера">Таблица4[диспетчера]</definedName>
    <definedName name="смена">Таблица3[смена]</definedName>
    <definedName name="статус">Таблица5[Статус]</definedName>
    <definedName name="ФИО">OFFSET(Телефоны!$A$1,MATCH(Телефоны!$I$1,Телефоны!$A:$A,0)-1,1,COUNTIF(Телефоны!$A:$A,Телефоны!$I$1),1)</definedName>
    <definedName name="цеха">Таблица14[цеха]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3" i="1"/>
  <c r="E17" i="1"/>
  <c r="E12" i="1"/>
  <c r="E15" i="1"/>
  <c r="E10" i="1"/>
  <c r="I1" i="4" l="1"/>
  <c r="H6" i="1" l="1"/>
  <c r="H5" i="1"/>
  <c r="H4" i="1"/>
  <c r="H3" i="1"/>
  <c r="F1" i="1"/>
  <c r="H2" i="1"/>
  <c r="R7" i="1" l="1"/>
  <c r="R10" i="1"/>
  <c r="R13" i="1"/>
  <c r="R16" i="1"/>
  <c r="R19" i="1"/>
  <c r="R22" i="1"/>
  <c r="R25" i="1"/>
  <c r="R28" i="1"/>
  <c r="R31" i="1"/>
  <c r="R34" i="1"/>
  <c r="R4" i="1"/>
  <c r="K174" i="1" l="1"/>
  <c r="J174" i="1"/>
  <c r="L170" i="1"/>
  <c r="K169" i="1"/>
  <c r="J169" i="1"/>
  <c r="L165" i="1"/>
  <c r="K164" i="1"/>
  <c r="J164" i="1"/>
  <c r="L160" i="1"/>
  <c r="K159" i="1"/>
  <c r="J159" i="1"/>
  <c r="L155" i="1"/>
  <c r="K154" i="1"/>
  <c r="J154" i="1"/>
  <c r="L150" i="1"/>
  <c r="K146" i="1"/>
  <c r="J146" i="1"/>
  <c r="L142" i="1"/>
  <c r="K141" i="1"/>
  <c r="J141" i="1"/>
  <c r="L137" i="1"/>
  <c r="K136" i="1"/>
  <c r="J136" i="1"/>
  <c r="L132" i="1"/>
  <c r="K131" i="1"/>
  <c r="J131" i="1"/>
  <c r="L127" i="1"/>
  <c r="K126" i="1"/>
  <c r="J126" i="1"/>
  <c r="L122" i="1"/>
  <c r="K118" i="1"/>
  <c r="J118" i="1"/>
  <c r="L114" i="1"/>
  <c r="K113" i="1"/>
  <c r="J113" i="1"/>
  <c r="L109" i="1"/>
  <c r="K108" i="1"/>
  <c r="J108" i="1"/>
  <c r="L104" i="1"/>
  <c r="K103" i="1"/>
  <c r="J103" i="1"/>
  <c r="L99" i="1"/>
  <c r="K98" i="1"/>
  <c r="J98" i="1"/>
  <c r="L94" i="1"/>
  <c r="K90" i="1"/>
  <c r="J90" i="1"/>
  <c r="L86" i="1"/>
  <c r="K85" i="1"/>
  <c r="J85" i="1"/>
  <c r="L81" i="1"/>
  <c r="K80" i="1"/>
  <c r="J80" i="1"/>
  <c r="L76" i="1"/>
  <c r="K75" i="1"/>
  <c r="J75" i="1"/>
  <c r="L71" i="1"/>
  <c r="K70" i="1"/>
  <c r="J70" i="1"/>
  <c r="L66" i="1"/>
  <c r="K62" i="1"/>
  <c r="J62" i="1"/>
  <c r="L58" i="1"/>
  <c r="K57" i="1"/>
  <c r="J57" i="1"/>
  <c r="L53" i="1"/>
  <c r="K52" i="1"/>
  <c r="J52" i="1"/>
  <c r="L48" i="1"/>
  <c r="K47" i="1"/>
  <c r="J47" i="1"/>
  <c r="L43" i="1"/>
  <c r="K42" i="1"/>
  <c r="J42" i="1"/>
  <c r="L38" i="1"/>
  <c r="K34" i="1"/>
  <c r="J34" i="1"/>
  <c r="L30" i="1"/>
  <c r="K29" i="1"/>
  <c r="J29" i="1"/>
  <c r="L25" i="1"/>
  <c r="K24" i="1"/>
  <c r="J24" i="1"/>
  <c r="L20" i="1"/>
  <c r="K19" i="1"/>
  <c r="J19" i="1"/>
  <c r="L15" i="1"/>
  <c r="L10" i="1" l="1"/>
  <c r="K14" i="1" l="1"/>
  <c r="J14" i="1"/>
  <c r="A2" i="2" l="1"/>
  <c r="B2" i="2"/>
</calcChain>
</file>

<file path=xl/sharedStrings.xml><?xml version="1.0" encoding="utf-8"?>
<sst xmlns="http://schemas.openxmlformats.org/spreadsheetml/2006/main" count="261" uniqueCount="155">
  <si>
    <t xml:space="preserve">сменный № заявки </t>
  </si>
  <si>
    <t>подразделение и ФИО давшего заявку</t>
  </si>
  <si>
    <t>время принятия заявки</t>
  </si>
  <si>
    <t>время начала выполнения заявки</t>
  </si>
  <si>
    <t>время окончания выполнения заявки</t>
  </si>
  <si>
    <t>Дата</t>
  </si>
  <si>
    <t>№ смены</t>
  </si>
  <si>
    <t>ФИО Диспетчера</t>
  </si>
  <si>
    <t>формулировка заявки</t>
  </si>
  <si>
    <t>время</t>
  </si>
  <si>
    <t>дата</t>
  </si>
  <si>
    <t>смена</t>
  </si>
  <si>
    <t>диспетчера</t>
  </si>
  <si>
    <t>Хомченко Д. В.</t>
  </si>
  <si>
    <t>Совмещение заявок</t>
  </si>
  <si>
    <t>№ заявки</t>
  </si>
  <si>
    <t>время нач</t>
  </si>
  <si>
    <t>время окон</t>
  </si>
  <si>
    <t>Затраченное время</t>
  </si>
  <si>
    <t>Статус</t>
  </si>
  <si>
    <t>в работе</t>
  </si>
  <si>
    <t>выполнена</t>
  </si>
  <si>
    <t>не выполнена</t>
  </si>
  <si>
    <t>статус</t>
  </si>
  <si>
    <t>в ожидании</t>
  </si>
  <si>
    <t>приостановлена</t>
  </si>
  <si>
    <t>РИЦ</t>
  </si>
  <si>
    <t>Оксиум</t>
  </si>
  <si>
    <t>ТОЦ</t>
  </si>
  <si>
    <t>причина</t>
  </si>
  <si>
    <t>время окончания</t>
  </si>
  <si>
    <t xml:space="preserve">время начала </t>
  </si>
  <si>
    <t>затраченное время</t>
  </si>
  <si>
    <t>Простои тепловозов, техническое обслуживания и иные задержки.</t>
  </si>
  <si>
    <t>условное форматирование статусов заявок</t>
  </si>
  <si>
    <t>формула</t>
  </si>
  <si>
    <t xml:space="preserve">№ заявки </t>
  </si>
  <si>
    <t>=$B$13="выполнена"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</si>
  <si>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</si>
  <si>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</si>
  <si>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</si>
  <si>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</si>
  <si>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</si>
  <si>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</si>
  <si>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</si>
  <si>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</si>
  <si>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</si>
  <si>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</si>
  <si>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</si>
  <si>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</si>
  <si>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</si>
  <si>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</si>
  <si>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</si>
  <si>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</si>
  <si>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</si>
  <si>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</si>
  <si>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</si>
  <si>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</si>
  <si>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</si>
  <si>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</si>
  <si>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</si>
  <si>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</si>
  <si>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</si>
  <si>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</si>
  <si>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</si>
  <si>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</si>
  <si>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</si>
  <si>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</si>
  <si>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=$B$18="выполнена"</t>
  </si>
  <si>
    <t>=$B$23="выполнена"</t>
  </si>
  <si>
    <t>=$B$28="выполнена"</t>
  </si>
  <si>
    <t>=$B$33="выполнена"</t>
  </si>
  <si>
    <t>=$B$41="выполнена"</t>
  </si>
  <si>
    <t>=$B$46="выполнена"</t>
  </si>
  <si>
    <t>=$B$51="выполнена"</t>
  </si>
  <si>
    <t>=$B$56="выполнена"</t>
  </si>
  <si>
    <t>=$B$61,="выполнена"</t>
  </si>
  <si>
    <t>=$B$69="выполнена"</t>
  </si>
  <si>
    <t>=$B$74="выполнена"</t>
  </si>
  <si>
    <t>=$B$79="выполнена"</t>
  </si>
  <si>
    <t>=$B$84="выполнена"</t>
  </si>
  <si>
    <t>=$B$89="выполнена"</t>
  </si>
  <si>
    <t>=$B$97="выполнена"</t>
  </si>
  <si>
    <t>=$B$102="выполнена"</t>
  </si>
  <si>
    <t>=$B$107="выполнена"</t>
  </si>
  <si>
    <t>=$B$112="выполнена"</t>
  </si>
  <si>
    <t>=$B$117="выполнена"</t>
  </si>
  <si>
    <t>=$B$125="выполнена"</t>
  </si>
  <si>
    <t>=$B$130="выполнена"</t>
  </si>
  <si>
    <t>=$B$135="выполнена"</t>
  </si>
  <si>
    <t>=$B$140="выполнена"</t>
  </si>
  <si>
    <t>=$B$145="выполнена"</t>
  </si>
  <si>
    <t>=$B$153="выполнена"</t>
  </si>
  <si>
    <t>=$B$158="выполнена"</t>
  </si>
  <si>
    <t>=$B$163="выполнена"</t>
  </si>
  <si>
    <t>=$B$168="выполнена"</t>
  </si>
  <si>
    <t>=$B$173="выполнена"</t>
  </si>
  <si>
    <t>=СЧЁТЕСЛИ(МПС!A8:МПС!O193;"песок в мешках")</t>
  </si>
  <si>
    <t>=ГИПЕРССЫЛКА("#Заводской!E122:h137";"3й путь (гармет)")</t>
  </si>
  <si>
    <t>справка</t>
  </si>
  <si>
    <t>=СЧЁТЕСЛИ(B13:B173; "в ожидании")</t>
  </si>
  <si>
    <t>ЦЕХ</t>
  </si>
  <si>
    <t>ФИО</t>
  </si>
  <si>
    <t>МОБ 1 (ОСН)</t>
  </si>
  <si>
    <t>МОБ 2</t>
  </si>
  <si>
    <t>ОТДЕЛ</t>
  </si>
  <si>
    <t>Гармет</t>
  </si>
  <si>
    <t>Иванов 1</t>
  </si>
  <si>
    <t>1234 1</t>
  </si>
  <si>
    <t>789 1</t>
  </si>
  <si>
    <t>555 1</t>
  </si>
  <si>
    <t>ЛЦ 1</t>
  </si>
  <si>
    <t>Иванов 2</t>
  </si>
  <si>
    <t>1235 1</t>
  </si>
  <si>
    <t>790 1</t>
  </si>
  <si>
    <t>556 1</t>
  </si>
  <si>
    <t>ЛЦ 2</t>
  </si>
  <si>
    <t>Иванов 3</t>
  </si>
  <si>
    <t>1236 1</t>
  </si>
  <si>
    <t>791 1</t>
  </si>
  <si>
    <t>557 1</t>
  </si>
  <si>
    <t>ЛЦ 3</t>
  </si>
  <si>
    <t>Иванов 4</t>
  </si>
  <si>
    <t>1237 1</t>
  </si>
  <si>
    <t>792 1</t>
  </si>
  <si>
    <t>558 1</t>
  </si>
  <si>
    <t>Сушка песка</t>
  </si>
  <si>
    <t>Иванов 5</t>
  </si>
  <si>
    <t>1238 1</t>
  </si>
  <si>
    <t>793 1</t>
  </si>
  <si>
    <t>559 1</t>
  </si>
  <si>
    <t>Иванов 6</t>
  </si>
  <si>
    <t>1239 1</t>
  </si>
  <si>
    <t>794 1</t>
  </si>
  <si>
    <t>560 1</t>
  </si>
  <si>
    <t>Иванов 7</t>
  </si>
  <si>
    <t>1240 1</t>
  </si>
  <si>
    <t>795 1</t>
  </si>
  <si>
    <t>561 1</t>
  </si>
  <si>
    <t>Иванов 8</t>
  </si>
  <si>
    <t>1241 1</t>
  </si>
  <si>
    <t>796 1</t>
  </si>
  <si>
    <t>562 1</t>
  </si>
  <si>
    <t>qqqq</t>
  </si>
  <si>
    <t>err</t>
  </si>
  <si>
    <t>цеха</t>
  </si>
  <si>
    <t>1 и 2 строку удалять нельзя.</t>
  </si>
  <si>
    <t>=СМЕЩ(Телефоны!$A$1;ПОИСКПОЗ(Телефоны!$I$1;Телефоны!$A:$A;0)-1;1;СЧЁТЕСЛИ(Телефоны!$A:$A;Телефоны!$I$1);1)</t>
  </si>
  <si>
    <t>=ЕСЛИОШИБКА(ВПР(D10;Телефоны!B:C;2;0);"")</t>
  </si>
  <si>
    <t>=ЕСЛИОШИБКА(ВПР(D10;Телефоны!B:D;3;0);"")</t>
  </si>
  <si>
    <t>=ЕСЛИОШИБКА(ВПР(D10;Телефоны!B:E;4;0);"")</t>
  </si>
  <si>
    <t>иванов В.В.</t>
  </si>
  <si>
    <t>иванов М.В.</t>
  </si>
  <si>
    <t>иванов2 М.В.</t>
  </si>
  <si>
    <t>иванов Д.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</si>
</sst>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44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[$-F400]h:mm:ss\ AM/PM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theme="9" tint="0.39988402966399123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4" name="Таблица14" displayName="Таблица14" ref="H1:H10" totalsRowShown="0" headerRowDxfId="17" dataDxfId="16">
  <autoFilter ref="H1:H10"/>
  <tableColumns count="1">
    <tableColumn id="1" name="цеха" dataDxfId="1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1:B2" totalsRowShown="0" headerRowDxfId="14" dataDxfId="13">
  <autoFilter ref="B1:B2"/>
  <tableColumns count="1">
    <tableColumn id="1" name="дата" dataDxfId="12">
      <calculatedColumnFormula>NOW()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A2" totalsRowShown="0" headerRowDxfId="11" dataDxfId="10">
  <autoFilter ref="A1:A2"/>
  <tableColumns count="1">
    <tableColumn id="1" name="время" dataDxfId="9">
      <calculatedColumnFormula>NOW()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Таблица3" displayName="Таблица3" ref="C1:C3" totalsRowShown="0" headerRowDxfId="8" dataDxfId="7">
  <autoFilter ref="C1:C3"/>
  <tableColumns count="1">
    <tableColumn id="1" name="смена" dataDxfId="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D1:D5" totalsRowShown="0" headerRowDxfId="5" dataDxfId="4">
  <autoFilter ref="D1:D5"/>
  <sortState ref="D2:D5">
    <sortCondition ref="D5"/>
  </sortState>
  <tableColumns count="1">
    <tableColumn id="1" name="диспетчера" dataDxfId="3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" name="Таблица5" displayName="Таблица5" ref="E1:E6" totalsRowShown="0" headerRowDxfId="2" dataDxfId="1">
  <autoFilter ref="E1:E6"/>
  <tableColumns count="1">
    <tableColumn id="1" name="Статус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abSelected="1" zoomScale="110" zoomScaleNormal="110" workbookViewId="0">
      <selection activeCell="F20" sqref="F20:F24"/>
    </sheetView>
  </sheetViews>
  <sheetFormatPr defaultRowHeight="15.75" x14ac:dyDescent="0.25"/>
  <cols>
    <col min="1" max="1" width="12.140625" style="1" customWidth="1"/>
    <col min="2" max="2" width="18.28515625" style="1" customWidth="1"/>
    <col min="3" max="3" width="11.7109375" style="1" customWidth="1"/>
    <col min="4" max="4" width="13" style="1" customWidth="1"/>
    <col min="5" max="5" width="17.5703125" style="1" customWidth="1"/>
    <col min="6" max="6" width="61.28515625" style="1" customWidth="1"/>
    <col min="7" max="7" width="16" style="1" customWidth="1"/>
    <col min="8" max="8" width="19.85546875" style="1" customWidth="1"/>
    <col min="9" max="9" width="10.85546875" style="1" customWidth="1"/>
    <col min="10" max="10" width="12.28515625" style="1" customWidth="1"/>
    <col min="11" max="11" width="13.7109375" style="1" customWidth="1"/>
    <col min="12" max="12" width="13.85546875" style="1" customWidth="1"/>
    <col min="13" max="13" width="4.28515625" style="1" customWidth="1"/>
    <col min="14" max="14" width="15.85546875" style="1" customWidth="1"/>
    <col min="15" max="16" width="30.7109375" style="1" customWidth="1"/>
    <col min="17" max="17" width="19" style="1" customWidth="1"/>
    <col min="18" max="18" width="20.28515625" style="1" customWidth="1"/>
    <col min="19" max="16384" width="9.140625" style="1"/>
  </cols>
  <sheetData>
    <row r="1" spans="1:18" ht="15.75" customHeight="1" thickBot="1" x14ac:dyDescent="0.3">
      <c r="A1" s="88" t="s">
        <v>5</v>
      </c>
      <c r="B1" s="90" t="s">
        <v>6</v>
      </c>
      <c r="C1" s="100" t="s">
        <v>7</v>
      </c>
      <c r="D1" s="101"/>
      <c r="E1" s="17"/>
      <c r="F1" s="104" t="str">
        <f>HYPERLINK("#Заявки!N1:R3","Простои тепловозов")</f>
        <v>Простои тепловозов</v>
      </c>
      <c r="G1" s="106" t="s">
        <v>99</v>
      </c>
      <c r="H1" s="106"/>
      <c r="N1" s="107" t="s">
        <v>33</v>
      </c>
      <c r="O1" s="108"/>
      <c r="P1" s="108"/>
      <c r="Q1" s="108"/>
      <c r="R1" s="109"/>
    </row>
    <row r="2" spans="1:18" ht="16.5" thickBot="1" x14ac:dyDescent="0.3">
      <c r="A2" s="89"/>
      <c r="B2" s="91"/>
      <c r="C2" s="102"/>
      <c r="D2" s="103"/>
      <c r="E2" s="16"/>
      <c r="F2" s="105"/>
      <c r="G2" s="22" t="s">
        <v>24</v>
      </c>
      <c r="H2" s="22">
        <f>COUNTIF(B13:B173, "в ожидании")</f>
        <v>2</v>
      </c>
      <c r="N2" s="81" t="s">
        <v>31</v>
      </c>
      <c r="O2" s="77" t="s">
        <v>29</v>
      </c>
      <c r="P2" s="78"/>
      <c r="Q2" s="75" t="s">
        <v>30</v>
      </c>
      <c r="R2" s="73" t="s">
        <v>32</v>
      </c>
    </row>
    <row r="3" spans="1:18" ht="15.75" customHeight="1" thickBot="1" x14ac:dyDescent="0.3">
      <c r="A3" s="92">
        <v>44647.290608564814</v>
      </c>
      <c r="B3" s="63">
        <v>2</v>
      </c>
      <c r="C3" s="69" t="s">
        <v>13</v>
      </c>
      <c r="D3" s="70"/>
      <c r="F3" s="23"/>
      <c r="G3" s="22" t="s">
        <v>20</v>
      </c>
      <c r="H3" s="22">
        <f>COUNTIF(B13:B173, "в работе")</f>
        <v>0</v>
      </c>
      <c r="N3" s="82"/>
      <c r="O3" s="79"/>
      <c r="P3" s="80"/>
      <c r="Q3" s="76"/>
      <c r="R3" s="74"/>
    </row>
    <row r="4" spans="1:18" ht="16.5" customHeight="1" thickBot="1" x14ac:dyDescent="0.3">
      <c r="A4" s="93"/>
      <c r="B4" s="64"/>
      <c r="C4" s="71"/>
      <c r="D4" s="72"/>
      <c r="F4" s="23"/>
      <c r="G4" s="22" t="s">
        <v>21</v>
      </c>
      <c r="H4" s="22">
        <f>COUNTIF(B13:B173, "выполнена")</f>
        <v>0</v>
      </c>
      <c r="N4" s="50">
        <v>44646.924113541667</v>
      </c>
      <c r="O4" s="38"/>
      <c r="P4" s="39"/>
      <c r="Q4" s="44">
        <v>44647.030529050928</v>
      </c>
      <c r="R4" s="47">
        <f>Q4-N4</f>
        <v>0.10641550926084165</v>
      </c>
    </row>
    <row r="5" spans="1:18" x14ac:dyDescent="0.25">
      <c r="A5" s="18"/>
      <c r="B5" s="15"/>
      <c r="C5" s="15"/>
      <c r="D5" s="15"/>
      <c r="F5" s="17"/>
      <c r="G5" s="22" t="s">
        <v>25</v>
      </c>
      <c r="H5" s="22">
        <f>COUNTIF(B13:B173, "приостановлена")</f>
        <v>0</v>
      </c>
      <c r="N5" s="51"/>
      <c r="O5" s="40"/>
      <c r="P5" s="41"/>
      <c r="Q5" s="45"/>
      <c r="R5" s="48"/>
    </row>
    <row r="6" spans="1:18" ht="16.5" thickBot="1" x14ac:dyDescent="0.3">
      <c r="G6" s="22" t="s">
        <v>22</v>
      </c>
      <c r="H6" s="22">
        <f>COUNTIF(B13:B173, "не выполнена")</f>
        <v>0</v>
      </c>
      <c r="N6" s="52"/>
      <c r="O6" s="42"/>
      <c r="P6" s="43"/>
      <c r="Q6" s="46"/>
      <c r="R6" s="49"/>
    </row>
    <row r="7" spans="1:18" ht="15.75" customHeight="1" x14ac:dyDescent="0.25">
      <c r="A7" s="94" t="s">
        <v>0</v>
      </c>
      <c r="B7" s="97" t="s">
        <v>2</v>
      </c>
      <c r="C7" s="97" t="s">
        <v>1</v>
      </c>
      <c r="D7" s="97"/>
      <c r="E7" s="97"/>
      <c r="F7" s="97" t="s">
        <v>8</v>
      </c>
      <c r="G7" s="125" t="s">
        <v>3</v>
      </c>
      <c r="H7" s="126" t="s">
        <v>4</v>
      </c>
      <c r="I7" s="88" t="s">
        <v>14</v>
      </c>
      <c r="J7" s="90"/>
      <c r="K7" s="116"/>
      <c r="L7" s="110" t="s">
        <v>18</v>
      </c>
      <c r="N7" s="35"/>
      <c r="O7" s="36"/>
      <c r="P7" s="36"/>
      <c r="Q7" s="37"/>
      <c r="R7" s="34">
        <f t="shared" ref="R7" si="0">Q7-N7</f>
        <v>0</v>
      </c>
    </row>
    <row r="8" spans="1:18" ht="16.5" thickBot="1" x14ac:dyDescent="0.3">
      <c r="A8" s="95"/>
      <c r="B8" s="98"/>
      <c r="C8" s="98"/>
      <c r="D8" s="98"/>
      <c r="E8" s="98"/>
      <c r="F8" s="98"/>
      <c r="G8" s="98"/>
      <c r="H8" s="127"/>
      <c r="I8" s="89"/>
      <c r="J8" s="91"/>
      <c r="K8" s="117"/>
      <c r="L8" s="111"/>
      <c r="N8" s="35"/>
      <c r="O8" s="36"/>
      <c r="P8" s="36"/>
      <c r="Q8" s="37"/>
      <c r="R8" s="34"/>
    </row>
    <row r="9" spans="1:18" ht="16.5" thickBot="1" x14ac:dyDescent="0.3">
      <c r="A9" s="96"/>
      <c r="B9" s="99"/>
      <c r="C9" s="99"/>
      <c r="D9" s="99"/>
      <c r="E9" s="99"/>
      <c r="F9" s="99"/>
      <c r="G9" s="99"/>
      <c r="H9" s="128"/>
      <c r="I9" s="12" t="s">
        <v>15</v>
      </c>
      <c r="J9" s="13" t="s">
        <v>16</v>
      </c>
      <c r="K9" s="14" t="s">
        <v>17</v>
      </c>
      <c r="L9" s="112"/>
      <c r="N9" s="35"/>
      <c r="O9" s="36"/>
      <c r="P9" s="36"/>
      <c r="Q9" s="37"/>
      <c r="R9" s="34"/>
    </row>
    <row r="10" spans="1:18" x14ac:dyDescent="0.25">
      <c r="A10" s="53">
        <v>1</v>
      </c>
      <c r="B10" s="65">
        <v>44647.003111111109</v>
      </c>
      <c r="C10" s="56" t="s">
        <v>121</v>
      </c>
      <c r="D10" s="60" t="s">
        <v>122</v>
      </c>
      <c r="E10" s="56" t="str">
        <f>IFERROR(VLOOKUP(D10,Телефоны!B:C,2,0),"")</f>
        <v>1237 1</v>
      </c>
      <c r="F10" s="122"/>
      <c r="G10" s="44">
        <v>44646.938634143517</v>
      </c>
      <c r="H10" s="119">
        <v>44647.307942245374</v>
      </c>
      <c r="I10" s="113"/>
      <c r="J10" s="44"/>
      <c r="K10" s="47"/>
      <c r="L10" s="83">
        <f>H10-G10</f>
        <v>0.36930810185731389</v>
      </c>
      <c r="N10" s="35"/>
      <c r="O10" s="36"/>
      <c r="P10" s="36"/>
      <c r="Q10" s="37"/>
      <c r="R10" s="34">
        <f t="shared" ref="R10" si="1">Q10-N10</f>
        <v>0</v>
      </c>
    </row>
    <row r="11" spans="1:18" ht="16.5" thickBot="1" x14ac:dyDescent="0.3">
      <c r="A11" s="54"/>
      <c r="B11" s="66"/>
      <c r="C11" s="57"/>
      <c r="D11" s="61"/>
      <c r="E11" s="129"/>
      <c r="F11" s="123"/>
      <c r="G11" s="45"/>
      <c r="H11" s="120"/>
      <c r="I11" s="87"/>
      <c r="J11" s="46"/>
      <c r="K11" s="49"/>
      <c r="L11" s="84"/>
      <c r="N11" s="35"/>
      <c r="O11" s="36"/>
      <c r="P11" s="36"/>
      <c r="Q11" s="37"/>
      <c r="R11" s="34"/>
    </row>
    <row r="12" spans="1:18" ht="16.5" thickBot="1" x14ac:dyDescent="0.3">
      <c r="A12" s="54"/>
      <c r="B12" s="11" t="s">
        <v>23</v>
      </c>
      <c r="C12" s="58"/>
      <c r="D12" s="61"/>
      <c r="E12" s="33" t="str">
        <f>IFERROR(VLOOKUP(D10,Телефоны!B:D,3,0),"")</f>
        <v>792 1</v>
      </c>
      <c r="F12" s="123"/>
      <c r="G12" s="45"/>
      <c r="H12" s="120"/>
      <c r="I12" s="86"/>
      <c r="J12" s="114"/>
      <c r="K12" s="115"/>
      <c r="L12" s="84"/>
      <c r="N12" s="35"/>
      <c r="O12" s="36"/>
      <c r="P12" s="36"/>
      <c r="Q12" s="37"/>
      <c r="R12" s="34"/>
    </row>
    <row r="13" spans="1:18" x14ac:dyDescent="0.25">
      <c r="A13" s="54"/>
      <c r="B13" s="67"/>
      <c r="C13" s="58"/>
      <c r="D13" s="61"/>
      <c r="E13" s="33" t="str">
        <f>IFERROR(VLOOKUP(D10,Телефоны!B:E,4,0),"")</f>
        <v>558 1</v>
      </c>
      <c r="F13" s="123"/>
      <c r="G13" s="45"/>
      <c r="H13" s="120"/>
      <c r="I13" s="87"/>
      <c r="J13" s="46"/>
      <c r="K13" s="49"/>
      <c r="L13" s="84"/>
      <c r="N13" s="35"/>
      <c r="O13" s="36"/>
      <c r="P13" s="36"/>
      <c r="Q13" s="37"/>
      <c r="R13" s="34">
        <f t="shared" ref="R13" si="2">Q13-N13</f>
        <v>0</v>
      </c>
    </row>
    <row r="14" spans="1:18" ht="16.5" thickBot="1" x14ac:dyDescent="0.3">
      <c r="A14" s="55"/>
      <c r="B14" s="68"/>
      <c r="C14" s="59"/>
      <c r="D14" s="62"/>
      <c r="E14" s="4"/>
      <c r="F14" s="124"/>
      <c r="G14" s="118"/>
      <c r="H14" s="121"/>
      <c r="I14" s="2"/>
      <c r="J14" s="3">
        <f>K10-J10</f>
        <v>0</v>
      </c>
      <c r="K14" s="9">
        <f>K12-J12</f>
        <v>0</v>
      </c>
      <c r="L14" s="85"/>
      <c r="N14" s="35"/>
      <c r="O14" s="36"/>
      <c r="P14" s="36"/>
      <c r="Q14" s="37"/>
      <c r="R14" s="34"/>
    </row>
    <row r="15" spans="1:18" x14ac:dyDescent="0.25">
      <c r="A15" s="53">
        <v>2</v>
      </c>
      <c r="B15" s="132"/>
      <c r="C15" s="56" t="s">
        <v>121</v>
      </c>
      <c r="D15" s="142" t="s">
        <v>127</v>
      </c>
      <c r="E15" s="56" t="str">
        <f>IFERROR(VLOOKUP(D15,Телефоны!B:C,2,0),"")</f>
        <v>1238 1</v>
      </c>
      <c r="F15" s="122"/>
      <c r="G15" s="44"/>
      <c r="H15" s="119"/>
      <c r="I15" s="113"/>
      <c r="J15" s="44"/>
      <c r="K15" s="47"/>
      <c r="L15" s="83">
        <f>H15-G15</f>
        <v>0</v>
      </c>
      <c r="N15" s="35"/>
      <c r="O15" s="36"/>
      <c r="P15" s="36"/>
      <c r="Q15" s="37"/>
      <c r="R15" s="34"/>
    </row>
    <row r="16" spans="1:18" ht="15.75" customHeight="1" thickBot="1" x14ac:dyDescent="0.3">
      <c r="A16" s="54"/>
      <c r="B16" s="133"/>
      <c r="C16" s="57"/>
      <c r="D16" s="143"/>
      <c r="E16" s="57"/>
      <c r="F16" s="123"/>
      <c r="G16" s="45"/>
      <c r="H16" s="120"/>
      <c r="I16" s="87"/>
      <c r="J16" s="46"/>
      <c r="K16" s="49"/>
      <c r="L16" s="84"/>
      <c r="N16" s="35"/>
      <c r="O16" s="36"/>
      <c r="P16" s="36"/>
      <c r="Q16" s="37"/>
      <c r="R16" s="34">
        <f t="shared" ref="R16" si="3">Q16-N16</f>
        <v>0</v>
      </c>
    </row>
    <row r="17" spans="1:18" ht="16.5" thickBot="1" x14ac:dyDescent="0.3">
      <c r="A17" s="54"/>
      <c r="B17" s="11" t="s">
        <v>23</v>
      </c>
      <c r="C17" s="58"/>
      <c r="D17" s="143"/>
      <c r="E17" s="33" t="str">
        <f>IFERROR(VLOOKUP(D15,Телефоны!B:D,3,0),"")</f>
        <v>793 1</v>
      </c>
      <c r="F17" s="123"/>
      <c r="G17" s="45"/>
      <c r="H17" s="120"/>
      <c r="I17" s="86"/>
      <c r="J17" s="114"/>
      <c r="K17" s="115"/>
      <c r="L17" s="84"/>
      <c r="N17" s="35"/>
      <c r="O17" s="36"/>
      <c r="P17" s="36"/>
      <c r="Q17" s="37"/>
      <c r="R17" s="34"/>
    </row>
    <row r="18" spans="1:18" x14ac:dyDescent="0.25">
      <c r="A18" s="54"/>
      <c r="B18" s="67"/>
      <c r="C18" s="58"/>
      <c r="D18" s="143"/>
      <c r="E18" s="33" t="str">
        <f>IFERROR(VLOOKUP(D15,Телефоны!B:E,4,0),"")</f>
        <v>559 1</v>
      </c>
      <c r="F18" s="123"/>
      <c r="G18" s="45"/>
      <c r="H18" s="120"/>
      <c r="I18" s="87"/>
      <c r="J18" s="46"/>
      <c r="K18" s="49"/>
      <c r="L18" s="84"/>
      <c r="N18" s="35"/>
      <c r="O18" s="36"/>
      <c r="P18" s="36"/>
      <c r="Q18" s="37"/>
      <c r="R18" s="34"/>
    </row>
    <row r="19" spans="1:18" ht="16.5" thickBot="1" x14ac:dyDescent="0.3">
      <c r="A19" s="55"/>
      <c r="B19" s="68"/>
      <c r="C19" s="59"/>
      <c r="D19" s="144"/>
      <c r="E19" s="4"/>
      <c r="F19" s="124"/>
      <c r="G19" s="118"/>
      <c r="H19" s="121"/>
      <c r="I19" s="2"/>
      <c r="J19" s="3">
        <f>K15-J15</f>
        <v>0</v>
      </c>
      <c r="K19" s="9">
        <f>K17-J17</f>
        <v>0</v>
      </c>
      <c r="L19" s="85"/>
      <c r="N19" s="35"/>
      <c r="O19" s="36"/>
      <c r="P19" s="36"/>
      <c r="Q19" s="37"/>
      <c r="R19" s="34">
        <f t="shared" ref="R19" si="4">Q19-N19</f>
        <v>0</v>
      </c>
    </row>
    <row r="20" spans="1:18" x14ac:dyDescent="0.25">
      <c r="A20" s="53">
        <v>3</v>
      </c>
      <c r="B20" s="65"/>
      <c r="C20" s="56"/>
      <c r="D20" s="142" t="s">
        <v>122</v>
      </c>
      <c r="E20" s="56"/>
      <c r="F20" s="122"/>
      <c r="G20" s="44"/>
      <c r="H20" s="119"/>
      <c r="I20" s="113"/>
      <c r="J20" s="44"/>
      <c r="K20" s="47"/>
      <c r="L20" s="83">
        <f>H20-G20</f>
        <v>0</v>
      </c>
      <c r="N20" s="35"/>
      <c r="O20" s="36"/>
      <c r="P20" s="36"/>
      <c r="Q20" s="37"/>
      <c r="R20" s="34"/>
    </row>
    <row r="21" spans="1:18" ht="16.5" thickBot="1" x14ac:dyDescent="0.3">
      <c r="A21" s="54"/>
      <c r="B21" s="66"/>
      <c r="C21" s="57"/>
      <c r="D21" s="143"/>
      <c r="E21" s="57"/>
      <c r="F21" s="123"/>
      <c r="G21" s="45"/>
      <c r="H21" s="120"/>
      <c r="I21" s="87"/>
      <c r="J21" s="46"/>
      <c r="K21" s="49"/>
      <c r="L21" s="84"/>
      <c r="N21" s="35"/>
      <c r="O21" s="36"/>
      <c r="P21" s="36"/>
      <c r="Q21" s="37"/>
      <c r="R21" s="34"/>
    </row>
    <row r="22" spans="1:18" ht="16.5" thickBot="1" x14ac:dyDescent="0.3">
      <c r="A22" s="54"/>
      <c r="B22" s="11" t="s">
        <v>23</v>
      </c>
      <c r="C22" s="58"/>
      <c r="D22" s="143"/>
      <c r="E22" s="131"/>
      <c r="F22" s="123"/>
      <c r="G22" s="45"/>
      <c r="H22" s="120"/>
      <c r="I22" s="86"/>
      <c r="J22" s="114"/>
      <c r="K22" s="115"/>
      <c r="L22" s="84"/>
      <c r="N22" s="35"/>
      <c r="O22" s="36"/>
      <c r="P22" s="36"/>
      <c r="Q22" s="37"/>
      <c r="R22" s="34">
        <f t="shared" ref="R22" si="5">Q22-N22</f>
        <v>0</v>
      </c>
    </row>
    <row r="23" spans="1:18" x14ac:dyDescent="0.25">
      <c r="A23" s="54"/>
      <c r="B23" s="67"/>
      <c r="C23" s="58"/>
      <c r="D23" s="143"/>
      <c r="E23" s="129"/>
      <c r="F23" s="123"/>
      <c r="G23" s="45"/>
      <c r="H23" s="120"/>
      <c r="I23" s="87"/>
      <c r="J23" s="46"/>
      <c r="K23" s="49"/>
      <c r="L23" s="84"/>
      <c r="N23" s="35"/>
      <c r="O23" s="36"/>
      <c r="P23" s="36"/>
      <c r="Q23" s="37"/>
      <c r="R23" s="34"/>
    </row>
    <row r="24" spans="1:18" ht="16.5" thickBot="1" x14ac:dyDescent="0.3">
      <c r="A24" s="55"/>
      <c r="B24" s="68"/>
      <c r="C24" s="59"/>
      <c r="D24" s="144"/>
      <c r="E24" s="4"/>
      <c r="F24" s="124"/>
      <c r="G24" s="118"/>
      <c r="H24" s="121"/>
      <c r="I24" s="2"/>
      <c r="J24" s="3">
        <f>K20-J20</f>
        <v>0</v>
      </c>
      <c r="K24" s="9">
        <f>K22-J22</f>
        <v>0</v>
      </c>
      <c r="L24" s="85"/>
      <c r="N24" s="35"/>
      <c r="O24" s="36"/>
      <c r="P24" s="36"/>
      <c r="Q24" s="37"/>
      <c r="R24" s="34"/>
    </row>
    <row r="25" spans="1:18" x14ac:dyDescent="0.25">
      <c r="A25" s="53">
        <v>4</v>
      </c>
      <c r="B25" s="65"/>
      <c r="C25" s="56"/>
      <c r="D25" s="142" t="s">
        <v>122</v>
      </c>
      <c r="E25" s="56"/>
      <c r="F25" s="122"/>
      <c r="G25" s="44"/>
      <c r="H25" s="119"/>
      <c r="I25" s="113"/>
      <c r="J25" s="44"/>
      <c r="K25" s="47"/>
      <c r="L25" s="83">
        <f>H25-G25</f>
        <v>0</v>
      </c>
      <c r="N25" s="35"/>
      <c r="O25" s="36"/>
      <c r="P25" s="36"/>
      <c r="Q25" s="37"/>
      <c r="R25" s="34">
        <f t="shared" ref="R25" si="6">Q25-N25</f>
        <v>0</v>
      </c>
    </row>
    <row r="26" spans="1:18" ht="16.5" thickBot="1" x14ac:dyDescent="0.3">
      <c r="A26" s="54"/>
      <c r="B26" s="66"/>
      <c r="C26" s="57"/>
      <c r="D26" s="143"/>
      <c r="E26" s="57"/>
      <c r="F26" s="123"/>
      <c r="G26" s="45"/>
      <c r="H26" s="120"/>
      <c r="I26" s="87"/>
      <c r="J26" s="46"/>
      <c r="K26" s="49"/>
      <c r="L26" s="84"/>
      <c r="N26" s="35"/>
      <c r="O26" s="36"/>
      <c r="P26" s="36"/>
      <c r="Q26" s="37"/>
      <c r="R26" s="34"/>
    </row>
    <row r="27" spans="1:18" ht="16.5" thickBot="1" x14ac:dyDescent="0.3">
      <c r="A27" s="54"/>
      <c r="B27" s="11" t="s">
        <v>23</v>
      </c>
      <c r="C27" s="58"/>
      <c r="D27" s="143"/>
      <c r="E27" s="131"/>
      <c r="F27" s="123"/>
      <c r="G27" s="45"/>
      <c r="H27" s="120"/>
      <c r="I27" s="86"/>
      <c r="J27" s="114"/>
      <c r="K27" s="115"/>
      <c r="L27" s="84"/>
      <c r="N27" s="35"/>
      <c r="O27" s="36"/>
      <c r="P27" s="36"/>
      <c r="Q27" s="37"/>
      <c r="R27" s="34"/>
    </row>
    <row r="28" spans="1:18" x14ac:dyDescent="0.25">
      <c r="A28" s="54"/>
      <c r="B28" s="67"/>
      <c r="C28" s="58"/>
      <c r="D28" s="143"/>
      <c r="E28" s="129"/>
      <c r="F28" s="123"/>
      <c r="G28" s="45"/>
      <c r="H28" s="120"/>
      <c r="I28" s="87"/>
      <c r="J28" s="46"/>
      <c r="K28" s="49"/>
      <c r="L28" s="84"/>
      <c r="N28" s="35"/>
      <c r="O28" s="36"/>
      <c r="P28" s="36"/>
      <c r="Q28" s="37"/>
      <c r="R28" s="34">
        <f t="shared" ref="R28" si="7">Q28-N28</f>
        <v>0</v>
      </c>
    </row>
    <row r="29" spans="1:18" ht="16.5" thickBot="1" x14ac:dyDescent="0.3">
      <c r="A29" s="55"/>
      <c r="B29" s="68"/>
      <c r="C29" s="59"/>
      <c r="D29" s="144"/>
      <c r="E29" s="4"/>
      <c r="F29" s="124"/>
      <c r="G29" s="118"/>
      <c r="H29" s="121"/>
      <c r="I29" s="2"/>
      <c r="J29" s="3">
        <f>K25-J25</f>
        <v>0</v>
      </c>
      <c r="K29" s="9">
        <f>K27-J27</f>
        <v>0</v>
      </c>
      <c r="L29" s="85"/>
      <c r="N29" s="35"/>
      <c r="O29" s="36"/>
      <c r="P29" s="36"/>
      <c r="Q29" s="37"/>
      <c r="R29" s="34"/>
    </row>
    <row r="30" spans="1:18" x14ac:dyDescent="0.25">
      <c r="A30" s="53">
        <v>5</v>
      </c>
      <c r="B30" s="65"/>
      <c r="C30" s="56"/>
      <c r="D30" s="56"/>
      <c r="E30" s="56"/>
      <c r="F30" s="122"/>
      <c r="G30" s="44"/>
      <c r="H30" s="119"/>
      <c r="I30" s="113"/>
      <c r="J30" s="44"/>
      <c r="K30" s="47"/>
      <c r="L30" s="83">
        <f>H30-G30</f>
        <v>0</v>
      </c>
      <c r="N30" s="35"/>
      <c r="O30" s="36"/>
      <c r="P30" s="36"/>
      <c r="Q30" s="37"/>
      <c r="R30" s="34"/>
    </row>
    <row r="31" spans="1:18" ht="16.5" thickBot="1" x14ac:dyDescent="0.3">
      <c r="A31" s="54"/>
      <c r="B31" s="66"/>
      <c r="C31" s="57"/>
      <c r="D31" s="57"/>
      <c r="E31" s="57"/>
      <c r="F31" s="123"/>
      <c r="G31" s="45"/>
      <c r="H31" s="120"/>
      <c r="I31" s="87"/>
      <c r="J31" s="46"/>
      <c r="K31" s="49"/>
      <c r="L31" s="84"/>
      <c r="N31" s="35"/>
      <c r="O31" s="36"/>
      <c r="P31" s="36"/>
      <c r="Q31" s="37"/>
      <c r="R31" s="34">
        <f t="shared" ref="R31" si="8">Q31-N31</f>
        <v>0</v>
      </c>
    </row>
    <row r="32" spans="1:18" ht="16.5" thickBot="1" x14ac:dyDescent="0.3">
      <c r="A32" s="54"/>
      <c r="B32" s="11" t="s">
        <v>23</v>
      </c>
      <c r="C32" s="58"/>
      <c r="D32" s="57"/>
      <c r="E32" s="131"/>
      <c r="F32" s="123"/>
      <c r="G32" s="45"/>
      <c r="H32" s="120"/>
      <c r="I32" s="86"/>
      <c r="J32" s="114"/>
      <c r="K32" s="115"/>
      <c r="L32" s="84"/>
      <c r="N32" s="35"/>
      <c r="O32" s="36"/>
      <c r="P32" s="36"/>
      <c r="Q32" s="37"/>
      <c r="R32" s="34"/>
    </row>
    <row r="33" spans="1:18" x14ac:dyDescent="0.25">
      <c r="A33" s="54"/>
      <c r="B33" s="67"/>
      <c r="C33" s="58"/>
      <c r="D33" s="57"/>
      <c r="E33" s="129"/>
      <c r="F33" s="123"/>
      <c r="G33" s="45"/>
      <c r="H33" s="120"/>
      <c r="I33" s="87"/>
      <c r="J33" s="46"/>
      <c r="K33" s="49"/>
      <c r="L33" s="84"/>
      <c r="N33" s="35"/>
      <c r="O33" s="36"/>
      <c r="P33" s="36"/>
      <c r="Q33" s="37"/>
      <c r="R33" s="34"/>
    </row>
    <row r="34" spans="1:18" ht="16.5" thickBot="1" x14ac:dyDescent="0.3">
      <c r="A34" s="55"/>
      <c r="B34" s="68"/>
      <c r="C34" s="59"/>
      <c r="D34" s="130"/>
      <c r="E34" s="4"/>
      <c r="F34" s="124"/>
      <c r="G34" s="118"/>
      <c r="H34" s="121"/>
      <c r="I34" s="2"/>
      <c r="J34" s="3">
        <f>K30-J30</f>
        <v>0</v>
      </c>
      <c r="K34" s="9">
        <f>K32-J32</f>
        <v>0</v>
      </c>
      <c r="L34" s="85"/>
      <c r="N34" s="35"/>
      <c r="O34" s="36"/>
      <c r="P34" s="36"/>
      <c r="Q34" s="37"/>
      <c r="R34" s="34">
        <f t="shared" ref="R34" si="9">Q34-N34</f>
        <v>0</v>
      </c>
    </row>
    <row r="35" spans="1:18" x14ac:dyDescent="0.25">
      <c r="A35" s="94" t="s">
        <v>0</v>
      </c>
      <c r="B35" s="97" t="s">
        <v>2</v>
      </c>
      <c r="C35" s="97" t="s">
        <v>1</v>
      </c>
      <c r="D35" s="97"/>
      <c r="E35" s="97"/>
      <c r="F35" s="97" t="s">
        <v>8</v>
      </c>
      <c r="G35" s="97" t="s">
        <v>3</v>
      </c>
      <c r="H35" s="134" t="s">
        <v>4</v>
      </c>
      <c r="I35" s="88" t="s">
        <v>14</v>
      </c>
      <c r="J35" s="90"/>
      <c r="K35" s="116"/>
      <c r="L35" s="110" t="s">
        <v>18</v>
      </c>
      <c r="N35" s="35"/>
      <c r="O35" s="36"/>
      <c r="P35" s="36"/>
      <c r="Q35" s="37"/>
      <c r="R35" s="34"/>
    </row>
    <row r="36" spans="1:18" ht="16.5" thickBot="1" x14ac:dyDescent="0.3">
      <c r="A36" s="95"/>
      <c r="B36" s="98"/>
      <c r="C36" s="98"/>
      <c r="D36" s="98"/>
      <c r="E36" s="98"/>
      <c r="F36" s="98"/>
      <c r="G36" s="98"/>
      <c r="H36" s="127"/>
      <c r="I36" s="89"/>
      <c r="J36" s="91"/>
      <c r="K36" s="117"/>
      <c r="L36" s="111"/>
      <c r="N36" s="135"/>
      <c r="O36" s="136"/>
      <c r="P36" s="136"/>
      <c r="Q36" s="137"/>
      <c r="R36" s="138"/>
    </row>
    <row r="37" spans="1:18" ht="16.5" thickBot="1" x14ac:dyDescent="0.3">
      <c r="A37" s="96"/>
      <c r="B37" s="99"/>
      <c r="C37" s="99"/>
      <c r="D37" s="99"/>
      <c r="E37" s="99"/>
      <c r="F37" s="99"/>
      <c r="G37" s="99"/>
      <c r="H37" s="128"/>
      <c r="I37" s="12" t="s">
        <v>15</v>
      </c>
      <c r="J37" s="13" t="s">
        <v>16</v>
      </c>
      <c r="K37" s="14" t="s">
        <v>17</v>
      </c>
      <c r="L37" s="112"/>
    </row>
    <row r="38" spans="1:18" x14ac:dyDescent="0.25">
      <c r="A38" s="53">
        <v>6</v>
      </c>
      <c r="B38" s="65"/>
      <c r="C38" s="56"/>
      <c r="D38" s="56"/>
      <c r="E38" s="56"/>
      <c r="F38" s="122"/>
      <c r="G38" s="44"/>
      <c r="H38" s="119"/>
      <c r="I38" s="113"/>
      <c r="J38" s="44"/>
      <c r="K38" s="47"/>
      <c r="L38" s="83">
        <f>H38-G38</f>
        <v>0</v>
      </c>
    </row>
    <row r="39" spans="1:18" ht="16.5" thickBot="1" x14ac:dyDescent="0.3">
      <c r="A39" s="54"/>
      <c r="B39" s="66"/>
      <c r="C39" s="57"/>
      <c r="D39" s="57"/>
      <c r="E39" s="57"/>
      <c r="F39" s="123"/>
      <c r="G39" s="45"/>
      <c r="H39" s="120"/>
      <c r="I39" s="87"/>
      <c r="J39" s="46"/>
      <c r="K39" s="49"/>
      <c r="L39" s="84"/>
    </row>
    <row r="40" spans="1:18" ht="16.5" thickBot="1" x14ac:dyDescent="0.3">
      <c r="A40" s="54"/>
      <c r="B40" s="11" t="s">
        <v>23</v>
      </c>
      <c r="C40" s="58"/>
      <c r="D40" s="57"/>
      <c r="E40" s="131"/>
      <c r="F40" s="123"/>
      <c r="G40" s="45"/>
      <c r="H40" s="120"/>
      <c r="I40" s="86"/>
      <c r="J40" s="114"/>
      <c r="K40" s="115"/>
      <c r="L40" s="84"/>
    </row>
    <row r="41" spans="1:18" x14ac:dyDescent="0.25">
      <c r="A41" s="54"/>
      <c r="B41" s="67"/>
      <c r="C41" s="58"/>
      <c r="D41" s="57"/>
      <c r="E41" s="129"/>
      <c r="F41" s="123"/>
      <c r="G41" s="45"/>
      <c r="H41" s="120"/>
      <c r="I41" s="87"/>
      <c r="J41" s="46"/>
      <c r="K41" s="49"/>
      <c r="L41" s="84"/>
    </row>
    <row r="42" spans="1:18" ht="16.5" thickBot="1" x14ac:dyDescent="0.3">
      <c r="A42" s="55"/>
      <c r="B42" s="68"/>
      <c r="C42" s="59"/>
      <c r="D42" s="130"/>
      <c r="E42" s="4"/>
      <c r="F42" s="124"/>
      <c r="G42" s="118"/>
      <c r="H42" s="121"/>
      <c r="I42" s="2"/>
      <c r="J42" s="3">
        <f>K38-J38</f>
        <v>0</v>
      </c>
      <c r="K42" s="9">
        <f>K40-J40</f>
        <v>0</v>
      </c>
      <c r="L42" s="85"/>
    </row>
    <row r="43" spans="1:18" x14ac:dyDescent="0.25">
      <c r="A43" s="53">
        <v>7</v>
      </c>
      <c r="B43" s="65"/>
      <c r="C43" s="56"/>
      <c r="D43" s="56"/>
      <c r="E43" s="56"/>
      <c r="F43" s="122"/>
      <c r="G43" s="44"/>
      <c r="H43" s="119"/>
      <c r="I43" s="113"/>
      <c r="J43" s="44"/>
      <c r="K43" s="47"/>
      <c r="L43" s="83">
        <f>H43-G43</f>
        <v>0</v>
      </c>
    </row>
    <row r="44" spans="1:18" ht="16.5" thickBot="1" x14ac:dyDescent="0.3">
      <c r="A44" s="54"/>
      <c r="B44" s="66"/>
      <c r="C44" s="57"/>
      <c r="D44" s="57"/>
      <c r="E44" s="57"/>
      <c r="F44" s="123"/>
      <c r="G44" s="45"/>
      <c r="H44" s="120"/>
      <c r="I44" s="87"/>
      <c r="J44" s="46"/>
      <c r="K44" s="49"/>
      <c r="L44" s="84"/>
    </row>
    <row r="45" spans="1:18" ht="16.5" thickBot="1" x14ac:dyDescent="0.3">
      <c r="A45" s="54"/>
      <c r="B45" s="11" t="s">
        <v>23</v>
      </c>
      <c r="C45" s="58"/>
      <c r="D45" s="57"/>
      <c r="E45" s="131"/>
      <c r="F45" s="123"/>
      <c r="G45" s="45"/>
      <c r="H45" s="120"/>
      <c r="I45" s="86"/>
      <c r="J45" s="114"/>
      <c r="K45" s="115"/>
      <c r="L45" s="84"/>
    </row>
    <row r="46" spans="1:18" x14ac:dyDescent="0.25">
      <c r="A46" s="54"/>
      <c r="B46" s="67"/>
      <c r="C46" s="58"/>
      <c r="D46" s="57"/>
      <c r="E46" s="129"/>
      <c r="F46" s="123"/>
      <c r="G46" s="45"/>
      <c r="H46" s="120"/>
      <c r="I46" s="87"/>
      <c r="J46" s="46"/>
      <c r="K46" s="49"/>
      <c r="L46" s="84"/>
    </row>
    <row r="47" spans="1:18" ht="16.5" thickBot="1" x14ac:dyDescent="0.3">
      <c r="A47" s="55"/>
      <c r="B47" s="68"/>
      <c r="C47" s="59"/>
      <c r="D47" s="130"/>
      <c r="E47" s="4"/>
      <c r="F47" s="124"/>
      <c r="G47" s="118"/>
      <c r="H47" s="121"/>
      <c r="I47" s="2"/>
      <c r="J47" s="3">
        <f>K43-J43</f>
        <v>0</v>
      </c>
      <c r="K47" s="9">
        <f>K45-J45</f>
        <v>0</v>
      </c>
      <c r="L47" s="85"/>
    </row>
    <row r="48" spans="1:18" x14ac:dyDescent="0.25">
      <c r="A48" s="53">
        <v>8</v>
      </c>
      <c r="B48" s="65"/>
      <c r="C48" s="56"/>
      <c r="D48" s="56"/>
      <c r="E48" s="56"/>
      <c r="F48" s="122"/>
      <c r="G48" s="44"/>
      <c r="H48" s="119"/>
      <c r="I48" s="113"/>
      <c r="J48" s="44"/>
      <c r="K48" s="47"/>
      <c r="L48" s="83">
        <f>H48-G48</f>
        <v>0</v>
      </c>
    </row>
    <row r="49" spans="1:12" ht="16.5" thickBot="1" x14ac:dyDescent="0.3">
      <c r="A49" s="54"/>
      <c r="B49" s="66"/>
      <c r="C49" s="57"/>
      <c r="D49" s="57"/>
      <c r="E49" s="57"/>
      <c r="F49" s="123"/>
      <c r="G49" s="45"/>
      <c r="H49" s="120"/>
      <c r="I49" s="87"/>
      <c r="J49" s="46"/>
      <c r="K49" s="49"/>
      <c r="L49" s="84"/>
    </row>
    <row r="50" spans="1:12" ht="16.5" thickBot="1" x14ac:dyDescent="0.3">
      <c r="A50" s="54"/>
      <c r="B50" s="11" t="s">
        <v>23</v>
      </c>
      <c r="C50" s="58"/>
      <c r="D50" s="57"/>
      <c r="E50" s="131"/>
      <c r="F50" s="123"/>
      <c r="G50" s="45"/>
      <c r="H50" s="120"/>
      <c r="I50" s="86"/>
      <c r="J50" s="114"/>
      <c r="K50" s="115"/>
      <c r="L50" s="84"/>
    </row>
    <row r="51" spans="1:12" x14ac:dyDescent="0.25">
      <c r="A51" s="54"/>
      <c r="B51" s="67"/>
      <c r="C51" s="58"/>
      <c r="D51" s="57"/>
      <c r="E51" s="129"/>
      <c r="F51" s="123"/>
      <c r="G51" s="45"/>
      <c r="H51" s="120"/>
      <c r="I51" s="87"/>
      <c r="J51" s="46"/>
      <c r="K51" s="49"/>
      <c r="L51" s="84"/>
    </row>
    <row r="52" spans="1:12" ht="16.5" thickBot="1" x14ac:dyDescent="0.3">
      <c r="A52" s="55"/>
      <c r="B52" s="68"/>
      <c r="C52" s="59"/>
      <c r="D52" s="130"/>
      <c r="E52" s="4"/>
      <c r="F52" s="124"/>
      <c r="G52" s="118"/>
      <c r="H52" s="121"/>
      <c r="I52" s="2"/>
      <c r="J52" s="3">
        <f>K48-J48</f>
        <v>0</v>
      </c>
      <c r="K52" s="9">
        <f>K50-J50</f>
        <v>0</v>
      </c>
      <c r="L52" s="85"/>
    </row>
    <row r="53" spans="1:12" x14ac:dyDescent="0.25">
      <c r="A53" s="53">
        <v>9</v>
      </c>
      <c r="B53" s="65"/>
      <c r="C53" s="56"/>
      <c r="D53" s="56"/>
      <c r="E53" s="56"/>
      <c r="F53" s="122"/>
      <c r="G53" s="44"/>
      <c r="H53" s="119"/>
      <c r="I53" s="113"/>
      <c r="J53" s="44"/>
      <c r="K53" s="47"/>
      <c r="L53" s="83">
        <f>H53-G53</f>
        <v>0</v>
      </c>
    </row>
    <row r="54" spans="1:12" ht="16.5" thickBot="1" x14ac:dyDescent="0.3">
      <c r="A54" s="54"/>
      <c r="B54" s="66"/>
      <c r="C54" s="57"/>
      <c r="D54" s="57"/>
      <c r="E54" s="57"/>
      <c r="F54" s="123"/>
      <c r="G54" s="45"/>
      <c r="H54" s="120"/>
      <c r="I54" s="87"/>
      <c r="J54" s="46"/>
      <c r="K54" s="49"/>
      <c r="L54" s="84"/>
    </row>
    <row r="55" spans="1:12" ht="16.5" thickBot="1" x14ac:dyDescent="0.3">
      <c r="A55" s="54"/>
      <c r="B55" s="11" t="s">
        <v>23</v>
      </c>
      <c r="C55" s="58"/>
      <c r="D55" s="57"/>
      <c r="E55" s="131"/>
      <c r="F55" s="123"/>
      <c r="G55" s="45"/>
      <c r="H55" s="120"/>
      <c r="I55" s="86"/>
      <c r="J55" s="114"/>
      <c r="K55" s="115"/>
      <c r="L55" s="84"/>
    </row>
    <row r="56" spans="1:12" x14ac:dyDescent="0.25">
      <c r="A56" s="54"/>
      <c r="B56" s="67"/>
      <c r="C56" s="58"/>
      <c r="D56" s="57"/>
      <c r="E56" s="129"/>
      <c r="F56" s="123"/>
      <c r="G56" s="45"/>
      <c r="H56" s="120"/>
      <c r="I56" s="87"/>
      <c r="J56" s="46"/>
      <c r="K56" s="49"/>
      <c r="L56" s="84"/>
    </row>
    <row r="57" spans="1:12" ht="16.5" thickBot="1" x14ac:dyDescent="0.3">
      <c r="A57" s="55"/>
      <c r="B57" s="68"/>
      <c r="C57" s="59"/>
      <c r="D57" s="130"/>
      <c r="E57" s="4"/>
      <c r="F57" s="124"/>
      <c r="G57" s="118"/>
      <c r="H57" s="121"/>
      <c r="I57" s="2"/>
      <c r="J57" s="3">
        <f>K53-J53</f>
        <v>0</v>
      </c>
      <c r="K57" s="9">
        <f>K55-J55</f>
        <v>0</v>
      </c>
      <c r="L57" s="85"/>
    </row>
    <row r="58" spans="1:12" x14ac:dyDescent="0.25">
      <c r="A58" s="53">
        <v>10</v>
      </c>
      <c r="B58" s="65"/>
      <c r="C58" s="56"/>
      <c r="D58" s="56"/>
      <c r="E58" s="56"/>
      <c r="F58" s="122"/>
      <c r="G58" s="44"/>
      <c r="H58" s="119"/>
      <c r="I58" s="113"/>
      <c r="J58" s="44"/>
      <c r="K58" s="47"/>
      <c r="L58" s="83">
        <f>H58-G58</f>
        <v>0</v>
      </c>
    </row>
    <row r="59" spans="1:12" ht="16.5" thickBot="1" x14ac:dyDescent="0.3">
      <c r="A59" s="54"/>
      <c r="B59" s="66"/>
      <c r="C59" s="57"/>
      <c r="D59" s="57"/>
      <c r="E59" s="57"/>
      <c r="F59" s="123"/>
      <c r="G59" s="45"/>
      <c r="H59" s="120"/>
      <c r="I59" s="87"/>
      <c r="J59" s="46"/>
      <c r="K59" s="49"/>
      <c r="L59" s="84"/>
    </row>
    <row r="60" spans="1:12" ht="16.5" thickBot="1" x14ac:dyDescent="0.3">
      <c r="A60" s="54"/>
      <c r="B60" s="11" t="s">
        <v>23</v>
      </c>
      <c r="C60" s="58"/>
      <c r="D60" s="57"/>
      <c r="E60" s="131"/>
      <c r="F60" s="123"/>
      <c r="G60" s="45"/>
      <c r="H60" s="120"/>
      <c r="I60" s="86"/>
      <c r="J60" s="114"/>
      <c r="K60" s="115"/>
      <c r="L60" s="84"/>
    </row>
    <row r="61" spans="1:12" x14ac:dyDescent="0.25">
      <c r="A61" s="54"/>
      <c r="B61" s="67"/>
      <c r="C61" s="58"/>
      <c r="D61" s="57"/>
      <c r="E61" s="129"/>
      <c r="F61" s="123"/>
      <c r="G61" s="45"/>
      <c r="H61" s="120"/>
      <c r="I61" s="87"/>
      <c r="J61" s="46"/>
      <c r="K61" s="49"/>
      <c r="L61" s="84"/>
    </row>
    <row r="62" spans="1:12" ht="16.5" thickBot="1" x14ac:dyDescent="0.3">
      <c r="A62" s="55"/>
      <c r="B62" s="68"/>
      <c r="C62" s="59"/>
      <c r="D62" s="130"/>
      <c r="E62" s="4"/>
      <c r="F62" s="124"/>
      <c r="G62" s="118"/>
      <c r="H62" s="121"/>
      <c r="I62" s="2"/>
      <c r="J62" s="3">
        <f>K58-J58</f>
        <v>0</v>
      </c>
      <c r="K62" s="9">
        <f>K60-J60</f>
        <v>0</v>
      </c>
      <c r="L62" s="85"/>
    </row>
    <row r="63" spans="1:12" x14ac:dyDescent="0.25">
      <c r="A63" s="94" t="s">
        <v>0</v>
      </c>
      <c r="B63" s="97" t="s">
        <v>2</v>
      </c>
      <c r="C63" s="97" t="s">
        <v>1</v>
      </c>
      <c r="D63" s="97"/>
      <c r="E63" s="97"/>
      <c r="F63" s="97" t="s">
        <v>8</v>
      </c>
      <c r="G63" s="97" t="s">
        <v>3</v>
      </c>
      <c r="H63" s="134" t="s">
        <v>4</v>
      </c>
      <c r="I63" s="88" t="s">
        <v>14</v>
      </c>
      <c r="J63" s="90"/>
      <c r="K63" s="116"/>
      <c r="L63" s="110" t="s">
        <v>18</v>
      </c>
    </row>
    <row r="64" spans="1:12" ht="16.5" thickBot="1" x14ac:dyDescent="0.3">
      <c r="A64" s="95"/>
      <c r="B64" s="98"/>
      <c r="C64" s="98"/>
      <c r="D64" s="98"/>
      <c r="E64" s="98"/>
      <c r="F64" s="98"/>
      <c r="G64" s="98"/>
      <c r="H64" s="127"/>
      <c r="I64" s="89"/>
      <c r="J64" s="91"/>
      <c r="K64" s="117"/>
      <c r="L64" s="111"/>
    </row>
    <row r="65" spans="1:12" ht="16.5" thickBot="1" x14ac:dyDescent="0.3">
      <c r="A65" s="96"/>
      <c r="B65" s="99"/>
      <c r="C65" s="99"/>
      <c r="D65" s="99"/>
      <c r="E65" s="99"/>
      <c r="F65" s="99"/>
      <c r="G65" s="99"/>
      <c r="H65" s="128"/>
      <c r="I65" s="12" t="s">
        <v>15</v>
      </c>
      <c r="J65" s="13" t="s">
        <v>16</v>
      </c>
      <c r="K65" s="14" t="s">
        <v>17</v>
      </c>
      <c r="L65" s="112"/>
    </row>
    <row r="66" spans="1:12" x14ac:dyDescent="0.25">
      <c r="A66" s="53">
        <v>11</v>
      </c>
      <c r="B66" s="65"/>
      <c r="C66" s="56"/>
      <c r="D66" s="56"/>
      <c r="E66" s="56"/>
      <c r="F66" s="122"/>
      <c r="G66" s="44"/>
      <c r="H66" s="119"/>
      <c r="I66" s="113"/>
      <c r="J66" s="44"/>
      <c r="K66" s="47"/>
      <c r="L66" s="83">
        <f>H66-G66</f>
        <v>0</v>
      </c>
    </row>
    <row r="67" spans="1:12" ht="16.5" thickBot="1" x14ac:dyDescent="0.3">
      <c r="A67" s="54"/>
      <c r="B67" s="66"/>
      <c r="C67" s="57"/>
      <c r="D67" s="57"/>
      <c r="E67" s="57"/>
      <c r="F67" s="123"/>
      <c r="G67" s="45"/>
      <c r="H67" s="120"/>
      <c r="I67" s="87"/>
      <c r="J67" s="46"/>
      <c r="K67" s="49"/>
      <c r="L67" s="84"/>
    </row>
    <row r="68" spans="1:12" ht="16.5" thickBot="1" x14ac:dyDescent="0.3">
      <c r="A68" s="54"/>
      <c r="B68" s="11" t="s">
        <v>23</v>
      </c>
      <c r="C68" s="58"/>
      <c r="D68" s="57"/>
      <c r="E68" s="131"/>
      <c r="F68" s="123"/>
      <c r="G68" s="45"/>
      <c r="H68" s="120"/>
      <c r="I68" s="86"/>
      <c r="J68" s="114"/>
      <c r="K68" s="115"/>
      <c r="L68" s="84"/>
    </row>
    <row r="69" spans="1:12" x14ac:dyDescent="0.25">
      <c r="A69" s="54"/>
      <c r="B69" s="67"/>
      <c r="C69" s="58"/>
      <c r="D69" s="57"/>
      <c r="E69" s="129"/>
      <c r="F69" s="123"/>
      <c r="G69" s="45"/>
      <c r="H69" s="120"/>
      <c r="I69" s="87"/>
      <c r="J69" s="46"/>
      <c r="K69" s="49"/>
      <c r="L69" s="84"/>
    </row>
    <row r="70" spans="1:12" ht="16.5" thickBot="1" x14ac:dyDescent="0.3">
      <c r="A70" s="55"/>
      <c r="B70" s="68"/>
      <c r="C70" s="59"/>
      <c r="D70" s="130"/>
      <c r="E70" s="4"/>
      <c r="F70" s="124"/>
      <c r="G70" s="118"/>
      <c r="H70" s="121"/>
      <c r="I70" s="2"/>
      <c r="J70" s="3">
        <f>K66-J66</f>
        <v>0</v>
      </c>
      <c r="K70" s="9">
        <f>K68-J68</f>
        <v>0</v>
      </c>
      <c r="L70" s="85"/>
    </row>
    <row r="71" spans="1:12" x14ac:dyDescent="0.25">
      <c r="A71" s="53">
        <v>12</v>
      </c>
      <c r="B71" s="65"/>
      <c r="C71" s="56"/>
      <c r="D71" s="56"/>
      <c r="E71" s="56"/>
      <c r="F71" s="122"/>
      <c r="G71" s="44"/>
      <c r="H71" s="119"/>
      <c r="I71" s="113"/>
      <c r="J71" s="44"/>
      <c r="K71" s="47"/>
      <c r="L71" s="83">
        <f>H71-G71</f>
        <v>0</v>
      </c>
    </row>
    <row r="72" spans="1:12" ht="16.5" thickBot="1" x14ac:dyDescent="0.3">
      <c r="A72" s="54"/>
      <c r="B72" s="66"/>
      <c r="C72" s="57"/>
      <c r="D72" s="57"/>
      <c r="E72" s="57"/>
      <c r="F72" s="123"/>
      <c r="G72" s="45"/>
      <c r="H72" s="120"/>
      <c r="I72" s="87"/>
      <c r="J72" s="46"/>
      <c r="K72" s="49"/>
      <c r="L72" s="84"/>
    </row>
    <row r="73" spans="1:12" ht="16.5" thickBot="1" x14ac:dyDescent="0.3">
      <c r="A73" s="54"/>
      <c r="B73" s="11" t="s">
        <v>23</v>
      </c>
      <c r="C73" s="58"/>
      <c r="D73" s="57"/>
      <c r="E73" s="131"/>
      <c r="F73" s="123"/>
      <c r="G73" s="45"/>
      <c r="H73" s="120"/>
      <c r="I73" s="86"/>
      <c r="J73" s="114"/>
      <c r="K73" s="115"/>
      <c r="L73" s="84"/>
    </row>
    <row r="74" spans="1:12" x14ac:dyDescent="0.25">
      <c r="A74" s="54"/>
      <c r="B74" s="67"/>
      <c r="C74" s="58"/>
      <c r="D74" s="57"/>
      <c r="E74" s="129"/>
      <c r="F74" s="123"/>
      <c r="G74" s="45"/>
      <c r="H74" s="120"/>
      <c r="I74" s="87"/>
      <c r="J74" s="46"/>
      <c r="K74" s="49"/>
      <c r="L74" s="84"/>
    </row>
    <row r="75" spans="1:12" ht="16.5" thickBot="1" x14ac:dyDescent="0.3">
      <c r="A75" s="55"/>
      <c r="B75" s="68"/>
      <c r="C75" s="59"/>
      <c r="D75" s="130"/>
      <c r="E75" s="4"/>
      <c r="F75" s="124"/>
      <c r="G75" s="118"/>
      <c r="H75" s="121"/>
      <c r="I75" s="2"/>
      <c r="J75" s="3">
        <f>K71-J71</f>
        <v>0</v>
      </c>
      <c r="K75" s="9">
        <f>K73-J73</f>
        <v>0</v>
      </c>
      <c r="L75" s="85"/>
    </row>
    <row r="76" spans="1:12" x14ac:dyDescent="0.25">
      <c r="A76" s="53">
        <v>13</v>
      </c>
      <c r="B76" s="65"/>
      <c r="C76" s="56"/>
      <c r="D76" s="56"/>
      <c r="E76" s="56"/>
      <c r="F76" s="122"/>
      <c r="G76" s="44"/>
      <c r="H76" s="119"/>
      <c r="I76" s="113"/>
      <c r="J76" s="44"/>
      <c r="K76" s="47"/>
      <c r="L76" s="83">
        <f>H76-G76</f>
        <v>0</v>
      </c>
    </row>
    <row r="77" spans="1:12" ht="16.5" thickBot="1" x14ac:dyDescent="0.3">
      <c r="A77" s="54"/>
      <c r="B77" s="66"/>
      <c r="C77" s="57"/>
      <c r="D77" s="57"/>
      <c r="E77" s="57"/>
      <c r="F77" s="123"/>
      <c r="G77" s="45"/>
      <c r="H77" s="120"/>
      <c r="I77" s="87"/>
      <c r="J77" s="46"/>
      <c r="K77" s="49"/>
      <c r="L77" s="84"/>
    </row>
    <row r="78" spans="1:12" ht="16.5" thickBot="1" x14ac:dyDescent="0.3">
      <c r="A78" s="54"/>
      <c r="B78" s="11" t="s">
        <v>23</v>
      </c>
      <c r="C78" s="58"/>
      <c r="D78" s="57"/>
      <c r="E78" s="131"/>
      <c r="F78" s="123"/>
      <c r="G78" s="45"/>
      <c r="H78" s="120"/>
      <c r="I78" s="86"/>
      <c r="J78" s="114"/>
      <c r="K78" s="115"/>
      <c r="L78" s="84"/>
    </row>
    <row r="79" spans="1:12" x14ac:dyDescent="0.25">
      <c r="A79" s="54"/>
      <c r="B79" s="67"/>
      <c r="C79" s="58"/>
      <c r="D79" s="57"/>
      <c r="E79" s="129"/>
      <c r="F79" s="123"/>
      <c r="G79" s="45"/>
      <c r="H79" s="120"/>
      <c r="I79" s="87"/>
      <c r="J79" s="46"/>
      <c r="K79" s="49"/>
      <c r="L79" s="84"/>
    </row>
    <row r="80" spans="1:12" ht="16.5" thickBot="1" x14ac:dyDescent="0.3">
      <c r="A80" s="55"/>
      <c r="B80" s="68"/>
      <c r="C80" s="59"/>
      <c r="D80" s="130"/>
      <c r="E80" s="4"/>
      <c r="F80" s="124"/>
      <c r="G80" s="118"/>
      <c r="H80" s="121"/>
      <c r="I80" s="2"/>
      <c r="J80" s="3">
        <f>K76-J76</f>
        <v>0</v>
      </c>
      <c r="K80" s="9">
        <f>K78-J78</f>
        <v>0</v>
      </c>
      <c r="L80" s="85"/>
    </row>
    <row r="81" spans="1:12" x14ac:dyDescent="0.25">
      <c r="A81" s="53">
        <v>14</v>
      </c>
      <c r="B81" s="65"/>
      <c r="C81" s="56"/>
      <c r="D81" s="56"/>
      <c r="E81" s="56"/>
      <c r="F81" s="122"/>
      <c r="G81" s="44"/>
      <c r="H81" s="119"/>
      <c r="I81" s="113"/>
      <c r="J81" s="44"/>
      <c r="K81" s="47"/>
      <c r="L81" s="83">
        <f>H81-G81</f>
        <v>0</v>
      </c>
    </row>
    <row r="82" spans="1:12" ht="16.5" thickBot="1" x14ac:dyDescent="0.3">
      <c r="A82" s="54"/>
      <c r="B82" s="66"/>
      <c r="C82" s="57"/>
      <c r="D82" s="57"/>
      <c r="E82" s="57"/>
      <c r="F82" s="123"/>
      <c r="G82" s="45"/>
      <c r="H82" s="120"/>
      <c r="I82" s="87"/>
      <c r="J82" s="46"/>
      <c r="K82" s="49"/>
      <c r="L82" s="84"/>
    </row>
    <row r="83" spans="1:12" ht="16.5" thickBot="1" x14ac:dyDescent="0.3">
      <c r="A83" s="54"/>
      <c r="B83" s="11" t="s">
        <v>23</v>
      </c>
      <c r="C83" s="58"/>
      <c r="D83" s="57"/>
      <c r="E83" s="131"/>
      <c r="F83" s="123"/>
      <c r="G83" s="45"/>
      <c r="H83" s="120"/>
      <c r="I83" s="86"/>
      <c r="J83" s="114"/>
      <c r="K83" s="115"/>
      <c r="L83" s="84"/>
    </row>
    <row r="84" spans="1:12" x14ac:dyDescent="0.25">
      <c r="A84" s="54"/>
      <c r="B84" s="67"/>
      <c r="C84" s="58"/>
      <c r="D84" s="57"/>
      <c r="E84" s="129"/>
      <c r="F84" s="123"/>
      <c r="G84" s="45"/>
      <c r="H84" s="120"/>
      <c r="I84" s="87"/>
      <c r="J84" s="46"/>
      <c r="K84" s="49"/>
      <c r="L84" s="84"/>
    </row>
    <row r="85" spans="1:12" ht="16.5" thickBot="1" x14ac:dyDescent="0.3">
      <c r="A85" s="55"/>
      <c r="B85" s="68"/>
      <c r="C85" s="59"/>
      <c r="D85" s="130"/>
      <c r="E85" s="4"/>
      <c r="F85" s="124"/>
      <c r="G85" s="118"/>
      <c r="H85" s="121"/>
      <c r="I85" s="2"/>
      <c r="J85" s="3">
        <f>K81-J81</f>
        <v>0</v>
      </c>
      <c r="K85" s="9">
        <f>K83-J83</f>
        <v>0</v>
      </c>
      <c r="L85" s="85"/>
    </row>
    <row r="86" spans="1:12" x14ac:dyDescent="0.25">
      <c r="A86" s="53">
        <v>15</v>
      </c>
      <c r="B86" s="65"/>
      <c r="C86" s="56"/>
      <c r="D86" s="56"/>
      <c r="E86" s="56"/>
      <c r="F86" s="122"/>
      <c r="G86" s="44"/>
      <c r="H86" s="119"/>
      <c r="I86" s="113"/>
      <c r="J86" s="44"/>
      <c r="K86" s="47"/>
      <c r="L86" s="83">
        <f>H86-G86</f>
        <v>0</v>
      </c>
    </row>
    <row r="87" spans="1:12" ht="16.5" thickBot="1" x14ac:dyDescent="0.3">
      <c r="A87" s="54"/>
      <c r="B87" s="66"/>
      <c r="C87" s="57"/>
      <c r="D87" s="57"/>
      <c r="E87" s="57"/>
      <c r="F87" s="123"/>
      <c r="G87" s="45"/>
      <c r="H87" s="120"/>
      <c r="I87" s="87"/>
      <c r="J87" s="46"/>
      <c r="K87" s="49"/>
      <c r="L87" s="84"/>
    </row>
    <row r="88" spans="1:12" ht="16.5" thickBot="1" x14ac:dyDescent="0.3">
      <c r="A88" s="54"/>
      <c r="B88" s="11" t="s">
        <v>23</v>
      </c>
      <c r="C88" s="58"/>
      <c r="D88" s="57"/>
      <c r="E88" s="131"/>
      <c r="F88" s="123"/>
      <c r="G88" s="45"/>
      <c r="H88" s="120"/>
      <c r="I88" s="86"/>
      <c r="J88" s="114"/>
      <c r="K88" s="115"/>
      <c r="L88" s="84"/>
    </row>
    <row r="89" spans="1:12" x14ac:dyDescent="0.25">
      <c r="A89" s="54"/>
      <c r="B89" s="67"/>
      <c r="C89" s="58"/>
      <c r="D89" s="57"/>
      <c r="E89" s="129"/>
      <c r="F89" s="123"/>
      <c r="G89" s="45"/>
      <c r="H89" s="120"/>
      <c r="I89" s="87"/>
      <c r="J89" s="46"/>
      <c r="K89" s="49"/>
      <c r="L89" s="84"/>
    </row>
    <row r="90" spans="1:12" ht="16.5" thickBot="1" x14ac:dyDescent="0.3">
      <c r="A90" s="55"/>
      <c r="B90" s="68"/>
      <c r="C90" s="59"/>
      <c r="D90" s="130"/>
      <c r="E90" s="4"/>
      <c r="F90" s="124"/>
      <c r="G90" s="118"/>
      <c r="H90" s="121"/>
      <c r="I90" s="2"/>
      <c r="J90" s="3">
        <f>K86-J86</f>
        <v>0</v>
      </c>
      <c r="K90" s="9">
        <f>K88-J88</f>
        <v>0</v>
      </c>
      <c r="L90" s="85"/>
    </row>
    <row r="91" spans="1:12" x14ac:dyDescent="0.25">
      <c r="A91" s="94" t="s">
        <v>0</v>
      </c>
      <c r="B91" s="97" t="s">
        <v>2</v>
      </c>
      <c r="C91" s="97" t="s">
        <v>1</v>
      </c>
      <c r="D91" s="97"/>
      <c r="E91" s="97"/>
      <c r="F91" s="97" t="s">
        <v>8</v>
      </c>
      <c r="G91" s="97" t="s">
        <v>3</v>
      </c>
      <c r="H91" s="134" t="s">
        <v>4</v>
      </c>
      <c r="I91" s="88" t="s">
        <v>14</v>
      </c>
      <c r="J91" s="90"/>
      <c r="K91" s="116"/>
      <c r="L91" s="110" t="s">
        <v>18</v>
      </c>
    </row>
    <row r="92" spans="1:12" ht="16.5" thickBot="1" x14ac:dyDescent="0.3">
      <c r="A92" s="95"/>
      <c r="B92" s="98"/>
      <c r="C92" s="98"/>
      <c r="D92" s="98"/>
      <c r="E92" s="98"/>
      <c r="F92" s="98"/>
      <c r="G92" s="98"/>
      <c r="H92" s="127"/>
      <c r="I92" s="89"/>
      <c r="J92" s="91"/>
      <c r="K92" s="117"/>
      <c r="L92" s="111"/>
    </row>
    <row r="93" spans="1:12" ht="16.5" thickBot="1" x14ac:dyDescent="0.3">
      <c r="A93" s="96"/>
      <c r="B93" s="99"/>
      <c r="C93" s="99"/>
      <c r="D93" s="99"/>
      <c r="E93" s="99"/>
      <c r="F93" s="99"/>
      <c r="G93" s="99"/>
      <c r="H93" s="128"/>
      <c r="I93" s="12" t="s">
        <v>15</v>
      </c>
      <c r="J93" s="13" t="s">
        <v>16</v>
      </c>
      <c r="K93" s="14" t="s">
        <v>17</v>
      </c>
      <c r="L93" s="112"/>
    </row>
    <row r="94" spans="1:12" x14ac:dyDescent="0.25">
      <c r="A94" s="53">
        <v>16</v>
      </c>
      <c r="B94" s="65"/>
      <c r="C94" s="56"/>
      <c r="D94" s="56"/>
      <c r="E94" s="56"/>
      <c r="F94" s="122"/>
      <c r="G94" s="44"/>
      <c r="H94" s="119"/>
      <c r="I94" s="113"/>
      <c r="J94" s="44"/>
      <c r="K94" s="47"/>
      <c r="L94" s="83">
        <f>H94-G94</f>
        <v>0</v>
      </c>
    </row>
    <row r="95" spans="1:12" ht="16.5" thickBot="1" x14ac:dyDescent="0.3">
      <c r="A95" s="54"/>
      <c r="B95" s="66"/>
      <c r="C95" s="57"/>
      <c r="D95" s="57"/>
      <c r="E95" s="57"/>
      <c r="F95" s="123"/>
      <c r="G95" s="45"/>
      <c r="H95" s="120"/>
      <c r="I95" s="87"/>
      <c r="J95" s="46"/>
      <c r="K95" s="49"/>
      <c r="L95" s="84"/>
    </row>
    <row r="96" spans="1:12" ht="16.5" thickBot="1" x14ac:dyDescent="0.3">
      <c r="A96" s="54"/>
      <c r="B96" s="11" t="s">
        <v>23</v>
      </c>
      <c r="C96" s="58"/>
      <c r="D96" s="57"/>
      <c r="E96" s="131"/>
      <c r="F96" s="123"/>
      <c r="G96" s="45"/>
      <c r="H96" s="120"/>
      <c r="I96" s="86"/>
      <c r="J96" s="114"/>
      <c r="K96" s="115"/>
      <c r="L96" s="84"/>
    </row>
    <row r="97" spans="1:12" x14ac:dyDescent="0.25">
      <c r="A97" s="54"/>
      <c r="B97" s="67" t="s">
        <v>24</v>
      </c>
      <c r="C97" s="58"/>
      <c r="D97" s="57"/>
      <c r="E97" s="129"/>
      <c r="F97" s="123"/>
      <c r="G97" s="45"/>
      <c r="H97" s="120"/>
      <c r="I97" s="87"/>
      <c r="J97" s="46"/>
      <c r="K97" s="49"/>
      <c r="L97" s="84"/>
    </row>
    <row r="98" spans="1:12" ht="16.5" thickBot="1" x14ac:dyDescent="0.3">
      <c r="A98" s="55"/>
      <c r="B98" s="68"/>
      <c r="C98" s="59"/>
      <c r="D98" s="130"/>
      <c r="E98" s="4"/>
      <c r="F98" s="124"/>
      <c r="G98" s="118"/>
      <c r="H98" s="121"/>
      <c r="I98" s="2"/>
      <c r="J98" s="3">
        <f>K94-J94</f>
        <v>0</v>
      </c>
      <c r="K98" s="9">
        <f>K96-J96</f>
        <v>0</v>
      </c>
      <c r="L98" s="85"/>
    </row>
    <row r="99" spans="1:12" x14ac:dyDescent="0.25">
      <c r="A99" s="53">
        <v>17</v>
      </c>
      <c r="B99" s="65"/>
      <c r="C99" s="56"/>
      <c r="D99" s="56"/>
      <c r="E99" s="56"/>
      <c r="F99" s="122"/>
      <c r="G99" s="44"/>
      <c r="H99" s="119"/>
      <c r="I99" s="113"/>
      <c r="J99" s="44"/>
      <c r="K99" s="47"/>
      <c r="L99" s="83">
        <f>H99-G99</f>
        <v>0</v>
      </c>
    </row>
    <row r="100" spans="1:12" ht="16.5" thickBot="1" x14ac:dyDescent="0.3">
      <c r="A100" s="54"/>
      <c r="B100" s="66"/>
      <c r="C100" s="57"/>
      <c r="D100" s="57"/>
      <c r="E100" s="57"/>
      <c r="F100" s="123"/>
      <c r="G100" s="45"/>
      <c r="H100" s="120"/>
      <c r="I100" s="87"/>
      <c r="J100" s="46"/>
      <c r="K100" s="49"/>
      <c r="L100" s="84"/>
    </row>
    <row r="101" spans="1:12" ht="16.5" thickBot="1" x14ac:dyDescent="0.3">
      <c r="A101" s="54"/>
      <c r="B101" s="11" t="s">
        <v>23</v>
      </c>
      <c r="C101" s="58"/>
      <c r="D101" s="57"/>
      <c r="E101" s="131"/>
      <c r="F101" s="123"/>
      <c r="G101" s="45"/>
      <c r="H101" s="120"/>
      <c r="I101" s="86"/>
      <c r="J101" s="114"/>
      <c r="K101" s="115"/>
      <c r="L101" s="84"/>
    </row>
    <row r="102" spans="1:12" x14ac:dyDescent="0.25">
      <c r="A102" s="54"/>
      <c r="B102" s="67"/>
      <c r="C102" s="58"/>
      <c r="D102" s="57"/>
      <c r="E102" s="129"/>
      <c r="F102" s="123"/>
      <c r="G102" s="45"/>
      <c r="H102" s="120"/>
      <c r="I102" s="87"/>
      <c r="J102" s="46"/>
      <c r="K102" s="49"/>
      <c r="L102" s="84"/>
    </row>
    <row r="103" spans="1:12" ht="16.5" thickBot="1" x14ac:dyDescent="0.3">
      <c r="A103" s="55"/>
      <c r="B103" s="68"/>
      <c r="C103" s="59"/>
      <c r="D103" s="130"/>
      <c r="E103" s="4"/>
      <c r="F103" s="124"/>
      <c r="G103" s="118"/>
      <c r="H103" s="121"/>
      <c r="I103" s="2"/>
      <c r="J103" s="3">
        <f>K99-J99</f>
        <v>0</v>
      </c>
      <c r="K103" s="9">
        <f>K101-J101</f>
        <v>0</v>
      </c>
      <c r="L103" s="85"/>
    </row>
    <row r="104" spans="1:12" x14ac:dyDescent="0.25">
      <c r="A104" s="53">
        <v>18</v>
      </c>
      <c r="B104" s="65"/>
      <c r="C104" s="56"/>
      <c r="D104" s="56"/>
      <c r="E104" s="56"/>
      <c r="F104" s="122"/>
      <c r="G104" s="44"/>
      <c r="H104" s="119"/>
      <c r="I104" s="113"/>
      <c r="J104" s="44"/>
      <c r="K104" s="47"/>
      <c r="L104" s="83">
        <f>H104-G104</f>
        <v>0</v>
      </c>
    </row>
    <row r="105" spans="1:12" ht="16.5" thickBot="1" x14ac:dyDescent="0.3">
      <c r="A105" s="54"/>
      <c r="B105" s="66"/>
      <c r="C105" s="57"/>
      <c r="D105" s="57"/>
      <c r="E105" s="57"/>
      <c r="F105" s="123"/>
      <c r="G105" s="45"/>
      <c r="H105" s="120"/>
      <c r="I105" s="87"/>
      <c r="J105" s="46"/>
      <c r="K105" s="49"/>
      <c r="L105" s="84"/>
    </row>
    <row r="106" spans="1:12" ht="16.5" thickBot="1" x14ac:dyDescent="0.3">
      <c r="A106" s="54"/>
      <c r="B106" s="11" t="s">
        <v>23</v>
      </c>
      <c r="C106" s="58"/>
      <c r="D106" s="57"/>
      <c r="E106" s="131"/>
      <c r="F106" s="123"/>
      <c r="G106" s="45"/>
      <c r="H106" s="120"/>
      <c r="I106" s="86"/>
      <c r="J106" s="114"/>
      <c r="K106" s="115"/>
      <c r="L106" s="84"/>
    </row>
    <row r="107" spans="1:12" x14ac:dyDescent="0.25">
      <c r="A107" s="54"/>
      <c r="B107" s="67"/>
      <c r="C107" s="58"/>
      <c r="D107" s="57"/>
      <c r="E107" s="129"/>
      <c r="F107" s="123"/>
      <c r="G107" s="45"/>
      <c r="H107" s="120"/>
      <c r="I107" s="87"/>
      <c r="J107" s="46"/>
      <c r="K107" s="49"/>
      <c r="L107" s="84"/>
    </row>
    <row r="108" spans="1:12" ht="16.5" thickBot="1" x14ac:dyDescent="0.3">
      <c r="A108" s="55"/>
      <c r="B108" s="68"/>
      <c r="C108" s="59"/>
      <c r="D108" s="130"/>
      <c r="E108" s="4"/>
      <c r="F108" s="124"/>
      <c r="G108" s="118"/>
      <c r="H108" s="121"/>
      <c r="I108" s="2"/>
      <c r="J108" s="3">
        <f>K104-J104</f>
        <v>0</v>
      </c>
      <c r="K108" s="9">
        <f>K106-J106</f>
        <v>0</v>
      </c>
      <c r="L108" s="85"/>
    </row>
    <row r="109" spans="1:12" x14ac:dyDescent="0.25">
      <c r="A109" s="53">
        <v>19</v>
      </c>
      <c r="B109" s="65"/>
      <c r="C109" s="56"/>
      <c r="D109" s="56"/>
      <c r="E109" s="56"/>
      <c r="F109" s="122"/>
      <c r="G109" s="44"/>
      <c r="H109" s="119"/>
      <c r="I109" s="113"/>
      <c r="J109" s="44"/>
      <c r="K109" s="47"/>
      <c r="L109" s="83">
        <f>H109-G109</f>
        <v>0</v>
      </c>
    </row>
    <row r="110" spans="1:12" ht="16.5" thickBot="1" x14ac:dyDescent="0.3">
      <c r="A110" s="54"/>
      <c r="B110" s="66"/>
      <c r="C110" s="57"/>
      <c r="D110" s="57"/>
      <c r="E110" s="57"/>
      <c r="F110" s="123"/>
      <c r="G110" s="45"/>
      <c r="H110" s="120"/>
      <c r="I110" s="87"/>
      <c r="J110" s="46"/>
      <c r="K110" s="49"/>
      <c r="L110" s="84"/>
    </row>
    <row r="111" spans="1:12" ht="16.5" thickBot="1" x14ac:dyDescent="0.3">
      <c r="A111" s="54"/>
      <c r="B111" s="11" t="s">
        <v>23</v>
      </c>
      <c r="C111" s="58"/>
      <c r="D111" s="57"/>
      <c r="E111" s="131"/>
      <c r="F111" s="123"/>
      <c r="G111" s="45"/>
      <c r="H111" s="120"/>
      <c r="I111" s="86"/>
      <c r="J111" s="114"/>
      <c r="K111" s="115"/>
      <c r="L111" s="84"/>
    </row>
    <row r="112" spans="1:12" x14ac:dyDescent="0.25">
      <c r="A112" s="54"/>
      <c r="B112" s="67"/>
      <c r="C112" s="58"/>
      <c r="D112" s="57"/>
      <c r="E112" s="129"/>
      <c r="F112" s="123"/>
      <c r="G112" s="45"/>
      <c r="H112" s="120"/>
      <c r="I112" s="87"/>
      <c r="J112" s="46"/>
      <c r="K112" s="49"/>
      <c r="L112" s="84"/>
    </row>
    <row r="113" spans="1:12" ht="16.5" thickBot="1" x14ac:dyDescent="0.3">
      <c r="A113" s="55"/>
      <c r="B113" s="68"/>
      <c r="C113" s="59"/>
      <c r="D113" s="130"/>
      <c r="E113" s="4"/>
      <c r="F113" s="124"/>
      <c r="G113" s="118"/>
      <c r="H113" s="121"/>
      <c r="I113" s="2"/>
      <c r="J113" s="3">
        <f>K109-J109</f>
        <v>0</v>
      </c>
      <c r="K113" s="9">
        <f>K111-J111</f>
        <v>0</v>
      </c>
      <c r="L113" s="85"/>
    </row>
    <row r="114" spans="1:12" x14ac:dyDescent="0.25">
      <c r="A114" s="53">
        <v>20</v>
      </c>
      <c r="B114" s="65"/>
      <c r="C114" s="56"/>
      <c r="D114" s="56"/>
      <c r="E114" s="56"/>
      <c r="F114" s="122"/>
      <c r="G114" s="44"/>
      <c r="H114" s="119"/>
      <c r="I114" s="113"/>
      <c r="J114" s="44"/>
      <c r="K114" s="47"/>
      <c r="L114" s="83">
        <f>H114-G114</f>
        <v>0</v>
      </c>
    </row>
    <row r="115" spans="1:12" ht="16.5" thickBot="1" x14ac:dyDescent="0.3">
      <c r="A115" s="54"/>
      <c r="B115" s="66"/>
      <c r="C115" s="57"/>
      <c r="D115" s="57"/>
      <c r="E115" s="57"/>
      <c r="F115" s="123"/>
      <c r="G115" s="45"/>
      <c r="H115" s="120"/>
      <c r="I115" s="87"/>
      <c r="J115" s="46"/>
      <c r="K115" s="49"/>
      <c r="L115" s="84"/>
    </row>
    <row r="116" spans="1:12" ht="16.5" thickBot="1" x14ac:dyDescent="0.3">
      <c r="A116" s="54"/>
      <c r="B116" s="11" t="s">
        <v>23</v>
      </c>
      <c r="C116" s="58"/>
      <c r="D116" s="57"/>
      <c r="E116" s="131"/>
      <c r="F116" s="123"/>
      <c r="G116" s="45"/>
      <c r="H116" s="120"/>
      <c r="I116" s="86"/>
      <c r="J116" s="114"/>
      <c r="K116" s="115"/>
      <c r="L116" s="84"/>
    </row>
    <row r="117" spans="1:12" x14ac:dyDescent="0.25">
      <c r="A117" s="54"/>
      <c r="B117" s="67"/>
      <c r="C117" s="58"/>
      <c r="D117" s="57"/>
      <c r="E117" s="129"/>
      <c r="F117" s="123"/>
      <c r="G117" s="45"/>
      <c r="H117" s="120"/>
      <c r="I117" s="87"/>
      <c r="J117" s="46"/>
      <c r="K117" s="49"/>
      <c r="L117" s="84"/>
    </row>
    <row r="118" spans="1:12" ht="16.5" thickBot="1" x14ac:dyDescent="0.3">
      <c r="A118" s="55"/>
      <c r="B118" s="68"/>
      <c r="C118" s="59"/>
      <c r="D118" s="130"/>
      <c r="E118" s="4"/>
      <c r="F118" s="124"/>
      <c r="G118" s="118"/>
      <c r="H118" s="121"/>
      <c r="I118" s="2"/>
      <c r="J118" s="3">
        <f>K114-J114</f>
        <v>0</v>
      </c>
      <c r="K118" s="9">
        <f>K116-J116</f>
        <v>0</v>
      </c>
      <c r="L118" s="85"/>
    </row>
    <row r="119" spans="1:12" x14ac:dyDescent="0.25">
      <c r="A119" s="94" t="s">
        <v>0</v>
      </c>
      <c r="B119" s="97" t="s">
        <v>2</v>
      </c>
      <c r="C119" s="97" t="s">
        <v>1</v>
      </c>
      <c r="D119" s="97"/>
      <c r="E119" s="97"/>
      <c r="F119" s="97" t="s">
        <v>8</v>
      </c>
      <c r="G119" s="97" t="s">
        <v>3</v>
      </c>
      <c r="H119" s="134" t="s">
        <v>4</v>
      </c>
      <c r="I119" s="88" t="s">
        <v>14</v>
      </c>
      <c r="J119" s="90"/>
      <c r="K119" s="116"/>
      <c r="L119" s="110" t="s">
        <v>18</v>
      </c>
    </row>
    <row r="120" spans="1:12" ht="16.5" thickBot="1" x14ac:dyDescent="0.3">
      <c r="A120" s="95"/>
      <c r="B120" s="98"/>
      <c r="C120" s="98"/>
      <c r="D120" s="98"/>
      <c r="E120" s="98"/>
      <c r="F120" s="98"/>
      <c r="G120" s="98"/>
      <c r="H120" s="127"/>
      <c r="I120" s="89"/>
      <c r="J120" s="91"/>
      <c r="K120" s="117"/>
      <c r="L120" s="111"/>
    </row>
    <row r="121" spans="1:12" ht="16.5" thickBot="1" x14ac:dyDescent="0.3">
      <c r="A121" s="96"/>
      <c r="B121" s="99"/>
      <c r="C121" s="99"/>
      <c r="D121" s="99"/>
      <c r="E121" s="99"/>
      <c r="F121" s="99"/>
      <c r="G121" s="99"/>
      <c r="H121" s="128"/>
      <c r="I121" s="12" t="s">
        <v>15</v>
      </c>
      <c r="J121" s="13" t="s">
        <v>16</v>
      </c>
      <c r="K121" s="14" t="s">
        <v>17</v>
      </c>
      <c r="L121" s="112"/>
    </row>
    <row r="122" spans="1:12" x14ac:dyDescent="0.25">
      <c r="A122" s="53">
        <v>21</v>
      </c>
      <c r="B122" s="65"/>
      <c r="C122" s="56"/>
      <c r="D122" s="56"/>
      <c r="E122" s="56"/>
      <c r="F122" s="122"/>
      <c r="G122" s="44"/>
      <c r="H122" s="119"/>
      <c r="I122" s="113"/>
      <c r="J122" s="44"/>
      <c r="K122" s="47"/>
      <c r="L122" s="83">
        <f>H122-G122</f>
        <v>0</v>
      </c>
    </row>
    <row r="123" spans="1:12" ht="16.5" thickBot="1" x14ac:dyDescent="0.3">
      <c r="A123" s="54"/>
      <c r="B123" s="66"/>
      <c r="C123" s="57"/>
      <c r="D123" s="57"/>
      <c r="E123" s="57"/>
      <c r="F123" s="123"/>
      <c r="G123" s="45"/>
      <c r="H123" s="120"/>
      <c r="I123" s="87"/>
      <c r="J123" s="46"/>
      <c r="K123" s="49"/>
      <c r="L123" s="84"/>
    </row>
    <row r="124" spans="1:12" ht="16.5" thickBot="1" x14ac:dyDescent="0.3">
      <c r="A124" s="54"/>
      <c r="B124" s="11" t="s">
        <v>23</v>
      </c>
      <c r="C124" s="58"/>
      <c r="D124" s="57"/>
      <c r="E124" s="131"/>
      <c r="F124" s="123"/>
      <c r="G124" s="45"/>
      <c r="H124" s="120"/>
      <c r="I124" s="86"/>
      <c r="J124" s="114"/>
      <c r="K124" s="115"/>
      <c r="L124" s="84"/>
    </row>
    <row r="125" spans="1:12" x14ac:dyDescent="0.25">
      <c r="A125" s="54"/>
      <c r="B125" s="67"/>
      <c r="C125" s="58"/>
      <c r="D125" s="57"/>
      <c r="E125" s="129"/>
      <c r="F125" s="123"/>
      <c r="G125" s="45"/>
      <c r="H125" s="120"/>
      <c r="I125" s="87"/>
      <c r="J125" s="46"/>
      <c r="K125" s="49"/>
      <c r="L125" s="84"/>
    </row>
    <row r="126" spans="1:12" ht="16.5" thickBot="1" x14ac:dyDescent="0.3">
      <c r="A126" s="55"/>
      <c r="B126" s="68"/>
      <c r="C126" s="59"/>
      <c r="D126" s="130"/>
      <c r="E126" s="4"/>
      <c r="F126" s="124"/>
      <c r="G126" s="118"/>
      <c r="H126" s="121"/>
      <c r="I126" s="2"/>
      <c r="J126" s="3">
        <f>K122-J122</f>
        <v>0</v>
      </c>
      <c r="K126" s="9">
        <f>K124-J124</f>
        <v>0</v>
      </c>
      <c r="L126" s="85"/>
    </row>
    <row r="127" spans="1:12" x14ac:dyDescent="0.25">
      <c r="A127" s="53">
        <v>22</v>
      </c>
      <c r="B127" s="65"/>
      <c r="C127" s="56"/>
      <c r="D127" s="56"/>
      <c r="E127" s="56"/>
      <c r="F127" s="122"/>
      <c r="G127" s="44"/>
      <c r="H127" s="119"/>
      <c r="I127" s="113"/>
      <c r="J127" s="44"/>
      <c r="K127" s="47"/>
      <c r="L127" s="83">
        <f>H127-G127</f>
        <v>0</v>
      </c>
    </row>
    <row r="128" spans="1:12" ht="16.5" thickBot="1" x14ac:dyDescent="0.3">
      <c r="A128" s="54"/>
      <c r="B128" s="66"/>
      <c r="C128" s="57"/>
      <c r="D128" s="57"/>
      <c r="E128" s="57"/>
      <c r="F128" s="123"/>
      <c r="G128" s="45"/>
      <c r="H128" s="120"/>
      <c r="I128" s="87"/>
      <c r="J128" s="46"/>
      <c r="K128" s="49"/>
      <c r="L128" s="84"/>
    </row>
    <row r="129" spans="1:12" ht="16.5" thickBot="1" x14ac:dyDescent="0.3">
      <c r="A129" s="54"/>
      <c r="B129" s="11" t="s">
        <v>23</v>
      </c>
      <c r="C129" s="58"/>
      <c r="D129" s="57"/>
      <c r="E129" s="131"/>
      <c r="F129" s="123"/>
      <c r="G129" s="45"/>
      <c r="H129" s="120"/>
      <c r="I129" s="86"/>
      <c r="J129" s="114"/>
      <c r="K129" s="115"/>
      <c r="L129" s="84"/>
    </row>
    <row r="130" spans="1:12" x14ac:dyDescent="0.25">
      <c r="A130" s="54"/>
      <c r="B130" s="67"/>
      <c r="C130" s="58"/>
      <c r="D130" s="57"/>
      <c r="E130" s="129"/>
      <c r="F130" s="123"/>
      <c r="G130" s="45"/>
      <c r="H130" s="120"/>
      <c r="I130" s="87"/>
      <c r="J130" s="46"/>
      <c r="K130" s="49"/>
      <c r="L130" s="84"/>
    </row>
    <row r="131" spans="1:12" ht="16.5" thickBot="1" x14ac:dyDescent="0.3">
      <c r="A131" s="55"/>
      <c r="B131" s="68"/>
      <c r="C131" s="59"/>
      <c r="D131" s="130"/>
      <c r="E131" s="4"/>
      <c r="F131" s="124"/>
      <c r="G131" s="118"/>
      <c r="H131" s="121"/>
      <c r="I131" s="2"/>
      <c r="J131" s="3">
        <f>K127-J127</f>
        <v>0</v>
      </c>
      <c r="K131" s="9">
        <f>K129-J129</f>
        <v>0</v>
      </c>
      <c r="L131" s="85"/>
    </row>
    <row r="132" spans="1:12" x14ac:dyDescent="0.25">
      <c r="A132" s="53">
        <v>23</v>
      </c>
      <c r="B132" s="65"/>
      <c r="C132" s="56"/>
      <c r="D132" s="56"/>
      <c r="E132" s="56"/>
      <c r="F132" s="122"/>
      <c r="G132" s="44"/>
      <c r="H132" s="119"/>
      <c r="I132" s="113"/>
      <c r="J132" s="44"/>
      <c r="K132" s="47"/>
      <c r="L132" s="83">
        <f>H132-G132</f>
        <v>0</v>
      </c>
    </row>
    <row r="133" spans="1:12" ht="16.5" thickBot="1" x14ac:dyDescent="0.3">
      <c r="A133" s="54"/>
      <c r="B133" s="66"/>
      <c r="C133" s="57"/>
      <c r="D133" s="57"/>
      <c r="E133" s="57"/>
      <c r="F133" s="123"/>
      <c r="G133" s="45"/>
      <c r="H133" s="120"/>
      <c r="I133" s="87"/>
      <c r="J133" s="46"/>
      <c r="K133" s="49"/>
      <c r="L133" s="84"/>
    </row>
    <row r="134" spans="1:12" ht="16.5" thickBot="1" x14ac:dyDescent="0.3">
      <c r="A134" s="54"/>
      <c r="B134" s="11" t="s">
        <v>23</v>
      </c>
      <c r="C134" s="58"/>
      <c r="D134" s="57"/>
      <c r="E134" s="131"/>
      <c r="F134" s="123"/>
      <c r="G134" s="45"/>
      <c r="H134" s="120"/>
      <c r="I134" s="86"/>
      <c r="J134" s="114"/>
      <c r="K134" s="115"/>
      <c r="L134" s="84"/>
    </row>
    <row r="135" spans="1:12" x14ac:dyDescent="0.25">
      <c r="A135" s="54"/>
      <c r="B135" s="67"/>
      <c r="C135" s="58"/>
      <c r="D135" s="57"/>
      <c r="E135" s="129"/>
      <c r="F135" s="123"/>
      <c r="G135" s="45"/>
      <c r="H135" s="120"/>
      <c r="I135" s="87"/>
      <c r="J135" s="46"/>
      <c r="K135" s="49"/>
      <c r="L135" s="84"/>
    </row>
    <row r="136" spans="1:12" ht="16.5" thickBot="1" x14ac:dyDescent="0.3">
      <c r="A136" s="55"/>
      <c r="B136" s="68"/>
      <c r="C136" s="59"/>
      <c r="D136" s="130"/>
      <c r="E136" s="4"/>
      <c r="F136" s="124"/>
      <c r="G136" s="118"/>
      <c r="H136" s="121"/>
      <c r="I136" s="2"/>
      <c r="J136" s="3">
        <f>K132-J132</f>
        <v>0</v>
      </c>
      <c r="K136" s="9">
        <f>K134-J134</f>
        <v>0</v>
      </c>
      <c r="L136" s="85"/>
    </row>
    <row r="137" spans="1:12" x14ac:dyDescent="0.25">
      <c r="A137" s="53">
        <v>24</v>
      </c>
      <c r="B137" s="65"/>
      <c r="C137" s="56"/>
      <c r="D137" s="56"/>
      <c r="E137" s="56"/>
      <c r="F137" s="122"/>
      <c r="G137" s="44"/>
      <c r="H137" s="119"/>
      <c r="I137" s="113"/>
      <c r="J137" s="44"/>
      <c r="K137" s="47"/>
      <c r="L137" s="83">
        <f>H137-G137</f>
        <v>0</v>
      </c>
    </row>
    <row r="138" spans="1:12" ht="16.5" thickBot="1" x14ac:dyDescent="0.3">
      <c r="A138" s="54"/>
      <c r="B138" s="66"/>
      <c r="C138" s="57"/>
      <c r="D138" s="57"/>
      <c r="E138" s="57"/>
      <c r="F138" s="123"/>
      <c r="G138" s="45"/>
      <c r="H138" s="120"/>
      <c r="I138" s="87"/>
      <c r="J138" s="46"/>
      <c r="K138" s="49"/>
      <c r="L138" s="84"/>
    </row>
    <row r="139" spans="1:12" ht="16.5" thickBot="1" x14ac:dyDescent="0.3">
      <c r="A139" s="54"/>
      <c r="B139" s="11" t="s">
        <v>23</v>
      </c>
      <c r="C139" s="58"/>
      <c r="D139" s="57"/>
      <c r="E139" s="131"/>
      <c r="F139" s="123"/>
      <c r="G139" s="45"/>
      <c r="H139" s="120"/>
      <c r="I139" s="86"/>
      <c r="J139" s="114"/>
      <c r="K139" s="115"/>
      <c r="L139" s="84"/>
    </row>
    <row r="140" spans="1:12" x14ac:dyDescent="0.25">
      <c r="A140" s="54"/>
      <c r="B140" s="67"/>
      <c r="C140" s="58"/>
      <c r="D140" s="57"/>
      <c r="E140" s="129"/>
      <c r="F140" s="123"/>
      <c r="G140" s="45"/>
      <c r="H140" s="120"/>
      <c r="I140" s="87"/>
      <c r="J140" s="46"/>
      <c r="K140" s="49"/>
      <c r="L140" s="84"/>
    </row>
    <row r="141" spans="1:12" ht="16.5" thickBot="1" x14ac:dyDescent="0.3">
      <c r="A141" s="55"/>
      <c r="B141" s="68"/>
      <c r="C141" s="59"/>
      <c r="D141" s="130"/>
      <c r="E141" s="4"/>
      <c r="F141" s="124"/>
      <c r="G141" s="118"/>
      <c r="H141" s="121"/>
      <c r="I141" s="2"/>
      <c r="J141" s="3">
        <f>K137-J137</f>
        <v>0</v>
      </c>
      <c r="K141" s="9">
        <f>K139-J139</f>
        <v>0</v>
      </c>
      <c r="L141" s="85"/>
    </row>
    <row r="142" spans="1:12" x14ac:dyDescent="0.25">
      <c r="A142" s="53">
        <v>25</v>
      </c>
      <c r="B142" s="65"/>
      <c r="C142" s="56"/>
      <c r="D142" s="56"/>
      <c r="E142" s="56"/>
      <c r="F142" s="122"/>
      <c r="G142" s="44"/>
      <c r="H142" s="119"/>
      <c r="I142" s="113"/>
      <c r="J142" s="44"/>
      <c r="K142" s="47"/>
      <c r="L142" s="83">
        <f>H142-G142</f>
        <v>0</v>
      </c>
    </row>
    <row r="143" spans="1:12" ht="16.5" thickBot="1" x14ac:dyDescent="0.3">
      <c r="A143" s="54"/>
      <c r="B143" s="66"/>
      <c r="C143" s="57"/>
      <c r="D143" s="57"/>
      <c r="E143" s="57"/>
      <c r="F143" s="123"/>
      <c r="G143" s="45"/>
      <c r="H143" s="120"/>
      <c r="I143" s="87"/>
      <c r="J143" s="46"/>
      <c r="K143" s="49"/>
      <c r="L143" s="84"/>
    </row>
    <row r="144" spans="1:12" ht="16.5" thickBot="1" x14ac:dyDescent="0.3">
      <c r="A144" s="54"/>
      <c r="B144" s="11" t="s">
        <v>23</v>
      </c>
      <c r="C144" s="58"/>
      <c r="D144" s="57"/>
      <c r="E144" s="131"/>
      <c r="F144" s="123"/>
      <c r="G144" s="45"/>
      <c r="H144" s="120"/>
      <c r="I144" s="86"/>
      <c r="J144" s="114"/>
      <c r="K144" s="115"/>
      <c r="L144" s="84"/>
    </row>
    <row r="145" spans="1:12" x14ac:dyDescent="0.25">
      <c r="A145" s="54"/>
      <c r="B145" s="67"/>
      <c r="C145" s="58"/>
      <c r="D145" s="57"/>
      <c r="E145" s="129"/>
      <c r="F145" s="123"/>
      <c r="G145" s="45"/>
      <c r="H145" s="120"/>
      <c r="I145" s="87"/>
      <c r="J145" s="46"/>
      <c r="K145" s="49"/>
      <c r="L145" s="84"/>
    </row>
    <row r="146" spans="1:12" ht="16.5" thickBot="1" x14ac:dyDescent="0.3">
      <c r="A146" s="55"/>
      <c r="B146" s="68"/>
      <c r="C146" s="59"/>
      <c r="D146" s="130"/>
      <c r="E146" s="4"/>
      <c r="F146" s="124"/>
      <c r="G146" s="118"/>
      <c r="H146" s="121"/>
      <c r="I146" s="2"/>
      <c r="J146" s="3">
        <f>K142-J142</f>
        <v>0</v>
      </c>
      <c r="K146" s="9">
        <f>K144-J144</f>
        <v>0</v>
      </c>
      <c r="L146" s="85"/>
    </row>
    <row r="147" spans="1:12" x14ac:dyDescent="0.25">
      <c r="A147" s="94" t="s">
        <v>0</v>
      </c>
      <c r="B147" s="97" t="s">
        <v>2</v>
      </c>
      <c r="C147" s="97" t="s">
        <v>1</v>
      </c>
      <c r="D147" s="97"/>
      <c r="E147" s="97"/>
      <c r="F147" s="97" t="s">
        <v>8</v>
      </c>
      <c r="G147" s="97" t="s">
        <v>3</v>
      </c>
      <c r="H147" s="134" t="s">
        <v>4</v>
      </c>
      <c r="I147" s="88" t="s">
        <v>14</v>
      </c>
      <c r="J147" s="90"/>
      <c r="K147" s="116"/>
      <c r="L147" s="110" t="s">
        <v>18</v>
      </c>
    </row>
    <row r="148" spans="1:12" ht="16.5" thickBot="1" x14ac:dyDescent="0.3">
      <c r="A148" s="95"/>
      <c r="B148" s="98"/>
      <c r="C148" s="98"/>
      <c r="D148" s="98"/>
      <c r="E148" s="98"/>
      <c r="F148" s="98"/>
      <c r="G148" s="98"/>
      <c r="H148" s="127"/>
      <c r="I148" s="89"/>
      <c r="J148" s="91"/>
      <c r="K148" s="117"/>
      <c r="L148" s="111"/>
    </row>
    <row r="149" spans="1:12" ht="16.5" thickBot="1" x14ac:dyDescent="0.3">
      <c r="A149" s="96"/>
      <c r="B149" s="99"/>
      <c r="C149" s="99"/>
      <c r="D149" s="99"/>
      <c r="E149" s="99"/>
      <c r="F149" s="99"/>
      <c r="G149" s="99"/>
      <c r="H149" s="128"/>
      <c r="I149" s="12" t="s">
        <v>15</v>
      </c>
      <c r="J149" s="13" t="s">
        <v>16</v>
      </c>
      <c r="K149" s="14" t="s">
        <v>17</v>
      </c>
      <c r="L149" s="112"/>
    </row>
    <row r="150" spans="1:12" x14ac:dyDescent="0.25">
      <c r="A150" s="53">
        <v>26</v>
      </c>
      <c r="B150" s="65"/>
      <c r="C150" s="56"/>
      <c r="D150" s="56"/>
      <c r="E150" s="56"/>
      <c r="F150" s="122"/>
      <c r="G150" s="44"/>
      <c r="H150" s="119"/>
      <c r="I150" s="113"/>
      <c r="J150" s="44"/>
      <c r="K150" s="47"/>
      <c r="L150" s="83">
        <f>H150-G150</f>
        <v>0</v>
      </c>
    </row>
    <row r="151" spans="1:12" ht="16.5" thickBot="1" x14ac:dyDescent="0.3">
      <c r="A151" s="54"/>
      <c r="B151" s="66"/>
      <c r="C151" s="57"/>
      <c r="D151" s="57"/>
      <c r="E151" s="57"/>
      <c r="F151" s="123"/>
      <c r="G151" s="45"/>
      <c r="H151" s="120"/>
      <c r="I151" s="87"/>
      <c r="J151" s="46"/>
      <c r="K151" s="49"/>
      <c r="L151" s="84"/>
    </row>
    <row r="152" spans="1:12" ht="16.5" thickBot="1" x14ac:dyDescent="0.3">
      <c r="A152" s="54"/>
      <c r="B152" s="11" t="s">
        <v>23</v>
      </c>
      <c r="C152" s="58"/>
      <c r="D152" s="57"/>
      <c r="E152" s="131"/>
      <c r="F152" s="123"/>
      <c r="G152" s="45"/>
      <c r="H152" s="120"/>
      <c r="I152" s="86"/>
      <c r="J152" s="114"/>
      <c r="K152" s="115"/>
      <c r="L152" s="84"/>
    </row>
    <row r="153" spans="1:12" x14ac:dyDescent="0.25">
      <c r="A153" s="54"/>
      <c r="B153" s="67"/>
      <c r="C153" s="58"/>
      <c r="D153" s="57"/>
      <c r="E153" s="129"/>
      <c r="F153" s="123"/>
      <c r="G153" s="45"/>
      <c r="H153" s="120"/>
      <c r="I153" s="87"/>
      <c r="J153" s="46"/>
      <c r="K153" s="49"/>
      <c r="L153" s="84"/>
    </row>
    <row r="154" spans="1:12" ht="16.5" thickBot="1" x14ac:dyDescent="0.3">
      <c r="A154" s="55"/>
      <c r="B154" s="68"/>
      <c r="C154" s="59"/>
      <c r="D154" s="130"/>
      <c r="E154" s="4"/>
      <c r="F154" s="124"/>
      <c r="G154" s="118"/>
      <c r="H154" s="121"/>
      <c r="I154" s="2"/>
      <c r="J154" s="3">
        <f>K150-J150</f>
        <v>0</v>
      </c>
      <c r="K154" s="9">
        <f>K152-J152</f>
        <v>0</v>
      </c>
      <c r="L154" s="85"/>
    </row>
    <row r="155" spans="1:12" x14ac:dyDescent="0.25">
      <c r="A155" s="53">
        <v>27</v>
      </c>
      <c r="B155" s="65"/>
      <c r="C155" s="56"/>
      <c r="D155" s="56"/>
      <c r="E155" s="56"/>
      <c r="F155" s="122"/>
      <c r="G155" s="44"/>
      <c r="H155" s="119"/>
      <c r="I155" s="113"/>
      <c r="J155" s="44"/>
      <c r="K155" s="47"/>
      <c r="L155" s="83">
        <f>H155-G155</f>
        <v>0</v>
      </c>
    </row>
    <row r="156" spans="1:12" ht="16.5" thickBot="1" x14ac:dyDescent="0.3">
      <c r="A156" s="54"/>
      <c r="B156" s="66"/>
      <c r="C156" s="57"/>
      <c r="D156" s="57"/>
      <c r="E156" s="57"/>
      <c r="F156" s="123"/>
      <c r="G156" s="45"/>
      <c r="H156" s="120"/>
      <c r="I156" s="87"/>
      <c r="J156" s="46"/>
      <c r="K156" s="49"/>
      <c r="L156" s="84"/>
    </row>
    <row r="157" spans="1:12" ht="16.5" thickBot="1" x14ac:dyDescent="0.3">
      <c r="A157" s="54"/>
      <c r="B157" s="11" t="s">
        <v>23</v>
      </c>
      <c r="C157" s="58"/>
      <c r="D157" s="57"/>
      <c r="E157" s="131"/>
      <c r="F157" s="123"/>
      <c r="G157" s="45"/>
      <c r="H157" s="120"/>
      <c r="I157" s="86"/>
      <c r="J157" s="114"/>
      <c r="K157" s="115"/>
      <c r="L157" s="84"/>
    </row>
    <row r="158" spans="1:12" x14ac:dyDescent="0.25">
      <c r="A158" s="54"/>
      <c r="B158" s="67"/>
      <c r="C158" s="58"/>
      <c r="D158" s="57"/>
      <c r="E158" s="129"/>
      <c r="F158" s="123"/>
      <c r="G158" s="45"/>
      <c r="H158" s="120"/>
      <c r="I158" s="87"/>
      <c r="J158" s="46"/>
      <c r="K158" s="49"/>
      <c r="L158" s="84"/>
    </row>
    <row r="159" spans="1:12" ht="16.5" thickBot="1" x14ac:dyDescent="0.3">
      <c r="A159" s="55"/>
      <c r="B159" s="68"/>
      <c r="C159" s="59"/>
      <c r="D159" s="130"/>
      <c r="E159" s="4"/>
      <c r="F159" s="124"/>
      <c r="G159" s="118"/>
      <c r="H159" s="121"/>
      <c r="I159" s="2"/>
      <c r="J159" s="3">
        <f>K155-J155</f>
        <v>0</v>
      </c>
      <c r="K159" s="9">
        <f>K157-J157</f>
        <v>0</v>
      </c>
      <c r="L159" s="85"/>
    </row>
    <row r="160" spans="1:12" x14ac:dyDescent="0.25">
      <c r="A160" s="53">
        <v>28</v>
      </c>
      <c r="B160" s="65"/>
      <c r="C160" s="56"/>
      <c r="D160" s="56"/>
      <c r="E160" s="56"/>
      <c r="F160" s="122"/>
      <c r="G160" s="44"/>
      <c r="H160" s="119"/>
      <c r="I160" s="113"/>
      <c r="J160" s="44"/>
      <c r="K160" s="47"/>
      <c r="L160" s="83">
        <f>H160-G160</f>
        <v>0</v>
      </c>
    </row>
    <row r="161" spans="1:12" ht="16.5" thickBot="1" x14ac:dyDescent="0.3">
      <c r="A161" s="54"/>
      <c r="B161" s="66"/>
      <c r="C161" s="57"/>
      <c r="D161" s="57"/>
      <c r="E161" s="57"/>
      <c r="F161" s="123"/>
      <c r="G161" s="45"/>
      <c r="H161" s="120"/>
      <c r="I161" s="87"/>
      <c r="J161" s="46"/>
      <c r="K161" s="49"/>
      <c r="L161" s="84"/>
    </row>
    <row r="162" spans="1:12" ht="16.5" thickBot="1" x14ac:dyDescent="0.3">
      <c r="A162" s="54"/>
      <c r="B162" s="11" t="s">
        <v>23</v>
      </c>
      <c r="C162" s="58"/>
      <c r="D162" s="57"/>
      <c r="E162" s="131"/>
      <c r="F162" s="123"/>
      <c r="G162" s="45"/>
      <c r="H162" s="120"/>
      <c r="I162" s="86"/>
      <c r="J162" s="114"/>
      <c r="K162" s="115"/>
      <c r="L162" s="84"/>
    </row>
    <row r="163" spans="1:12" x14ac:dyDescent="0.25">
      <c r="A163" s="54"/>
      <c r="B163" s="67"/>
      <c r="C163" s="58"/>
      <c r="D163" s="57"/>
      <c r="E163" s="129"/>
      <c r="F163" s="123"/>
      <c r="G163" s="45"/>
      <c r="H163" s="120"/>
      <c r="I163" s="87"/>
      <c r="J163" s="46"/>
      <c r="K163" s="49"/>
      <c r="L163" s="84"/>
    </row>
    <row r="164" spans="1:12" ht="16.5" thickBot="1" x14ac:dyDescent="0.3">
      <c r="A164" s="55"/>
      <c r="B164" s="68"/>
      <c r="C164" s="59"/>
      <c r="D164" s="130"/>
      <c r="E164" s="4"/>
      <c r="F164" s="124"/>
      <c r="G164" s="118"/>
      <c r="H164" s="121"/>
      <c r="I164" s="2"/>
      <c r="J164" s="3">
        <f>K160-J160</f>
        <v>0</v>
      </c>
      <c r="K164" s="9">
        <f>K162-J162</f>
        <v>0</v>
      </c>
      <c r="L164" s="85"/>
    </row>
    <row r="165" spans="1:12" x14ac:dyDescent="0.25">
      <c r="A165" s="53">
        <v>29</v>
      </c>
      <c r="B165" s="65"/>
      <c r="C165" s="56"/>
      <c r="D165" s="56"/>
      <c r="E165" s="56"/>
      <c r="F165" s="122"/>
      <c r="G165" s="44"/>
      <c r="H165" s="119"/>
      <c r="I165" s="113"/>
      <c r="J165" s="44"/>
      <c r="K165" s="47"/>
      <c r="L165" s="83">
        <f>H165-G165</f>
        <v>0</v>
      </c>
    </row>
    <row r="166" spans="1:12" ht="16.5" thickBot="1" x14ac:dyDescent="0.3">
      <c r="A166" s="54"/>
      <c r="B166" s="66"/>
      <c r="C166" s="57"/>
      <c r="D166" s="57"/>
      <c r="E166" s="57"/>
      <c r="F166" s="123"/>
      <c r="G166" s="45"/>
      <c r="H166" s="120"/>
      <c r="I166" s="87"/>
      <c r="J166" s="46"/>
      <c r="K166" s="49"/>
      <c r="L166" s="84"/>
    </row>
    <row r="167" spans="1:12" ht="16.5" thickBot="1" x14ac:dyDescent="0.3">
      <c r="A167" s="54"/>
      <c r="B167" s="11" t="s">
        <v>23</v>
      </c>
      <c r="C167" s="58"/>
      <c r="D167" s="57"/>
      <c r="E167" s="131"/>
      <c r="F167" s="123"/>
      <c r="G167" s="45"/>
      <c r="H167" s="120"/>
      <c r="I167" s="86"/>
      <c r="J167" s="114"/>
      <c r="K167" s="115"/>
      <c r="L167" s="84"/>
    </row>
    <row r="168" spans="1:12" x14ac:dyDescent="0.25">
      <c r="A168" s="54"/>
      <c r="B168" s="67"/>
      <c r="C168" s="58"/>
      <c r="D168" s="57"/>
      <c r="E168" s="129"/>
      <c r="F168" s="123"/>
      <c r="G168" s="45"/>
      <c r="H168" s="120"/>
      <c r="I168" s="87"/>
      <c r="J168" s="46"/>
      <c r="K168" s="49"/>
      <c r="L168" s="84"/>
    </row>
    <row r="169" spans="1:12" ht="16.5" thickBot="1" x14ac:dyDescent="0.3">
      <c r="A169" s="55"/>
      <c r="B169" s="68"/>
      <c r="C169" s="59"/>
      <c r="D169" s="130"/>
      <c r="E169" s="4"/>
      <c r="F169" s="124"/>
      <c r="G169" s="118"/>
      <c r="H169" s="121"/>
      <c r="I169" s="2"/>
      <c r="J169" s="3">
        <f>K165-J165</f>
        <v>0</v>
      </c>
      <c r="K169" s="9">
        <f>K167-J167</f>
        <v>0</v>
      </c>
      <c r="L169" s="85"/>
    </row>
    <row r="170" spans="1:12" x14ac:dyDescent="0.25">
      <c r="A170" s="53">
        <v>30</v>
      </c>
      <c r="B170" s="65"/>
      <c r="C170" s="56"/>
      <c r="D170" s="56"/>
      <c r="E170" s="56"/>
      <c r="F170" s="122"/>
      <c r="G170" s="44"/>
      <c r="H170" s="119"/>
      <c r="I170" s="113"/>
      <c r="J170" s="44"/>
      <c r="K170" s="47"/>
      <c r="L170" s="83">
        <f>H170-G170</f>
        <v>0</v>
      </c>
    </row>
    <row r="171" spans="1:12" ht="16.5" thickBot="1" x14ac:dyDescent="0.3">
      <c r="A171" s="54"/>
      <c r="B171" s="66"/>
      <c r="C171" s="57"/>
      <c r="D171" s="57"/>
      <c r="E171" s="57"/>
      <c r="F171" s="123"/>
      <c r="G171" s="45"/>
      <c r="H171" s="120"/>
      <c r="I171" s="87"/>
      <c r="J171" s="46"/>
      <c r="K171" s="49"/>
      <c r="L171" s="84"/>
    </row>
    <row r="172" spans="1:12" ht="16.5" thickBot="1" x14ac:dyDescent="0.3">
      <c r="A172" s="54"/>
      <c r="B172" s="11" t="s">
        <v>23</v>
      </c>
      <c r="C172" s="58"/>
      <c r="D172" s="57"/>
      <c r="E172" s="131"/>
      <c r="F172" s="123"/>
      <c r="G172" s="45"/>
      <c r="H172" s="120"/>
      <c r="I172" s="86"/>
      <c r="J172" s="114"/>
      <c r="K172" s="115"/>
      <c r="L172" s="84"/>
    </row>
    <row r="173" spans="1:12" x14ac:dyDescent="0.25">
      <c r="A173" s="54"/>
      <c r="B173" s="67" t="s">
        <v>24</v>
      </c>
      <c r="C173" s="58"/>
      <c r="D173" s="57"/>
      <c r="E173" s="129"/>
      <c r="F173" s="123"/>
      <c r="G173" s="45"/>
      <c r="H173" s="120"/>
      <c r="I173" s="87"/>
      <c r="J173" s="46"/>
      <c r="K173" s="49"/>
      <c r="L173" s="84"/>
    </row>
    <row r="174" spans="1:12" ht="16.5" thickBot="1" x14ac:dyDescent="0.3">
      <c r="A174" s="55"/>
      <c r="B174" s="68"/>
      <c r="C174" s="59"/>
      <c r="D174" s="130"/>
      <c r="E174" s="4"/>
      <c r="F174" s="124"/>
      <c r="G174" s="118"/>
      <c r="H174" s="121"/>
      <c r="I174" s="2"/>
      <c r="J174" s="3">
        <f>K170-J170</f>
        <v>0</v>
      </c>
      <c r="K174" s="9">
        <f>K172-J172</f>
        <v>0</v>
      </c>
      <c r="L174" s="85"/>
    </row>
  </sheetData>
  <mergeCells count="613">
    <mergeCell ref="Q22:Q24"/>
    <mergeCell ref="Q25:Q27"/>
    <mergeCell ref="Q28:Q30"/>
    <mergeCell ref="Q31:Q33"/>
    <mergeCell ref="Q34:Q36"/>
    <mergeCell ref="R19:R21"/>
    <mergeCell ref="R22:R24"/>
    <mergeCell ref="R25:R27"/>
    <mergeCell ref="R28:R30"/>
    <mergeCell ref="R31:R33"/>
    <mergeCell ref="R34:R36"/>
    <mergeCell ref="Q19:Q21"/>
    <mergeCell ref="N22:N24"/>
    <mergeCell ref="N25:N27"/>
    <mergeCell ref="N28:N30"/>
    <mergeCell ref="N31:N33"/>
    <mergeCell ref="N34:N36"/>
    <mergeCell ref="O19:P21"/>
    <mergeCell ref="O22:P24"/>
    <mergeCell ref="O25:P27"/>
    <mergeCell ref="O28:P30"/>
    <mergeCell ref="O31:P33"/>
    <mergeCell ref="O34:P36"/>
    <mergeCell ref="N19:N21"/>
    <mergeCell ref="L170:L174"/>
    <mergeCell ref="E172:E173"/>
    <mergeCell ref="I172:I173"/>
    <mergeCell ref="J172:J173"/>
    <mergeCell ref="K172:K173"/>
    <mergeCell ref="F170:F174"/>
    <mergeCell ref="G170:G174"/>
    <mergeCell ref="H170:H174"/>
    <mergeCell ref="I170:I171"/>
    <mergeCell ref="J170:J171"/>
    <mergeCell ref="A170:A174"/>
    <mergeCell ref="B170:B171"/>
    <mergeCell ref="C170:C174"/>
    <mergeCell ref="D170:D174"/>
    <mergeCell ref="E170:E171"/>
    <mergeCell ref="B173:B174"/>
    <mergeCell ref="K165:K166"/>
    <mergeCell ref="L165:L169"/>
    <mergeCell ref="E167:E168"/>
    <mergeCell ref="I167:I168"/>
    <mergeCell ref="J167:J168"/>
    <mergeCell ref="K167:K168"/>
    <mergeCell ref="F165:F169"/>
    <mergeCell ref="G165:G169"/>
    <mergeCell ref="H165:H169"/>
    <mergeCell ref="I165:I166"/>
    <mergeCell ref="J165:J166"/>
    <mergeCell ref="A165:A169"/>
    <mergeCell ref="B165:B166"/>
    <mergeCell ref="C165:C169"/>
    <mergeCell ref="D165:D169"/>
    <mergeCell ref="E165:E166"/>
    <mergeCell ref="B168:B169"/>
    <mergeCell ref="K170:K171"/>
    <mergeCell ref="L155:L159"/>
    <mergeCell ref="E157:E158"/>
    <mergeCell ref="I157:I158"/>
    <mergeCell ref="J157:J158"/>
    <mergeCell ref="K157:K158"/>
    <mergeCell ref="K160:K161"/>
    <mergeCell ref="L160:L164"/>
    <mergeCell ref="E162:E163"/>
    <mergeCell ref="I162:I163"/>
    <mergeCell ref="J162:J163"/>
    <mergeCell ref="K162:K163"/>
    <mergeCell ref="F160:F164"/>
    <mergeCell ref="G160:G164"/>
    <mergeCell ref="H160:H164"/>
    <mergeCell ref="I160:I161"/>
    <mergeCell ref="J160:J161"/>
    <mergeCell ref="I155:I156"/>
    <mergeCell ref="J155:J156"/>
    <mergeCell ref="K155:K156"/>
    <mergeCell ref="F155:F159"/>
    <mergeCell ref="G155:G159"/>
    <mergeCell ref="H155:H159"/>
    <mergeCell ref="B158:B159"/>
    <mergeCell ref="A160:A164"/>
    <mergeCell ref="B160:B161"/>
    <mergeCell ref="C160:C164"/>
    <mergeCell ref="D160:D164"/>
    <mergeCell ref="E160:E161"/>
    <mergeCell ref="B163:B164"/>
    <mergeCell ref="B153:B154"/>
    <mergeCell ref="A155:A159"/>
    <mergeCell ref="B155:B156"/>
    <mergeCell ref="C155:C159"/>
    <mergeCell ref="D155:D159"/>
    <mergeCell ref="E155:E156"/>
    <mergeCell ref="H147:H149"/>
    <mergeCell ref="I147:K148"/>
    <mergeCell ref="L147:L149"/>
    <mergeCell ref="A150:A154"/>
    <mergeCell ref="B150:B151"/>
    <mergeCell ref="C150:C154"/>
    <mergeCell ref="D150:D154"/>
    <mergeCell ref="E150:E151"/>
    <mergeCell ref="F150:F154"/>
    <mergeCell ref="G150:G154"/>
    <mergeCell ref="H150:H154"/>
    <mergeCell ref="I150:I151"/>
    <mergeCell ref="J150:J151"/>
    <mergeCell ref="K150:K151"/>
    <mergeCell ref="L150:L154"/>
    <mergeCell ref="E152:E153"/>
    <mergeCell ref="A147:A149"/>
    <mergeCell ref="B147:B149"/>
    <mergeCell ref="C147:E149"/>
    <mergeCell ref="F147:F149"/>
    <mergeCell ref="G147:G149"/>
    <mergeCell ref="I152:I153"/>
    <mergeCell ref="J152:J153"/>
    <mergeCell ref="K152:K153"/>
    <mergeCell ref="L142:L146"/>
    <mergeCell ref="E144:E145"/>
    <mergeCell ref="I144:I145"/>
    <mergeCell ref="J144:J145"/>
    <mergeCell ref="K144:K145"/>
    <mergeCell ref="F142:F146"/>
    <mergeCell ref="G142:G146"/>
    <mergeCell ref="H142:H146"/>
    <mergeCell ref="I142:I143"/>
    <mergeCell ref="J142:J143"/>
    <mergeCell ref="A142:A146"/>
    <mergeCell ref="B142:B143"/>
    <mergeCell ref="C142:C146"/>
    <mergeCell ref="D142:D146"/>
    <mergeCell ref="E142:E143"/>
    <mergeCell ref="B145:B146"/>
    <mergeCell ref="K137:K138"/>
    <mergeCell ref="L137:L141"/>
    <mergeCell ref="E139:E140"/>
    <mergeCell ref="I139:I140"/>
    <mergeCell ref="J139:J140"/>
    <mergeCell ref="K139:K140"/>
    <mergeCell ref="F137:F141"/>
    <mergeCell ref="G137:G141"/>
    <mergeCell ref="H137:H141"/>
    <mergeCell ref="I137:I138"/>
    <mergeCell ref="J137:J138"/>
    <mergeCell ref="A137:A141"/>
    <mergeCell ref="B137:B138"/>
    <mergeCell ref="C137:C141"/>
    <mergeCell ref="D137:D141"/>
    <mergeCell ref="E137:E138"/>
    <mergeCell ref="B140:B141"/>
    <mergeCell ref="K142:K143"/>
    <mergeCell ref="L127:L131"/>
    <mergeCell ref="E129:E130"/>
    <mergeCell ref="I129:I130"/>
    <mergeCell ref="J129:J130"/>
    <mergeCell ref="K129:K130"/>
    <mergeCell ref="K132:K133"/>
    <mergeCell ref="L132:L136"/>
    <mergeCell ref="E134:E135"/>
    <mergeCell ref="I134:I135"/>
    <mergeCell ref="J134:J135"/>
    <mergeCell ref="K134:K135"/>
    <mergeCell ref="F132:F136"/>
    <mergeCell ref="G132:G136"/>
    <mergeCell ref="H132:H136"/>
    <mergeCell ref="I132:I133"/>
    <mergeCell ref="J132:J133"/>
    <mergeCell ref="I127:I128"/>
    <mergeCell ref="J127:J128"/>
    <mergeCell ref="K127:K128"/>
    <mergeCell ref="F127:F131"/>
    <mergeCell ref="G127:G131"/>
    <mergeCell ref="H127:H131"/>
    <mergeCell ref="B130:B131"/>
    <mergeCell ref="A132:A136"/>
    <mergeCell ref="B132:B133"/>
    <mergeCell ref="C132:C136"/>
    <mergeCell ref="D132:D136"/>
    <mergeCell ref="E132:E133"/>
    <mergeCell ref="B135:B136"/>
    <mergeCell ref="B125:B126"/>
    <mergeCell ref="A127:A131"/>
    <mergeCell ref="B127:B128"/>
    <mergeCell ref="C127:C131"/>
    <mergeCell ref="D127:D131"/>
    <mergeCell ref="E127:E128"/>
    <mergeCell ref="H119:H121"/>
    <mergeCell ref="I119:K120"/>
    <mergeCell ref="L119:L121"/>
    <mergeCell ref="A122:A126"/>
    <mergeCell ref="B122:B123"/>
    <mergeCell ref="C122:C126"/>
    <mergeCell ref="D122:D126"/>
    <mergeCell ref="E122:E123"/>
    <mergeCell ref="F122:F126"/>
    <mergeCell ref="G122:G126"/>
    <mergeCell ref="H122:H126"/>
    <mergeCell ref="I122:I123"/>
    <mergeCell ref="J122:J123"/>
    <mergeCell ref="K122:K123"/>
    <mergeCell ref="L122:L126"/>
    <mergeCell ref="E124:E125"/>
    <mergeCell ref="A119:A121"/>
    <mergeCell ref="B119:B121"/>
    <mergeCell ref="C119:E121"/>
    <mergeCell ref="F119:F121"/>
    <mergeCell ref="G119:G121"/>
    <mergeCell ref="I124:I125"/>
    <mergeCell ref="J124:J125"/>
    <mergeCell ref="K124:K125"/>
    <mergeCell ref="L114:L118"/>
    <mergeCell ref="E116:E117"/>
    <mergeCell ref="I116:I117"/>
    <mergeCell ref="J116:J117"/>
    <mergeCell ref="K116:K117"/>
    <mergeCell ref="F114:F118"/>
    <mergeCell ref="G114:G118"/>
    <mergeCell ref="H114:H118"/>
    <mergeCell ref="I114:I115"/>
    <mergeCell ref="J114:J115"/>
    <mergeCell ref="A114:A118"/>
    <mergeCell ref="B114:B115"/>
    <mergeCell ref="C114:C118"/>
    <mergeCell ref="D114:D118"/>
    <mergeCell ref="E114:E115"/>
    <mergeCell ref="B117:B118"/>
    <mergeCell ref="K109:K110"/>
    <mergeCell ref="L109:L113"/>
    <mergeCell ref="E111:E112"/>
    <mergeCell ref="I111:I112"/>
    <mergeCell ref="J111:J112"/>
    <mergeCell ref="K111:K112"/>
    <mergeCell ref="F109:F113"/>
    <mergeCell ref="G109:G113"/>
    <mergeCell ref="H109:H113"/>
    <mergeCell ref="I109:I110"/>
    <mergeCell ref="J109:J110"/>
    <mergeCell ref="A109:A113"/>
    <mergeCell ref="B109:B110"/>
    <mergeCell ref="C109:C113"/>
    <mergeCell ref="D109:D113"/>
    <mergeCell ref="E109:E110"/>
    <mergeCell ref="B112:B113"/>
    <mergeCell ref="K114:K115"/>
    <mergeCell ref="L99:L103"/>
    <mergeCell ref="E101:E102"/>
    <mergeCell ref="I101:I102"/>
    <mergeCell ref="J101:J102"/>
    <mergeCell ref="K101:K102"/>
    <mergeCell ref="K104:K105"/>
    <mergeCell ref="L104:L108"/>
    <mergeCell ref="E106:E107"/>
    <mergeCell ref="I106:I107"/>
    <mergeCell ref="J106:J107"/>
    <mergeCell ref="K106:K107"/>
    <mergeCell ref="F104:F108"/>
    <mergeCell ref="G104:G108"/>
    <mergeCell ref="H104:H108"/>
    <mergeCell ref="I104:I105"/>
    <mergeCell ref="J104:J105"/>
    <mergeCell ref="I99:I100"/>
    <mergeCell ref="J99:J100"/>
    <mergeCell ref="K99:K100"/>
    <mergeCell ref="F99:F103"/>
    <mergeCell ref="G99:G103"/>
    <mergeCell ref="H99:H103"/>
    <mergeCell ref="B102:B103"/>
    <mergeCell ref="A104:A108"/>
    <mergeCell ref="B104:B105"/>
    <mergeCell ref="C104:C108"/>
    <mergeCell ref="D104:D108"/>
    <mergeCell ref="E104:E105"/>
    <mergeCell ref="B107:B108"/>
    <mergeCell ref="B97:B98"/>
    <mergeCell ref="A99:A103"/>
    <mergeCell ref="B99:B100"/>
    <mergeCell ref="C99:C103"/>
    <mergeCell ref="D99:D103"/>
    <mergeCell ref="E99:E100"/>
    <mergeCell ref="H91:H93"/>
    <mergeCell ref="I91:K92"/>
    <mergeCell ref="L91:L93"/>
    <mergeCell ref="A94:A98"/>
    <mergeCell ref="B94:B95"/>
    <mergeCell ref="C94:C98"/>
    <mergeCell ref="D94:D98"/>
    <mergeCell ref="E94:E95"/>
    <mergeCell ref="F94:F98"/>
    <mergeCell ref="G94:G98"/>
    <mergeCell ref="H94:H98"/>
    <mergeCell ref="I94:I95"/>
    <mergeCell ref="J94:J95"/>
    <mergeCell ref="K94:K95"/>
    <mergeCell ref="L94:L98"/>
    <mergeCell ref="E96:E97"/>
    <mergeCell ref="A91:A93"/>
    <mergeCell ref="B91:B93"/>
    <mergeCell ref="C91:E93"/>
    <mergeCell ref="F91:F93"/>
    <mergeCell ref="G91:G93"/>
    <mergeCell ref="I96:I97"/>
    <mergeCell ref="J96:J97"/>
    <mergeCell ref="K96:K97"/>
    <mergeCell ref="L86:L90"/>
    <mergeCell ref="E88:E89"/>
    <mergeCell ref="I88:I89"/>
    <mergeCell ref="J88:J89"/>
    <mergeCell ref="K88:K89"/>
    <mergeCell ref="F86:F90"/>
    <mergeCell ref="G86:G90"/>
    <mergeCell ref="H86:H90"/>
    <mergeCell ref="I86:I87"/>
    <mergeCell ref="J86:J87"/>
    <mergeCell ref="A86:A90"/>
    <mergeCell ref="B86:B87"/>
    <mergeCell ref="C86:C90"/>
    <mergeCell ref="D86:D90"/>
    <mergeCell ref="E86:E87"/>
    <mergeCell ref="B89:B90"/>
    <mergeCell ref="K81:K82"/>
    <mergeCell ref="L81:L85"/>
    <mergeCell ref="E83:E84"/>
    <mergeCell ref="I83:I84"/>
    <mergeCell ref="J83:J84"/>
    <mergeCell ref="K83:K84"/>
    <mergeCell ref="F81:F85"/>
    <mergeCell ref="G81:G85"/>
    <mergeCell ref="H81:H85"/>
    <mergeCell ref="I81:I82"/>
    <mergeCell ref="J81:J82"/>
    <mergeCell ref="A81:A85"/>
    <mergeCell ref="B81:B82"/>
    <mergeCell ref="C81:C85"/>
    <mergeCell ref="D81:D85"/>
    <mergeCell ref="E81:E82"/>
    <mergeCell ref="B84:B85"/>
    <mergeCell ref="K86:K87"/>
    <mergeCell ref="L71:L75"/>
    <mergeCell ref="E73:E74"/>
    <mergeCell ref="I73:I74"/>
    <mergeCell ref="J73:J74"/>
    <mergeCell ref="K73:K74"/>
    <mergeCell ref="K76:K77"/>
    <mergeCell ref="L76:L80"/>
    <mergeCell ref="E78:E79"/>
    <mergeCell ref="I78:I79"/>
    <mergeCell ref="J78:J79"/>
    <mergeCell ref="K78:K79"/>
    <mergeCell ref="F76:F80"/>
    <mergeCell ref="G76:G80"/>
    <mergeCell ref="H76:H80"/>
    <mergeCell ref="I76:I77"/>
    <mergeCell ref="J76:J77"/>
    <mergeCell ref="I71:I72"/>
    <mergeCell ref="J71:J72"/>
    <mergeCell ref="K71:K72"/>
    <mergeCell ref="F71:F75"/>
    <mergeCell ref="G71:G75"/>
    <mergeCell ref="H71:H75"/>
    <mergeCell ref="B74:B75"/>
    <mergeCell ref="A76:A80"/>
    <mergeCell ref="B76:B77"/>
    <mergeCell ref="C76:C80"/>
    <mergeCell ref="D76:D80"/>
    <mergeCell ref="E76:E77"/>
    <mergeCell ref="B79:B80"/>
    <mergeCell ref="B69:B70"/>
    <mergeCell ref="A71:A75"/>
    <mergeCell ref="B71:B72"/>
    <mergeCell ref="C71:C75"/>
    <mergeCell ref="D71:D75"/>
    <mergeCell ref="E71:E72"/>
    <mergeCell ref="H63:H65"/>
    <mergeCell ref="I63:K64"/>
    <mergeCell ref="L63:L65"/>
    <mergeCell ref="A66:A70"/>
    <mergeCell ref="B66:B67"/>
    <mergeCell ref="C66:C70"/>
    <mergeCell ref="D66:D70"/>
    <mergeCell ref="E66:E67"/>
    <mergeCell ref="F66:F70"/>
    <mergeCell ref="G66:G70"/>
    <mergeCell ref="H66:H70"/>
    <mergeCell ref="I66:I67"/>
    <mergeCell ref="J66:J67"/>
    <mergeCell ref="K66:K67"/>
    <mergeCell ref="L66:L70"/>
    <mergeCell ref="E68:E69"/>
    <mergeCell ref="A63:A65"/>
    <mergeCell ref="B63:B65"/>
    <mergeCell ref="C63:E65"/>
    <mergeCell ref="F63:F65"/>
    <mergeCell ref="G63:G65"/>
    <mergeCell ref="I68:I69"/>
    <mergeCell ref="J68:J69"/>
    <mergeCell ref="K68:K69"/>
    <mergeCell ref="L58:L62"/>
    <mergeCell ref="E60:E61"/>
    <mergeCell ref="I60:I61"/>
    <mergeCell ref="J60:J61"/>
    <mergeCell ref="K60:K61"/>
    <mergeCell ref="F58:F62"/>
    <mergeCell ref="G58:G62"/>
    <mergeCell ref="H58:H62"/>
    <mergeCell ref="I58:I59"/>
    <mergeCell ref="J58:J59"/>
    <mergeCell ref="A58:A62"/>
    <mergeCell ref="B58:B59"/>
    <mergeCell ref="C58:C62"/>
    <mergeCell ref="D58:D62"/>
    <mergeCell ref="E58:E59"/>
    <mergeCell ref="B61:B62"/>
    <mergeCell ref="K53:K54"/>
    <mergeCell ref="L53:L57"/>
    <mergeCell ref="E55:E56"/>
    <mergeCell ref="I55:I56"/>
    <mergeCell ref="J55:J56"/>
    <mergeCell ref="K55:K56"/>
    <mergeCell ref="F53:F57"/>
    <mergeCell ref="G53:G57"/>
    <mergeCell ref="H53:H57"/>
    <mergeCell ref="I53:I54"/>
    <mergeCell ref="J53:J54"/>
    <mergeCell ref="A53:A57"/>
    <mergeCell ref="B53:B54"/>
    <mergeCell ref="C53:C57"/>
    <mergeCell ref="D53:D57"/>
    <mergeCell ref="E53:E54"/>
    <mergeCell ref="B56:B57"/>
    <mergeCell ref="K58:K59"/>
    <mergeCell ref="L43:L47"/>
    <mergeCell ref="E45:E46"/>
    <mergeCell ref="I45:I46"/>
    <mergeCell ref="J45:J46"/>
    <mergeCell ref="K45:K46"/>
    <mergeCell ref="K48:K49"/>
    <mergeCell ref="L48:L52"/>
    <mergeCell ref="E50:E51"/>
    <mergeCell ref="I50:I51"/>
    <mergeCell ref="J50:J51"/>
    <mergeCell ref="K50:K51"/>
    <mergeCell ref="F48:F52"/>
    <mergeCell ref="G48:G52"/>
    <mergeCell ref="H48:H52"/>
    <mergeCell ref="I48:I49"/>
    <mergeCell ref="J48:J49"/>
    <mergeCell ref="I43:I44"/>
    <mergeCell ref="J43:J44"/>
    <mergeCell ref="K43:K44"/>
    <mergeCell ref="F43:F47"/>
    <mergeCell ref="G43:G47"/>
    <mergeCell ref="H43:H47"/>
    <mergeCell ref="B46:B47"/>
    <mergeCell ref="A48:A52"/>
    <mergeCell ref="B48:B49"/>
    <mergeCell ref="C48:C52"/>
    <mergeCell ref="D48:D52"/>
    <mergeCell ref="E48:E49"/>
    <mergeCell ref="B51:B52"/>
    <mergeCell ref="B41:B42"/>
    <mergeCell ref="A43:A47"/>
    <mergeCell ref="B43:B44"/>
    <mergeCell ref="C43:C47"/>
    <mergeCell ref="D43:D47"/>
    <mergeCell ref="E43:E44"/>
    <mergeCell ref="I35:K36"/>
    <mergeCell ref="L35:L37"/>
    <mergeCell ref="A38:A42"/>
    <mergeCell ref="B38:B39"/>
    <mergeCell ref="C38:C42"/>
    <mergeCell ref="D38:D42"/>
    <mergeCell ref="E38:E39"/>
    <mergeCell ref="F38:F42"/>
    <mergeCell ref="G38:G42"/>
    <mergeCell ref="H38:H42"/>
    <mergeCell ref="I38:I39"/>
    <mergeCell ref="J38:J39"/>
    <mergeCell ref="K38:K39"/>
    <mergeCell ref="L38:L42"/>
    <mergeCell ref="E40:E41"/>
    <mergeCell ref="I40:I41"/>
    <mergeCell ref="B35:B37"/>
    <mergeCell ref="C35:E37"/>
    <mergeCell ref="F35:F37"/>
    <mergeCell ref="G35:G37"/>
    <mergeCell ref="H35:H37"/>
    <mergeCell ref="A35:A37"/>
    <mergeCell ref="J40:J41"/>
    <mergeCell ref="K40:K41"/>
    <mergeCell ref="L30:L34"/>
    <mergeCell ref="E32:E33"/>
    <mergeCell ref="I32:I33"/>
    <mergeCell ref="J32:J33"/>
    <mergeCell ref="K32:K33"/>
    <mergeCell ref="A30:A34"/>
    <mergeCell ref="B30:B31"/>
    <mergeCell ref="C30:C34"/>
    <mergeCell ref="D30:D34"/>
    <mergeCell ref="E30:E31"/>
    <mergeCell ref="F30:F34"/>
    <mergeCell ref="G30:G34"/>
    <mergeCell ref="H30:H34"/>
    <mergeCell ref="I30:I31"/>
    <mergeCell ref="J30:J31"/>
    <mergeCell ref="K30:K31"/>
    <mergeCell ref="B33:B34"/>
    <mergeCell ref="L25:L29"/>
    <mergeCell ref="E27:E28"/>
    <mergeCell ref="I27:I28"/>
    <mergeCell ref="J27:J28"/>
    <mergeCell ref="K27:K28"/>
    <mergeCell ref="F25:F29"/>
    <mergeCell ref="G25:G29"/>
    <mergeCell ref="H25:H29"/>
    <mergeCell ref="I25:I26"/>
    <mergeCell ref="J25:J26"/>
    <mergeCell ref="K25:K26"/>
    <mergeCell ref="L20:L24"/>
    <mergeCell ref="I22:I23"/>
    <mergeCell ref="J22:J23"/>
    <mergeCell ref="K22:K23"/>
    <mergeCell ref="F20:F24"/>
    <mergeCell ref="G20:G24"/>
    <mergeCell ref="H20:H24"/>
    <mergeCell ref="I20:I21"/>
    <mergeCell ref="J20:J21"/>
    <mergeCell ref="K20:K21"/>
    <mergeCell ref="A25:A29"/>
    <mergeCell ref="B25:B26"/>
    <mergeCell ref="C25:C29"/>
    <mergeCell ref="D25:D29"/>
    <mergeCell ref="E25:E26"/>
    <mergeCell ref="B28:B29"/>
    <mergeCell ref="A15:A19"/>
    <mergeCell ref="B15:B16"/>
    <mergeCell ref="C15:C19"/>
    <mergeCell ref="D15:D19"/>
    <mergeCell ref="B18:B19"/>
    <mergeCell ref="G7:G9"/>
    <mergeCell ref="H7:H9"/>
    <mergeCell ref="F7:F9"/>
    <mergeCell ref="E10:E11"/>
    <mergeCell ref="J17:J18"/>
    <mergeCell ref="K17:K18"/>
    <mergeCell ref="A20:A24"/>
    <mergeCell ref="B20:B21"/>
    <mergeCell ref="C20:C24"/>
    <mergeCell ref="D20:D24"/>
    <mergeCell ref="B23:B24"/>
    <mergeCell ref="E20:E21"/>
    <mergeCell ref="E22:E23"/>
    <mergeCell ref="F15:F19"/>
    <mergeCell ref="G15:G19"/>
    <mergeCell ref="H15:H19"/>
    <mergeCell ref="I15:I16"/>
    <mergeCell ref="J15:J16"/>
    <mergeCell ref="A1:A2"/>
    <mergeCell ref="B1:B2"/>
    <mergeCell ref="A3:A4"/>
    <mergeCell ref="A7:A9"/>
    <mergeCell ref="B7:B9"/>
    <mergeCell ref="C7:E9"/>
    <mergeCell ref="C1:D2"/>
    <mergeCell ref="N13:N15"/>
    <mergeCell ref="E15:E16"/>
    <mergeCell ref="F1:F2"/>
    <mergeCell ref="G1:H1"/>
    <mergeCell ref="N1:R1"/>
    <mergeCell ref="L7:L9"/>
    <mergeCell ref="L10:L14"/>
    <mergeCell ref="I10:I11"/>
    <mergeCell ref="J10:J11"/>
    <mergeCell ref="K10:K11"/>
    <mergeCell ref="I12:I13"/>
    <mergeCell ref="J12:J13"/>
    <mergeCell ref="K12:K13"/>
    <mergeCell ref="I7:K8"/>
    <mergeCell ref="G10:G14"/>
    <mergeCell ref="H10:H14"/>
    <mergeCell ref="F10:F14"/>
    <mergeCell ref="O4:P6"/>
    <mergeCell ref="Q4:Q6"/>
    <mergeCell ref="R4:R6"/>
    <mergeCell ref="N4:N6"/>
    <mergeCell ref="A10:A14"/>
    <mergeCell ref="C10:C14"/>
    <mergeCell ref="D10:D14"/>
    <mergeCell ref="B3:B4"/>
    <mergeCell ref="B10:B11"/>
    <mergeCell ref="B13:B14"/>
    <mergeCell ref="C3:D4"/>
    <mergeCell ref="O13:P15"/>
    <mergeCell ref="Q13:Q15"/>
    <mergeCell ref="R13:R15"/>
    <mergeCell ref="R2:R3"/>
    <mergeCell ref="Q2:Q3"/>
    <mergeCell ref="O2:P3"/>
    <mergeCell ref="N2:N3"/>
    <mergeCell ref="K15:K16"/>
    <mergeCell ref="L15:L19"/>
    <mergeCell ref="I17:I18"/>
    <mergeCell ref="N16:N18"/>
    <mergeCell ref="O16:P18"/>
    <mergeCell ref="Q16:Q18"/>
    <mergeCell ref="R16:R18"/>
    <mergeCell ref="N7:N9"/>
    <mergeCell ref="O7:P9"/>
    <mergeCell ref="Q7:Q9"/>
    <mergeCell ref="R7:R9"/>
    <mergeCell ref="N10:N12"/>
    <mergeCell ref="O10:P12"/>
    <mergeCell ref="Q10:Q12"/>
    <mergeCell ref="R10:R12"/>
  </mergeCells>
  <conditionalFormatting sqref="A10:L10 A12:L14 A11:D11 F11:L11">
    <cfRule type="expression" dxfId="143" priority="35">
      <formula>$B$13="не выполнена"</formula>
    </cfRule>
    <cfRule type="expression" dxfId="142" priority="65">
      <formula>$B$13="приостановлена"</formula>
    </cfRule>
    <cfRule type="expression" dxfId="141" priority="103">
      <formula>$B$13="в работе"</formula>
    </cfRule>
    <cfRule type="expression" dxfId="140" priority="133">
      <formula>$B$13="выполнена"</formula>
    </cfRule>
  </conditionalFormatting>
  <conditionalFormatting sqref="A15:L19">
    <cfRule type="expression" dxfId="139" priority="34">
      <formula>$B$18="не выполнена"</formula>
    </cfRule>
    <cfRule type="expression" dxfId="138" priority="64">
      <formula>$B$18="приостановлена"</formula>
    </cfRule>
    <cfRule type="expression" dxfId="137" priority="102">
      <formula>$B$18="в работе"</formula>
    </cfRule>
    <cfRule type="expression" dxfId="136" priority="132">
      <formula>$B$18="выполнена"</formula>
    </cfRule>
  </conditionalFormatting>
  <conditionalFormatting sqref="A20:L24">
    <cfRule type="expression" dxfId="135" priority="33">
      <formula>$B$23="не выполнена"</formula>
    </cfRule>
    <cfRule type="expression" dxfId="134" priority="63">
      <formula>$B$23="приостановлена"</formula>
    </cfRule>
    <cfRule type="expression" dxfId="133" priority="101">
      <formula>$B$23="в работе"</formula>
    </cfRule>
    <cfRule type="expression" dxfId="132" priority="131">
      <formula>$B$23="выполнена"</formula>
    </cfRule>
  </conditionalFormatting>
  <conditionalFormatting sqref="A25:L29">
    <cfRule type="expression" dxfId="131" priority="32">
      <formula>$B$28="не выполнена"</formula>
    </cfRule>
    <cfRule type="expression" dxfId="130" priority="62">
      <formula>$B$28="приостановлена"</formula>
    </cfRule>
    <cfRule type="expression" dxfId="129" priority="100">
      <formula>$B$28="в работе"</formula>
    </cfRule>
    <cfRule type="expression" dxfId="128" priority="130">
      <formula>$B$28="выполнена"</formula>
    </cfRule>
  </conditionalFormatting>
  <conditionalFormatting sqref="A30:L34">
    <cfRule type="expression" dxfId="127" priority="31">
      <formula>$B$33="не выполнена"</formula>
    </cfRule>
    <cfRule type="expression" dxfId="126" priority="61">
      <formula>$B$33="приостановлена"</formula>
    </cfRule>
    <cfRule type="expression" dxfId="125" priority="99">
      <formula>$B$33="в работе"</formula>
    </cfRule>
    <cfRule type="expression" dxfId="124" priority="129">
      <formula>$B$33="выполнена"</formula>
    </cfRule>
  </conditionalFormatting>
  <conditionalFormatting sqref="A38:L42">
    <cfRule type="expression" dxfId="123" priority="30">
      <formula>$B$41="не выполнена"</formula>
    </cfRule>
    <cfRule type="expression" dxfId="122" priority="60">
      <formula>$B$41="приостановлена"</formula>
    </cfRule>
    <cfRule type="expression" dxfId="121" priority="98">
      <formula>$B$41="в работе"</formula>
    </cfRule>
    <cfRule type="expression" dxfId="120" priority="128">
      <formula>$B$41="выполнена"</formula>
    </cfRule>
  </conditionalFormatting>
  <conditionalFormatting sqref="A43:L47">
    <cfRule type="expression" dxfId="119" priority="29">
      <formula>$B$46="не выполнена"</formula>
    </cfRule>
    <cfRule type="expression" dxfId="118" priority="59">
      <formula>$B$46="приостановлена"</formula>
    </cfRule>
    <cfRule type="expression" dxfId="117" priority="97">
      <formula>$B$46="в работе"</formula>
    </cfRule>
    <cfRule type="expression" dxfId="116" priority="127">
      <formula>$B$46="выполнена"</formula>
    </cfRule>
  </conditionalFormatting>
  <conditionalFormatting sqref="A48:L52">
    <cfRule type="expression" dxfId="115" priority="28">
      <formula>$B$51="не выполнена"</formula>
    </cfRule>
    <cfRule type="expression" dxfId="114" priority="58">
      <formula>$B$51="приостановлена"</formula>
    </cfRule>
    <cfRule type="expression" dxfId="113" priority="96">
      <formula>$B$51="в работе"</formula>
    </cfRule>
    <cfRule type="expression" dxfId="112" priority="126">
      <formula>$B$51="выполнена"</formula>
    </cfRule>
  </conditionalFormatting>
  <conditionalFormatting sqref="A53:L57">
    <cfRule type="expression" dxfId="111" priority="27">
      <formula>$B$56="не выполнена"</formula>
    </cfRule>
    <cfRule type="expression" dxfId="110" priority="57">
      <formula>$B$56="приостановлена"</formula>
    </cfRule>
    <cfRule type="expression" dxfId="109" priority="95">
      <formula>$B$56="в работе"</formula>
    </cfRule>
    <cfRule type="expression" dxfId="108" priority="125">
      <formula>$B$56="выполнена"</formula>
    </cfRule>
  </conditionalFormatting>
  <conditionalFormatting sqref="A58:L62">
    <cfRule type="expression" dxfId="107" priority="26">
      <formula>$B$61="не выполнена"</formula>
    </cfRule>
    <cfRule type="expression" dxfId="106" priority="56">
      <formula>$B$61="приостановлена"</formula>
    </cfRule>
    <cfRule type="expression" dxfId="105" priority="87">
      <formula>$B$61="в работе"</formula>
    </cfRule>
    <cfRule type="expression" dxfId="104" priority="124">
      <formula>$B$61="выполнена"</formula>
    </cfRule>
  </conditionalFormatting>
  <conditionalFormatting sqref="A66:L70">
    <cfRule type="expression" dxfId="103" priority="25">
      <formula>$B$69="не выполнена"</formula>
    </cfRule>
    <cfRule type="expression" dxfId="102" priority="55">
      <formula>$B$69="приостановлена"</formula>
    </cfRule>
    <cfRule type="expression" dxfId="101" priority="86">
      <formula>$B$69="в работе"</formula>
    </cfRule>
    <cfRule type="expression" dxfId="100" priority="123">
      <formula>$B$69="выполнена"</formula>
    </cfRule>
  </conditionalFormatting>
  <conditionalFormatting sqref="A71:L75">
    <cfRule type="expression" dxfId="99" priority="24">
      <formula>$B$74="не выполнена"</formula>
    </cfRule>
    <cfRule type="expression" dxfId="98" priority="54">
      <formula>$B$74="приостановлена"</formula>
    </cfRule>
    <cfRule type="expression" dxfId="97" priority="85">
      <formula>$B$74="в работе"</formula>
    </cfRule>
    <cfRule type="expression" dxfId="96" priority="122">
      <formula>$B$74="выполнена"</formula>
    </cfRule>
  </conditionalFormatting>
  <conditionalFormatting sqref="A76:L80">
    <cfRule type="expression" dxfId="95" priority="23">
      <formula>$B$79="не выполнена"</formula>
    </cfRule>
    <cfRule type="expression" dxfId="94" priority="53">
      <formula>$B$79="приостановлена"</formula>
    </cfRule>
    <cfRule type="expression" dxfId="93" priority="84">
      <formula>$B$79="в работе"</formula>
    </cfRule>
    <cfRule type="expression" dxfId="92" priority="121">
      <formula>$B$79="выполнена"</formula>
    </cfRule>
  </conditionalFormatting>
  <conditionalFormatting sqref="A81:L85">
    <cfRule type="expression" dxfId="91" priority="22">
      <formula>$B$84="не выполнена"</formula>
    </cfRule>
    <cfRule type="expression" dxfId="90" priority="52">
      <formula>$B$84="приостановлена"</formula>
    </cfRule>
    <cfRule type="expression" dxfId="89" priority="83">
      <formula>$B$84="в работе"</formula>
    </cfRule>
    <cfRule type="expression" dxfId="88" priority="120">
      <formula>$B$84="выполнена"</formula>
    </cfRule>
  </conditionalFormatting>
  <conditionalFormatting sqref="A86:L90">
    <cfRule type="expression" dxfId="87" priority="21">
      <formula>$B$89="не выполнена"</formula>
    </cfRule>
    <cfRule type="expression" dxfId="86" priority="51">
      <formula>$B$89="приостановлена"</formula>
    </cfRule>
    <cfRule type="expression" dxfId="85" priority="82">
      <formula>$B$89="в работе"</formula>
    </cfRule>
    <cfRule type="expression" dxfId="84" priority="118">
      <formula>$B$89="выполнена"</formula>
    </cfRule>
    <cfRule type="expression" dxfId="83" priority="119">
      <formula>$B$89="выполнена"</formula>
    </cfRule>
  </conditionalFormatting>
  <conditionalFormatting sqref="A94:L98">
    <cfRule type="expression" dxfId="82" priority="20">
      <formula>$B$97="не выполнена"</formula>
    </cfRule>
    <cfRule type="expression" dxfId="81" priority="50">
      <formula>$B$97="приостановлена"</formula>
    </cfRule>
    <cfRule type="expression" dxfId="80" priority="80">
      <formula>$B$97="в работе"</formula>
    </cfRule>
    <cfRule type="expression" dxfId="79" priority="117">
      <formula>$B$97="выполнена"</formula>
    </cfRule>
  </conditionalFormatting>
  <conditionalFormatting sqref="A104:L108">
    <cfRule type="expression" dxfId="78" priority="18">
      <formula>$B$107="не выполнена"</formula>
    </cfRule>
    <cfRule type="expression" dxfId="77" priority="48">
      <formula>$B$107="приостановлена"</formula>
    </cfRule>
    <cfRule type="expression" dxfId="76" priority="78">
      <formula>$B$107="в работе"</formula>
    </cfRule>
    <cfRule type="expression" dxfId="75" priority="116">
      <formula>$B$107="выполнена"</formula>
    </cfRule>
  </conditionalFormatting>
  <conditionalFormatting sqref="A109:L113">
    <cfRule type="expression" dxfId="74" priority="17">
      <formula>$B$112="не выполнена"</formula>
    </cfRule>
    <cfRule type="expression" dxfId="73" priority="47">
      <formula>$B$112="приостановлена"</formula>
    </cfRule>
    <cfRule type="expression" dxfId="72" priority="77">
      <formula>$B$112="в работе"</formula>
    </cfRule>
    <cfRule type="expression" dxfId="71" priority="115">
      <formula>$B$112="выполнена"</formula>
    </cfRule>
  </conditionalFormatting>
  <conditionalFormatting sqref="A114:L118">
    <cfRule type="expression" dxfId="70" priority="16">
      <formula>$B$117="не выполнена"</formula>
    </cfRule>
    <cfRule type="expression" dxfId="69" priority="46">
      <formula>$B$117="приостановлена"</formula>
    </cfRule>
    <cfRule type="expression" dxfId="68" priority="76">
      <formula>$B$117="в работе"</formula>
    </cfRule>
    <cfRule type="expression" dxfId="67" priority="114">
      <formula>$B$117="выполнена"</formula>
    </cfRule>
  </conditionalFormatting>
  <conditionalFormatting sqref="A122:L126">
    <cfRule type="expression" dxfId="66" priority="15">
      <formula>$B$125="не выполнена"</formula>
    </cfRule>
    <cfRule type="expression" dxfId="65" priority="45">
      <formula>$B$125="приостановлена"</formula>
    </cfRule>
    <cfRule type="expression" dxfId="64" priority="75">
      <formula>$B$125="в работе"</formula>
    </cfRule>
    <cfRule type="expression" dxfId="63" priority="113">
      <formula>$B$125="выполнена"</formula>
    </cfRule>
  </conditionalFormatting>
  <conditionalFormatting sqref="A127:L131">
    <cfRule type="expression" dxfId="62" priority="14">
      <formula>$B$130="не выполнена"</formula>
    </cfRule>
    <cfRule type="expression" dxfId="61" priority="44">
      <formula>$B$130="приостановлена"</formula>
    </cfRule>
    <cfRule type="expression" dxfId="60" priority="74">
      <formula>$B$130="в работе"</formula>
    </cfRule>
    <cfRule type="expression" dxfId="59" priority="112">
      <formula>$B$130="выполнена"</formula>
    </cfRule>
  </conditionalFormatting>
  <conditionalFormatting sqref="A132:L136">
    <cfRule type="expression" dxfId="58" priority="13">
      <formula>$B$135="не выполнена"</formula>
    </cfRule>
    <cfRule type="expression" dxfId="57" priority="43">
      <formula>$B$135="приостановлена"</formula>
    </cfRule>
    <cfRule type="expression" dxfId="56" priority="73">
      <formula>$B$135="в работе"</formula>
    </cfRule>
    <cfRule type="expression" dxfId="55" priority="111">
      <formula>$B$135="выполнена"</formula>
    </cfRule>
  </conditionalFormatting>
  <conditionalFormatting sqref="A137:L141">
    <cfRule type="expression" dxfId="54" priority="12">
      <formula>$B$140="не выполнена"</formula>
    </cfRule>
    <cfRule type="expression" dxfId="53" priority="42">
      <formula>$B$140="приостановлена"</formula>
    </cfRule>
    <cfRule type="expression" dxfId="52" priority="72">
      <formula>$B$140="в работе"</formula>
    </cfRule>
    <cfRule type="expression" dxfId="51" priority="110">
      <formula>$B$140="выполнена"</formula>
    </cfRule>
  </conditionalFormatting>
  <conditionalFormatting sqref="A142:L146">
    <cfRule type="expression" dxfId="50" priority="11">
      <formula>$B$145="не выполнена"</formula>
    </cfRule>
    <cfRule type="expression" dxfId="49" priority="41">
      <formula>$B$145="приостановлена"</formula>
    </cfRule>
    <cfRule type="expression" dxfId="48" priority="71">
      <formula>$B$145="в работе"</formula>
    </cfRule>
    <cfRule type="expression" dxfId="47" priority="109">
      <formula>$B$145="выполнена"</formula>
    </cfRule>
  </conditionalFormatting>
  <conditionalFormatting sqref="A150:L154">
    <cfRule type="expression" dxfId="46" priority="10">
      <formula>$B$153="не выполнена"</formula>
    </cfRule>
    <cfRule type="expression" dxfId="45" priority="40">
      <formula>$B$153="приостановлена"</formula>
    </cfRule>
    <cfRule type="expression" dxfId="44" priority="70">
      <formula>$B$153="в работе"</formula>
    </cfRule>
    <cfRule type="expression" dxfId="43" priority="108">
      <formula>$B$153="выполнена"</formula>
    </cfRule>
  </conditionalFormatting>
  <conditionalFormatting sqref="A155:L159">
    <cfRule type="expression" dxfId="42" priority="9">
      <formula>$B$158="не выполнена"</formula>
    </cfRule>
    <cfRule type="expression" dxfId="41" priority="39">
      <formula>$B$158="приостановлена"</formula>
    </cfRule>
    <cfRule type="expression" dxfId="40" priority="69">
      <formula>$B$158="в работе"</formula>
    </cfRule>
    <cfRule type="expression" dxfId="39" priority="107">
      <formula>$B$158="выполнена"</formula>
    </cfRule>
  </conditionalFormatting>
  <conditionalFormatting sqref="A160:L164">
    <cfRule type="expression" dxfId="38" priority="8">
      <formula>$B$163="не выполнена"</formula>
    </cfRule>
    <cfRule type="expression" dxfId="37" priority="38">
      <formula>$B$163="приостановлена"</formula>
    </cfRule>
    <cfRule type="expression" dxfId="36" priority="68">
      <formula>$B$163="в работе"</formula>
    </cfRule>
    <cfRule type="expression" dxfId="35" priority="106">
      <formula>$B$163="выполнена"</formula>
    </cfRule>
  </conditionalFormatting>
  <conditionalFormatting sqref="A165:L169">
    <cfRule type="expression" dxfId="34" priority="7">
      <formula>$B$168="не выполнена"</formula>
    </cfRule>
    <cfRule type="expression" dxfId="33" priority="37">
      <formula>$B$168="приостановлена"</formula>
    </cfRule>
    <cfRule type="expression" dxfId="32" priority="67">
      <formula>$B$168="в работе"</formula>
    </cfRule>
    <cfRule type="expression" dxfId="31" priority="105">
      <formula>$B$168="выполнена"</formula>
    </cfRule>
  </conditionalFormatting>
  <conditionalFormatting sqref="A170:L174">
    <cfRule type="expression" dxfId="30" priority="6">
      <formula>$B$173="не выполнена"</formula>
    </cfRule>
    <cfRule type="expression" dxfId="29" priority="36">
      <formula>$B$173="приостановлена"</formula>
    </cfRule>
    <cfRule type="expression" dxfId="28" priority="66">
      <formula>$B$173="в работе"</formula>
    </cfRule>
    <cfRule type="expression" dxfId="27" priority="104">
      <formula>$B$173="выполнена"</formula>
    </cfRule>
  </conditionalFormatting>
  <conditionalFormatting sqref="A99:L103">
    <cfRule type="expression" dxfId="26" priority="19">
      <formula>$B$102="не выполнена"</formula>
    </cfRule>
    <cfRule type="expression" dxfId="25" priority="49">
      <formula>$B$102="приостановлена"</formula>
    </cfRule>
    <cfRule type="expression" dxfId="24" priority="79">
      <formula>$B$102="в работе"</formula>
    </cfRule>
    <cfRule type="expression" dxfId="23" priority="81">
      <formula>$B$102="выполнена"</formula>
    </cfRule>
  </conditionalFormatting>
  <conditionalFormatting sqref="H6">
    <cfRule type="cellIs" dxfId="22" priority="5" operator="greaterThan">
      <formula>0</formula>
    </cfRule>
  </conditionalFormatting>
  <conditionalFormatting sqref="H5">
    <cfRule type="cellIs" dxfId="21" priority="4" operator="greaterThan">
      <formula>0</formula>
    </cfRule>
  </conditionalFormatting>
  <conditionalFormatting sqref="H4">
    <cfRule type="cellIs" dxfId="20" priority="3" operator="greaterThan">
      <formula>0</formula>
    </cfRule>
  </conditionalFormatting>
  <conditionalFormatting sqref="H3">
    <cfRule type="cellIs" dxfId="19" priority="2" operator="greaterThan">
      <formula>0</formula>
    </cfRule>
  </conditionalFormatting>
  <conditionalFormatting sqref="H2">
    <cfRule type="cellIs" dxfId="18" priority="1" operator="greaterThan">
      <formula>0</formula>
    </cfRule>
  </conditionalFormatting>
  <dataValidations count="27">
    <dataValidation type="list" allowBlank="1" showInputMessage="1" showErrorMessage="1" sqref="D38:D42">
      <formula1>INDIRECT($C$38)</formula1>
    </dataValidation>
    <dataValidation type="list" allowBlank="1" showInputMessage="1" showErrorMessage="1" sqref="D43:D47">
      <formula1>INDIRECT($C$43)</formula1>
    </dataValidation>
    <dataValidation type="list" allowBlank="1" showInputMessage="1" showErrorMessage="1" sqref="D48:D52">
      <formula1>INDIRECT($C$48)</formula1>
    </dataValidation>
    <dataValidation type="list" allowBlank="1" showInputMessage="1" showErrorMessage="1" sqref="D53:D57">
      <formula1>INDIRECT($C$53)</formula1>
    </dataValidation>
    <dataValidation type="list" allowBlank="1" showInputMessage="1" showErrorMessage="1" sqref="D58:D62">
      <formula1>INDIRECT($C$58)</formula1>
    </dataValidation>
    <dataValidation type="list" allowBlank="1" showInputMessage="1" showErrorMessage="1" sqref="D66:D70">
      <formula1>INDIRECT($C$66)</formula1>
    </dataValidation>
    <dataValidation type="list" allowBlank="1" showInputMessage="1" showErrorMessage="1" sqref="D71:D75">
      <formula1>INDIRECT($C$71)</formula1>
    </dataValidation>
    <dataValidation type="list" allowBlank="1" showInputMessage="1" showErrorMessage="1" sqref="D76:D80">
      <formula1>INDIRECT($C$76)</formula1>
    </dataValidation>
    <dataValidation type="list" allowBlank="1" showInputMessage="1" showErrorMessage="1" sqref="D81:D85">
      <formula1>INDIRECT($C$81)</formula1>
    </dataValidation>
    <dataValidation type="list" allowBlank="1" showInputMessage="1" showErrorMessage="1" sqref="D86:D90">
      <formula1>INDIRECT($C$86)</formula1>
    </dataValidation>
    <dataValidation type="list" allowBlank="1" showInputMessage="1" showErrorMessage="1" sqref="D94:D98">
      <formula1>INDIRECT($C$94)</formula1>
    </dataValidation>
    <dataValidation type="list" allowBlank="1" showInputMessage="1" showErrorMessage="1" sqref="D99:D103">
      <formula1>INDIRECT($C$99)</formula1>
    </dataValidation>
    <dataValidation type="list" allowBlank="1" showInputMessage="1" showErrorMessage="1" sqref="D104:D108">
      <formula1>INDIRECT($C$104)</formula1>
    </dataValidation>
    <dataValidation type="list" allowBlank="1" showInputMessage="1" showErrorMessage="1" sqref="D109:D113">
      <formula1>INDIRECT($C$109)</formula1>
    </dataValidation>
    <dataValidation type="list" allowBlank="1" showInputMessage="1" showErrorMessage="1" sqref="D114:D118">
      <formula1>INDIRECT($C$114)</formula1>
    </dataValidation>
    <dataValidation type="list" allowBlank="1" showInputMessage="1" showErrorMessage="1" sqref="D122:D126">
      <formula1>INDIRECT($C$122)</formula1>
    </dataValidation>
    <dataValidation type="list" allowBlank="1" showInputMessage="1" showErrorMessage="1" sqref="D127:D131">
      <formula1>INDIRECT($C$127)</formula1>
    </dataValidation>
    <dataValidation type="list" allowBlank="1" showInputMessage="1" showErrorMessage="1" sqref="D132:D136">
      <formula1>INDIRECT($C$132)</formula1>
    </dataValidation>
    <dataValidation type="list" allowBlank="1" showInputMessage="1" showErrorMessage="1" sqref="D137:D141">
      <formula1>INDIRECT($C$137)</formula1>
    </dataValidation>
    <dataValidation type="list" allowBlank="1" showInputMessage="1" showErrorMessage="1" sqref="D142:D146">
      <formula1>INDIRECT($C$142)</formula1>
    </dataValidation>
    <dataValidation type="list" allowBlank="1" showInputMessage="1" showErrorMessage="1" sqref="D150:D154">
      <formula1>INDIRECT($C$150)</formula1>
    </dataValidation>
    <dataValidation type="list" allowBlank="1" showInputMessage="1" showErrorMessage="1" sqref="D155:D159">
      <formula1>INDIRECT($C$155)</formula1>
    </dataValidation>
    <dataValidation type="list" allowBlank="1" showInputMessage="1" showErrorMessage="1" sqref="D160:D164">
      <formula1>INDIRECT($C$160)</formula1>
    </dataValidation>
    <dataValidation type="list" allowBlank="1" showInputMessage="1" showErrorMessage="1" sqref="D165:D169">
      <formula1>INDIRECT($C$165)</formula1>
    </dataValidation>
    <dataValidation type="list" allowBlank="1" showInputMessage="1" showErrorMessage="1" sqref="D170:D174">
      <formula1>INDIRECT($C$170)</formula1>
    </dataValidation>
    <dataValidation type="list" allowBlank="1" showInputMessage="1" showErrorMessage="1" sqref="C10:C14 C15:C19">
      <formula1>цеха</formula1>
    </dataValidation>
    <dataValidation type="list" allowBlank="1" showInputMessage="1" showErrorMessage="1" sqref="D10:D34">
      <formula1>ФИО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INDIRECT(данные!$B$1)</xm:f>
          </x14:formula1>
          <xm:sqref>A3:A4</xm:sqref>
        </x14:dataValidation>
        <x14:dataValidation type="list" allowBlank="1" showInputMessage="1" showErrorMessage="1">
          <x14:formula1>
            <xm:f>INDIRECT(данные!$A$1)</xm:f>
          </x14:formula1>
          <xm:sqref>B10 G10:H10 J10:K13 B15 G15:H15 J15:K18 B20 G20:H20 J20:K23 B25 G25:H25 J25:K28 B30 G30:H30 J30:K33 B38 G38:H38 J38:K41 B43 G43:H43 J43:K46 B48 G48:H48 J48:K51 B53 G53:H53 J53:K56 B58 G58:H58 J58:K61 B66 G66:H66 J66:K69 B71 G71:H71 J71:K74 B76 G76:H76 J76:K79 B81 G81:H81 J81:K84 B86 G86:H86 J86:K89 B94 G94:H94 J94:K97 B99 G99:H99 J99:K102 B104 G104:H104 J104:K107 B109 G109:H109 J109:K112 B114 G114:H114 J114:K117 B122 G122:H122 J122:K125 B127 G127:H127 J127:K130 B132 G132:H132 J132:K135 B137 G137:H137 J137:K140 B142 G142:H142 J142:K145 B150 G150:H150 J150:K153 B155 G155:H155 J155:K158 B160 G160:H160 J160:K163 B165 G165:H165 J165:K168 B170 G170:H170 J170:K173 N4:N36 Q4:Q36</xm:sqref>
        </x14:dataValidation>
        <x14:dataValidation type="list" allowBlank="1" showInputMessage="1" showErrorMessage="1">
          <x14:formula1>
            <xm:f>INDIRECT(данные!$C$1)</xm:f>
          </x14:formula1>
          <xm:sqref>B3:B4</xm:sqref>
        </x14:dataValidation>
        <x14:dataValidation type="list" allowBlank="1" showInputMessage="1" showErrorMessage="1">
          <x14:formula1>
            <xm:f>INDIRECT(данные!$D$1)</xm:f>
          </x14:formula1>
          <xm:sqref>C3</xm:sqref>
        </x14:dataValidation>
        <x14:dataValidation type="list" allowBlank="1" showInputMessage="1" showErrorMessage="1">
          <x14:formula1>
            <xm:f>INDIRECT(данные!$E$1)</xm:f>
          </x14:formula1>
          <xm:sqref>B13 B18 B23 B28 B33 B41 B46 B51 B56 B61 B69 B74 B79 B84 B89 B97 B102 B107 B112 B117 B125 B130 B135 B140 B145 B153 B158 B163 B168 B173</xm:sqref>
        </x14:dataValidation>
        <x14:dataValidation type="list" allowBlank="1" showInputMessage="1" showErrorMessage="1">
          <x14:formula1>
            <xm:f>данные!#REF!</xm:f>
          </x14:formula1>
          <xm:sqref>C150:C174</xm:sqref>
        </x14:dataValidation>
        <x14:dataValidation type="list" allowBlank="1" showInputMessage="1" showErrorMessage="1">
          <x14:formula1>
            <xm:f>данные!#REF!</xm:f>
          </x14:formula1>
          <xm:sqref>C38:C62</xm:sqref>
        </x14:dataValidation>
        <x14:dataValidation type="list" allowBlank="1" showInputMessage="1" showErrorMessage="1">
          <x14:formula1>
            <xm:f>данные!#REF!</xm:f>
          </x14:formula1>
          <xm:sqref>C66:C90</xm:sqref>
        </x14:dataValidation>
        <x14:dataValidation type="list" allowBlank="1" showInputMessage="1" showErrorMessage="1">
          <x14:formula1>
            <xm:f>данные!#REF!</xm:f>
          </x14:formula1>
          <xm:sqref>C94:C118</xm:sqref>
        </x14:dataValidation>
        <x14:dataValidation type="list" allowBlank="1" showInputMessage="1" showErrorMessage="1">
          <x14:formula1>
            <xm:f>данные!#REF!</xm:f>
          </x14:formula1>
          <xm:sqref>C122:C146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5" sqref="J15"/>
    </sheetView>
  </sheetViews>
  <sheetFormatPr defaultRowHeight="15" x14ac:dyDescent="0.25"/>
  <cols>
    <col min="1" max="1" width="16.7109375" customWidth="1"/>
    <col min="2" max="2" width="22.7109375" customWidth="1"/>
    <col min="3" max="3" width="18.85546875" customWidth="1"/>
    <col min="4" max="4" width="17.5703125" customWidth="1"/>
    <col min="5" max="5" width="16.140625" customWidth="1"/>
    <col min="8" max="8" width="19.42578125" customWidth="1"/>
    <col min="9" max="9" width="16.28515625" customWidth="1"/>
    <col min="10" max="10" width="39.140625" customWidth="1"/>
    <col min="11" max="11" width="39.85546875" customWidth="1"/>
  </cols>
  <sheetData>
    <row r="1" spans="1:10" ht="19.5" thickBot="1" x14ac:dyDescent="0.3">
      <c r="A1" s="24" t="s">
        <v>101</v>
      </c>
      <c r="B1" s="25" t="s">
        <v>102</v>
      </c>
      <c r="C1" s="25" t="s">
        <v>103</v>
      </c>
      <c r="D1" s="25" t="s">
        <v>104</v>
      </c>
      <c r="E1" s="26" t="s">
        <v>105</v>
      </c>
      <c r="H1" s="31" t="s">
        <v>145</v>
      </c>
      <c r="I1" s="29" t="str">
        <f>Заявки!C10</f>
        <v>ЛЦ 3</v>
      </c>
      <c r="J1" s="30" t="s">
        <v>146</v>
      </c>
    </row>
    <row r="2" spans="1:10" ht="18.75" x14ac:dyDescent="0.25">
      <c r="A2" s="27" t="s">
        <v>106</v>
      </c>
      <c r="B2" s="27" t="s">
        <v>107</v>
      </c>
      <c r="C2" s="27" t="s">
        <v>108</v>
      </c>
      <c r="D2" s="27" t="s">
        <v>109</v>
      </c>
      <c r="E2" s="27" t="s">
        <v>110</v>
      </c>
      <c r="H2" s="28" t="s">
        <v>106</v>
      </c>
    </row>
    <row r="3" spans="1:10" ht="18.75" x14ac:dyDescent="0.25">
      <c r="A3" s="27" t="s">
        <v>111</v>
      </c>
      <c r="B3" s="27" t="s">
        <v>112</v>
      </c>
      <c r="C3" s="27" t="s">
        <v>113</v>
      </c>
      <c r="D3" s="27" t="s">
        <v>114</v>
      </c>
      <c r="E3" s="27" t="s">
        <v>115</v>
      </c>
      <c r="H3" s="27" t="s">
        <v>111</v>
      </c>
    </row>
    <row r="4" spans="1:10" ht="18.75" x14ac:dyDescent="0.25">
      <c r="A4" s="27" t="s">
        <v>116</v>
      </c>
      <c r="B4" s="27" t="s">
        <v>117</v>
      </c>
      <c r="C4" s="27" t="s">
        <v>118</v>
      </c>
      <c r="D4" s="27" t="s">
        <v>119</v>
      </c>
      <c r="E4" s="27" t="s">
        <v>120</v>
      </c>
      <c r="H4" s="28" t="s">
        <v>116</v>
      </c>
    </row>
    <row r="5" spans="1:10" ht="18.75" x14ac:dyDescent="0.25">
      <c r="A5" s="27" t="s">
        <v>121</v>
      </c>
      <c r="B5" s="27" t="s">
        <v>122</v>
      </c>
      <c r="C5" s="27" t="s">
        <v>123</v>
      </c>
      <c r="D5" s="27" t="s">
        <v>124</v>
      </c>
      <c r="E5" s="27" t="s">
        <v>125</v>
      </c>
      <c r="H5" s="27" t="s">
        <v>121</v>
      </c>
    </row>
    <row r="6" spans="1:10" ht="18.75" x14ac:dyDescent="0.25">
      <c r="A6" s="27" t="s">
        <v>126</v>
      </c>
      <c r="B6" s="27" t="s">
        <v>127</v>
      </c>
      <c r="C6" s="27" t="s">
        <v>128</v>
      </c>
      <c r="D6" s="27" t="s">
        <v>129</v>
      </c>
      <c r="E6" s="27" t="s">
        <v>130</v>
      </c>
      <c r="H6" s="28" t="s">
        <v>126</v>
      </c>
    </row>
    <row r="7" spans="1:10" ht="18.75" x14ac:dyDescent="0.25">
      <c r="A7" s="27" t="s">
        <v>27</v>
      </c>
      <c r="B7" s="27" t="s">
        <v>131</v>
      </c>
      <c r="C7" s="27" t="s">
        <v>132</v>
      </c>
      <c r="D7" s="27" t="s">
        <v>133</v>
      </c>
      <c r="E7" s="27" t="s">
        <v>134</v>
      </c>
      <c r="H7" s="27" t="s">
        <v>27</v>
      </c>
    </row>
    <row r="8" spans="1:10" ht="18.75" x14ac:dyDescent="0.25">
      <c r="A8" s="27" t="s">
        <v>28</v>
      </c>
      <c r="B8" s="27" t="s">
        <v>135</v>
      </c>
      <c r="C8" s="27" t="s">
        <v>136</v>
      </c>
      <c r="D8" s="27" t="s">
        <v>137</v>
      </c>
      <c r="E8" s="27" t="s">
        <v>138</v>
      </c>
      <c r="H8" s="28" t="s">
        <v>28</v>
      </c>
    </row>
    <row r="9" spans="1:10" ht="18.75" x14ac:dyDescent="0.25">
      <c r="A9" s="27" t="s">
        <v>26</v>
      </c>
      <c r="B9" s="27" t="s">
        <v>139</v>
      </c>
      <c r="C9" s="27" t="s">
        <v>140</v>
      </c>
      <c r="D9" s="27" t="s">
        <v>141</v>
      </c>
      <c r="E9" s="27" t="s">
        <v>142</v>
      </c>
      <c r="H9" s="27" t="s">
        <v>26</v>
      </c>
    </row>
    <row r="10" spans="1:10" ht="18.75" x14ac:dyDescent="0.25">
      <c r="A10" s="27" t="s">
        <v>143</v>
      </c>
      <c r="B10" s="27" t="s">
        <v>144</v>
      </c>
      <c r="C10" s="27">
        <v>78</v>
      </c>
      <c r="D10" s="27">
        <v>55</v>
      </c>
      <c r="E10" s="27">
        <v>99</v>
      </c>
      <c r="H10" s="32" t="s">
        <v>143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5" sqref="D5"/>
    </sheetView>
  </sheetViews>
  <sheetFormatPr defaultRowHeight="15" x14ac:dyDescent="0.25"/>
  <cols>
    <col min="1" max="1" width="13.85546875" customWidth="1"/>
    <col min="2" max="2" width="15.28515625" bestFit="1" customWidth="1"/>
    <col min="3" max="3" width="11.28515625" customWidth="1"/>
    <col min="4" max="4" width="29.28515625" customWidth="1"/>
    <col min="5" max="5" width="21.42578125" customWidth="1"/>
    <col min="7" max="7" width="14.28515625" customWidth="1"/>
    <col min="8" max="8" width="13.5703125" customWidth="1"/>
    <col min="9" max="9" width="11.42578125" customWidth="1"/>
    <col min="10" max="10" width="12.7109375" customWidth="1"/>
    <col min="11" max="11" width="16.140625" customWidth="1"/>
    <col min="12" max="12" width="15.85546875" customWidth="1"/>
    <col min="13" max="13" width="14.42578125" customWidth="1"/>
  </cols>
  <sheetData>
    <row r="1" spans="1:5" x14ac:dyDescent="0.25">
      <c r="A1" s="5" t="s">
        <v>9</v>
      </c>
      <c r="B1" s="5" t="s">
        <v>10</v>
      </c>
      <c r="C1" s="5" t="s">
        <v>11</v>
      </c>
      <c r="D1" s="5" t="s">
        <v>12</v>
      </c>
      <c r="E1" s="5" t="s">
        <v>19</v>
      </c>
    </row>
    <row r="2" spans="1:5" x14ac:dyDescent="0.25">
      <c r="A2" s="8">
        <f ca="1">NOW()</f>
        <v>44649.429952893515</v>
      </c>
      <c r="B2" s="7">
        <f ca="1">NOW()</f>
        <v>44649.429952893515</v>
      </c>
      <c r="C2" s="6">
        <v>1</v>
      </c>
      <c r="D2" s="5" t="s">
        <v>151</v>
      </c>
      <c r="E2" s="10" t="s">
        <v>24</v>
      </c>
    </row>
    <row r="3" spans="1:5" x14ac:dyDescent="0.25">
      <c r="C3" s="6">
        <v>2</v>
      </c>
      <c r="D3" s="5" t="s">
        <v>152</v>
      </c>
      <c r="E3" s="10" t="s">
        <v>20</v>
      </c>
    </row>
    <row r="4" spans="1:5" x14ac:dyDescent="0.25">
      <c r="D4" s="5" t="s">
        <v>153</v>
      </c>
      <c r="E4" s="10" t="s">
        <v>21</v>
      </c>
    </row>
    <row r="5" spans="1:5" x14ac:dyDescent="0.25">
      <c r="D5" s="5" t="s">
        <v>154</v>
      </c>
      <c r="E5" s="10" t="s">
        <v>25</v>
      </c>
    </row>
    <row r="6" spans="1:5" x14ac:dyDescent="0.25">
      <c r="E6" s="10" t="s">
        <v>22</v>
      </c>
    </row>
    <row r="7" spans="1:5" x14ac:dyDescent="0.25">
      <c r="E7" s="5"/>
    </row>
    <row r="8" spans="1:5" x14ac:dyDescent="0.25">
      <c r="E8" s="5"/>
    </row>
    <row r="9" spans="1:5" x14ac:dyDescent="0.25">
      <c r="E9" s="5"/>
    </row>
    <row r="10" spans="1:5" x14ac:dyDescent="0.25">
      <c r="E10" s="5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16" sqref="E16"/>
    </sheetView>
  </sheetViews>
  <sheetFormatPr defaultRowHeight="15" x14ac:dyDescent="0.25"/>
  <cols>
    <col min="1" max="1" width="18.5703125" style="21" customWidth="1"/>
    <col min="2" max="2" width="37.28515625" style="21" customWidth="1"/>
    <col min="3" max="4" width="9.140625" style="21"/>
    <col min="5" max="5" width="57.42578125" style="21" customWidth="1"/>
    <col min="6" max="16384" width="9.140625" style="21"/>
  </cols>
  <sheetData>
    <row r="1" spans="1:5" ht="18.75" x14ac:dyDescent="0.25">
      <c r="A1" s="141" t="s">
        <v>34</v>
      </c>
      <c r="B1" s="141"/>
    </row>
    <row r="2" spans="1:5" ht="18.75" customHeight="1" x14ac:dyDescent="0.25">
      <c r="A2" s="140" t="s">
        <v>36</v>
      </c>
      <c r="B2" s="140" t="s">
        <v>35</v>
      </c>
      <c r="E2" s="21" t="s">
        <v>97</v>
      </c>
    </row>
    <row r="3" spans="1:5" ht="18.75" customHeight="1" x14ac:dyDescent="0.25">
      <c r="A3" s="140"/>
      <c r="B3" s="140"/>
      <c r="E3" s="21" t="s">
        <v>98</v>
      </c>
    </row>
    <row r="4" spans="1:5" ht="18.75" customHeight="1" x14ac:dyDescent="0.25">
      <c r="A4" s="140"/>
      <c r="B4" s="140"/>
    </row>
    <row r="5" spans="1:5" ht="18.75" x14ac:dyDescent="0.25">
      <c r="A5" s="19" t="s">
        <v>38</v>
      </c>
      <c r="B5" s="19" t="s">
        <v>37</v>
      </c>
      <c r="E5" s="21" t="s">
        <v>100</v>
      </c>
    </row>
    <row r="6" spans="1:5" ht="18.75" x14ac:dyDescent="0.25">
      <c r="A6" s="19" t="s">
        <v>39</v>
      </c>
      <c r="B6" s="20" t="s">
        <v>68</v>
      </c>
    </row>
    <row r="7" spans="1:5" ht="18.75" x14ac:dyDescent="0.25">
      <c r="A7" s="19" t="s">
        <v>40</v>
      </c>
      <c r="B7" s="20" t="s">
        <v>69</v>
      </c>
      <c r="E7" s="139" t="s">
        <v>147</v>
      </c>
    </row>
    <row r="8" spans="1:5" ht="18.75" x14ac:dyDescent="0.25">
      <c r="A8" s="19" t="s">
        <v>41</v>
      </c>
      <c r="B8" s="20" t="s">
        <v>70</v>
      </c>
      <c r="E8" s="139"/>
    </row>
    <row r="9" spans="1:5" ht="18.75" x14ac:dyDescent="0.25">
      <c r="A9" s="19" t="s">
        <v>42</v>
      </c>
      <c r="B9" s="20" t="s">
        <v>71</v>
      </c>
      <c r="E9" s="139"/>
    </row>
    <row r="10" spans="1:5" ht="18.75" x14ac:dyDescent="0.25">
      <c r="A10" s="19" t="s">
        <v>43</v>
      </c>
      <c r="B10" s="20" t="s">
        <v>72</v>
      </c>
      <c r="E10" s="139" t="s">
        <v>148</v>
      </c>
    </row>
    <row r="11" spans="1:5" ht="18.75" x14ac:dyDescent="0.25">
      <c r="A11" s="19" t="s">
        <v>44</v>
      </c>
      <c r="B11" s="20" t="s">
        <v>73</v>
      </c>
      <c r="E11" s="139"/>
    </row>
    <row r="12" spans="1:5" ht="18.75" x14ac:dyDescent="0.25">
      <c r="A12" s="19" t="s">
        <v>45</v>
      </c>
      <c r="B12" s="20" t="s">
        <v>74</v>
      </c>
      <c r="E12" s="139" t="s">
        <v>149</v>
      </c>
    </row>
    <row r="13" spans="1:5" ht="18.75" x14ac:dyDescent="0.25">
      <c r="A13" s="19" t="s">
        <v>46</v>
      </c>
      <c r="B13" s="20" t="s">
        <v>75</v>
      </c>
      <c r="E13" s="139"/>
    </row>
    <row r="14" spans="1:5" ht="18.75" x14ac:dyDescent="0.25">
      <c r="A14" s="19" t="s">
        <v>47</v>
      </c>
      <c r="B14" s="20" t="s">
        <v>76</v>
      </c>
      <c r="E14" s="139" t="s">
        <v>150</v>
      </c>
    </row>
    <row r="15" spans="1:5" ht="18.75" x14ac:dyDescent="0.25">
      <c r="A15" s="19" t="s">
        <v>48</v>
      </c>
      <c r="B15" s="20" t="s">
        <v>77</v>
      </c>
      <c r="E15" s="139"/>
    </row>
    <row r="16" spans="1:5" ht="18.75" x14ac:dyDescent="0.25">
      <c r="A16" s="19" t="s">
        <v>49</v>
      </c>
      <c r="B16" s="20" t="s">
        <v>78</v>
      </c>
    </row>
    <row r="17" spans="1:2" ht="18.75" x14ac:dyDescent="0.25">
      <c r="A17" s="19" t="s">
        <v>50</v>
      </c>
      <c r="B17" s="20" t="s">
        <v>79</v>
      </c>
    </row>
    <row r="18" spans="1:2" ht="18.75" x14ac:dyDescent="0.25">
      <c r="A18" s="19" t="s">
        <v>51</v>
      </c>
      <c r="B18" s="20" t="s">
        <v>80</v>
      </c>
    </row>
    <row r="19" spans="1:2" ht="18.75" x14ac:dyDescent="0.25">
      <c r="A19" s="19" t="s">
        <v>52</v>
      </c>
      <c r="B19" s="20" t="s">
        <v>81</v>
      </c>
    </row>
    <row r="20" spans="1:2" ht="18.75" x14ac:dyDescent="0.25">
      <c r="A20" s="19" t="s">
        <v>53</v>
      </c>
      <c r="B20" s="20" t="s">
        <v>82</v>
      </c>
    </row>
    <row r="21" spans="1:2" ht="18.75" x14ac:dyDescent="0.25">
      <c r="A21" s="19" t="s">
        <v>54</v>
      </c>
      <c r="B21" s="20" t="s">
        <v>83</v>
      </c>
    </row>
    <row r="22" spans="1:2" ht="18.75" x14ac:dyDescent="0.25">
      <c r="A22" s="19" t="s">
        <v>55</v>
      </c>
      <c r="B22" s="20" t="s">
        <v>84</v>
      </c>
    </row>
    <row r="23" spans="1:2" ht="18.75" x14ac:dyDescent="0.25">
      <c r="A23" s="19" t="s">
        <v>56</v>
      </c>
      <c r="B23" s="20" t="s">
        <v>85</v>
      </c>
    </row>
    <row r="24" spans="1:2" ht="18.75" x14ac:dyDescent="0.25">
      <c r="A24" s="19" t="s">
        <v>57</v>
      </c>
      <c r="B24" s="20" t="s">
        <v>86</v>
      </c>
    </row>
    <row r="25" spans="1:2" ht="18.75" x14ac:dyDescent="0.25">
      <c r="A25" s="19" t="s">
        <v>58</v>
      </c>
      <c r="B25" s="20" t="s">
        <v>87</v>
      </c>
    </row>
    <row r="26" spans="1:2" ht="18.75" x14ac:dyDescent="0.25">
      <c r="A26" s="19" t="s">
        <v>59</v>
      </c>
      <c r="B26" s="20" t="s">
        <v>88</v>
      </c>
    </row>
    <row r="27" spans="1:2" ht="18.75" x14ac:dyDescent="0.25">
      <c r="A27" s="19" t="s">
        <v>60</v>
      </c>
      <c r="B27" s="20" t="s">
        <v>89</v>
      </c>
    </row>
    <row r="28" spans="1:2" ht="18.75" x14ac:dyDescent="0.25">
      <c r="A28" s="19" t="s">
        <v>61</v>
      </c>
      <c r="B28" s="20" t="s">
        <v>90</v>
      </c>
    </row>
    <row r="29" spans="1:2" ht="18.75" x14ac:dyDescent="0.25">
      <c r="A29" s="19" t="s">
        <v>62</v>
      </c>
      <c r="B29" s="20" t="s">
        <v>91</v>
      </c>
    </row>
    <row r="30" spans="1:2" ht="18.75" x14ac:dyDescent="0.25">
      <c r="A30" s="19" t="s">
        <v>63</v>
      </c>
      <c r="B30" s="20" t="s">
        <v>92</v>
      </c>
    </row>
    <row r="31" spans="1:2" ht="18.75" x14ac:dyDescent="0.25">
      <c r="A31" s="19" t="s">
        <v>64</v>
      </c>
      <c r="B31" s="20" t="s">
        <v>93</v>
      </c>
    </row>
    <row r="32" spans="1:2" ht="18.75" x14ac:dyDescent="0.25">
      <c r="A32" s="19" t="s">
        <v>65</v>
      </c>
      <c r="B32" s="20" t="s">
        <v>94</v>
      </c>
    </row>
    <row r="33" spans="1:2" ht="18.75" x14ac:dyDescent="0.25">
      <c r="A33" s="19" t="s">
        <v>66</v>
      </c>
      <c r="B33" s="20" t="s">
        <v>95</v>
      </c>
    </row>
    <row r="34" spans="1:2" ht="18.75" x14ac:dyDescent="0.25">
      <c r="A34" s="19" t="s">
        <v>67</v>
      </c>
      <c r="B34" s="20" t="s">
        <v>96</v>
      </c>
    </row>
  </sheetData>
  <mergeCells count="7">
    <mergeCell ref="E12:E13"/>
    <mergeCell ref="E14:E15"/>
    <mergeCell ref="B2:B4"/>
    <mergeCell ref="A2:A4"/>
    <mergeCell ref="A1:B1"/>
    <mergeCell ref="E7:E9"/>
    <mergeCell ref="E10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Заявки</vt:lpstr>
      <vt:lpstr>Телефоны</vt:lpstr>
      <vt:lpstr>данные</vt:lpstr>
      <vt:lpstr>черновик</vt:lpstr>
      <vt:lpstr>время</vt:lpstr>
      <vt:lpstr>дата</vt:lpstr>
      <vt:lpstr>диспетчера</vt:lpstr>
      <vt:lpstr>смена</vt:lpstr>
      <vt:lpstr>статус</vt:lpstr>
      <vt:lpstr>цеха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2022-03-29T07:19:25Z</dcterms:modified>
</cp:coreProperties>
</file>