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 codeName="{AE6600E7-7A62-396C-DE95-9942FA9DD81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ab\Desktop\"/>
    </mc:Choice>
  </mc:AlternateContent>
  <xr:revisionPtr revIDLastSave="0" documentId="13_ncr:1_{7B9EADCF-1643-4526-AF91-9E3BCEA3A642}" xr6:coauthVersionLast="47" xr6:coauthVersionMax="47" xr10:uidLastSave="{00000000-0000-0000-0000-000000000000}"/>
  <bookViews>
    <workbookView xWindow="7980" yWindow="2940" windowWidth="19155" windowHeight="11385" tabRatio="807" xr2:uid="{00000000-000D-0000-FFFF-FFFF00000000}"/>
  </bookViews>
  <sheets>
    <sheet name="Приход металл" sheetId="13" r:id="rId1"/>
    <sheet name="Заказ" sheetId="16" r:id="rId2"/>
    <sheet name="Наименование" sheetId="17" r:id="rId3"/>
    <sheet name="Марка" sheetId="18" r:id="rId4"/>
    <sheet name="Наим+Заказ" sheetId="19" r:id="rId5"/>
    <sheet name="Заказ+Марка" sheetId="15" r:id="rId6"/>
    <sheet name="Спецификация" sheetId="14" r:id="rId7"/>
  </sheets>
  <definedNames>
    <definedName name="Смещение">OFFSET(Груп2[[#All],[Заказ]],MATCH(Приход[[#This Row],[Наименование материалов и конструкций]],Груп2[[#All],[Заказ]],0)-1,1,COUNTIF(Груп2[[#All],[Заказ]],Приход[[#This Row],[Наименование материалов и конструкций]]),1)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3" l="1"/>
  <c r="C5" i="13"/>
  <c r="K48" i="14"/>
  <c r="K56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25" i="14"/>
  <c r="K126" i="14"/>
  <c r="K127" i="14"/>
  <c r="K128" i="14"/>
  <c r="K129" i="14"/>
  <c r="K130" i="14"/>
  <c r="K131" i="14"/>
  <c r="K132" i="14"/>
  <c r="K133" i="14"/>
  <c r="K134" i="14"/>
  <c r="K136" i="14"/>
  <c r="K137" i="14"/>
  <c r="K138" i="14"/>
  <c r="K139" i="14"/>
  <c r="K140" i="14"/>
  <c r="K141" i="14"/>
  <c r="K142" i="14"/>
  <c r="K143" i="14"/>
  <c r="K144" i="14"/>
  <c r="K145" i="14"/>
  <c r="K167" i="14"/>
  <c r="K168" i="14"/>
  <c r="K172" i="14"/>
  <c r="K173" i="14"/>
  <c r="K213" i="14"/>
  <c r="K214" i="14"/>
  <c r="K215" i="14"/>
  <c r="K216" i="14"/>
  <c r="K230" i="14"/>
  <c r="K231" i="14"/>
  <c r="K232" i="14"/>
  <c r="K233" i="14"/>
  <c r="K246" i="14"/>
  <c r="K247" i="14"/>
  <c r="K248" i="14"/>
  <c r="K249" i="14"/>
  <c r="K250" i="14"/>
  <c r="K251" i="14"/>
  <c r="K252" i="14"/>
  <c r="K253" i="14"/>
  <c r="K254" i="14"/>
  <c r="K255" i="14"/>
  <c r="K256" i="14"/>
  <c r="H174" i="14"/>
  <c r="K174" i="14" s="1"/>
  <c r="H223" i="14"/>
  <c r="H229" i="14"/>
  <c r="H228" i="14"/>
  <c r="H227" i="14"/>
  <c r="H226" i="14"/>
  <c r="H225" i="14"/>
  <c r="H224" i="14"/>
  <c r="H239" i="14"/>
  <c r="H240" i="14"/>
  <c r="H241" i="14"/>
  <c r="H242" i="14"/>
  <c r="H243" i="14"/>
  <c r="H244" i="14"/>
  <c r="H245" i="14"/>
  <c r="K245" i="14" s="1"/>
  <c r="H246" i="14"/>
  <c r="H247" i="14"/>
  <c r="H248" i="14"/>
  <c r="H249" i="14"/>
  <c r="H250" i="14"/>
  <c r="H251" i="14"/>
  <c r="H252" i="14"/>
  <c r="H253" i="14"/>
  <c r="H254" i="14"/>
  <c r="H255" i="14"/>
  <c r="H256" i="14"/>
  <c r="H215" i="14"/>
  <c r="H216" i="14"/>
  <c r="H217" i="14"/>
  <c r="K217" i="14" s="1"/>
  <c r="H218" i="14"/>
  <c r="K218" i="14" s="1"/>
  <c r="H219" i="14"/>
  <c r="K219" i="14" s="1"/>
  <c r="H220" i="14"/>
  <c r="K220" i="14" s="1"/>
  <c r="H221" i="14"/>
  <c r="H222" i="14"/>
  <c r="K222" i="14" s="1"/>
  <c r="H230" i="14"/>
  <c r="H231" i="14"/>
  <c r="H232" i="14"/>
  <c r="H233" i="14"/>
  <c r="H234" i="14"/>
  <c r="H235" i="14"/>
  <c r="H236" i="14"/>
  <c r="H237" i="14"/>
  <c r="H238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175" i="14"/>
  <c r="K175" i="14" s="1"/>
  <c r="H176" i="14"/>
  <c r="K176" i="14" s="1"/>
  <c r="H177" i="14"/>
  <c r="K177" i="14" s="1"/>
  <c r="H178" i="14"/>
  <c r="K178" i="14" s="1"/>
  <c r="H179" i="14"/>
  <c r="K179" i="14" s="1"/>
  <c r="H180" i="14"/>
  <c r="H181" i="14"/>
  <c r="H182" i="14"/>
  <c r="H183" i="14"/>
  <c r="K183" i="14" s="1"/>
  <c r="H184" i="14"/>
  <c r="K184" i="14" s="1"/>
  <c r="H185" i="14"/>
  <c r="H186" i="14"/>
  <c r="H187" i="14"/>
  <c r="K187" i="14" s="1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150" i="14"/>
  <c r="K150" i="14" s="1"/>
  <c r="H151" i="14"/>
  <c r="K151" i="14" s="1"/>
  <c r="H152" i="14"/>
  <c r="K152" i="14" s="1"/>
  <c r="H153" i="14"/>
  <c r="K153" i="14" s="1"/>
  <c r="H154" i="14"/>
  <c r="K154" i="14" s="1"/>
  <c r="H155" i="14"/>
  <c r="K155" i="14" s="1"/>
  <c r="H156" i="14"/>
  <c r="K156" i="14" s="1"/>
  <c r="H157" i="14"/>
  <c r="K157" i="14" s="1"/>
  <c r="H158" i="14"/>
  <c r="K158" i="14" s="1"/>
  <c r="H159" i="14"/>
  <c r="K159" i="14" s="1"/>
  <c r="H160" i="14"/>
  <c r="K160" i="14" s="1"/>
  <c r="H161" i="14"/>
  <c r="K161" i="14" s="1"/>
  <c r="H162" i="14"/>
  <c r="K162" i="14" s="1"/>
  <c r="H163" i="14"/>
  <c r="K163" i="14" s="1"/>
  <c r="H164" i="14"/>
  <c r="K164" i="14" s="1"/>
  <c r="H165" i="14"/>
  <c r="K165" i="14" s="1"/>
  <c r="H166" i="14"/>
  <c r="K166" i="14" s="1"/>
  <c r="H167" i="14"/>
  <c r="H168" i="14"/>
  <c r="H169" i="14"/>
  <c r="K169" i="14" s="1"/>
  <c r="H170" i="14"/>
  <c r="K170" i="14" s="1"/>
  <c r="H171" i="14"/>
  <c r="K171" i="14" s="1"/>
  <c r="H172" i="14"/>
  <c r="H173" i="14"/>
  <c r="H3" i="14"/>
  <c r="K3" i="14" s="1"/>
  <c r="H4" i="14"/>
  <c r="K4" i="14" s="1"/>
  <c r="H5" i="14"/>
  <c r="K5" i="14" s="1"/>
  <c r="H6" i="14"/>
  <c r="K6" i="14" s="1"/>
  <c r="H7" i="14"/>
  <c r="K7" i="14" s="1"/>
  <c r="H8" i="14"/>
  <c r="K8" i="14" s="1"/>
  <c r="H9" i="14"/>
  <c r="K9" i="14" s="1"/>
  <c r="H10" i="14"/>
  <c r="K10" i="14" s="1"/>
  <c r="H11" i="14"/>
  <c r="K11" i="14" s="1"/>
  <c r="H12" i="14"/>
  <c r="K12" i="14" s="1"/>
  <c r="H13" i="14"/>
  <c r="K13" i="14" s="1"/>
  <c r="H14" i="14"/>
  <c r="K14" i="14" s="1"/>
  <c r="H15" i="14"/>
  <c r="K15" i="14" s="1"/>
  <c r="H16" i="14"/>
  <c r="K16" i="14" s="1"/>
  <c r="H17" i="14"/>
  <c r="K17" i="14" s="1"/>
  <c r="H18" i="14"/>
  <c r="K18" i="14" s="1"/>
  <c r="H19" i="14"/>
  <c r="K19" i="14" s="1"/>
  <c r="H20" i="14"/>
  <c r="K20" i="14" s="1"/>
  <c r="H21" i="14"/>
  <c r="K21" i="14" s="1"/>
  <c r="H22" i="14"/>
  <c r="K22" i="14" s="1"/>
  <c r="H23" i="14"/>
  <c r="K23" i="14" s="1"/>
  <c r="H24" i="14"/>
  <c r="K24" i="14" s="1"/>
  <c r="H25" i="14"/>
  <c r="K25" i="14" s="1"/>
  <c r="H26" i="14"/>
  <c r="K26" i="14" s="1"/>
  <c r="H27" i="14"/>
  <c r="K27" i="14" s="1"/>
  <c r="H28" i="14"/>
  <c r="K28" i="14" s="1"/>
  <c r="H29" i="14"/>
  <c r="K29" i="14" s="1"/>
  <c r="H30" i="14"/>
  <c r="K30" i="14" s="1"/>
  <c r="H31" i="14"/>
  <c r="I12" i="13" s="1"/>
  <c r="K31" i="14" s="1"/>
  <c r="H32" i="14"/>
  <c r="K32" i="14" s="1"/>
  <c r="H33" i="14"/>
  <c r="K33" i="14" s="1"/>
  <c r="H34" i="14"/>
  <c r="K34" i="14" s="1"/>
  <c r="H35" i="14"/>
  <c r="K35" i="14" s="1"/>
  <c r="H36" i="14"/>
  <c r="K36" i="14" s="1"/>
  <c r="H37" i="14"/>
  <c r="I10" i="13" s="1"/>
  <c r="K37" i="14" s="1"/>
  <c r="H38" i="14"/>
  <c r="K38" i="14" s="1"/>
  <c r="H39" i="14"/>
  <c r="I11" i="13" s="1"/>
  <c r="K39" i="14" s="1"/>
  <c r="H40" i="14"/>
  <c r="K40" i="14" s="1"/>
  <c r="H41" i="14"/>
  <c r="K41" i="14" s="1"/>
  <c r="H42" i="14"/>
  <c r="K42" i="14" s="1"/>
  <c r="H43" i="14"/>
  <c r="K43" i="14" s="1"/>
  <c r="H44" i="14"/>
  <c r="K44" i="14" s="1"/>
  <c r="H45" i="14"/>
  <c r="K45" i="14" s="1"/>
  <c r="H46" i="14"/>
  <c r="K46" i="14" s="1"/>
  <c r="H47" i="14"/>
  <c r="I9" i="13" s="1"/>
  <c r="H48" i="14"/>
  <c r="H49" i="14"/>
  <c r="K49" i="14" s="1"/>
  <c r="H50" i="14"/>
  <c r="K50" i="14" s="1"/>
  <c r="H51" i="14"/>
  <c r="K51" i="14" s="1"/>
  <c r="H52" i="14"/>
  <c r="K52" i="14" s="1"/>
  <c r="H53" i="14"/>
  <c r="K53" i="14" s="1"/>
  <c r="H54" i="14"/>
  <c r="K54" i="14" s="1"/>
  <c r="H55" i="14"/>
  <c r="K55" i="14" s="1"/>
  <c r="H56" i="14"/>
  <c r="H57" i="14"/>
  <c r="K57" i="14" s="1"/>
  <c r="H58" i="14"/>
  <c r="K58" i="14" s="1"/>
  <c r="H59" i="14"/>
  <c r="K59" i="14" s="1"/>
  <c r="H60" i="14"/>
  <c r="K60" i="14" s="1"/>
  <c r="H61" i="14"/>
  <c r="K61" i="14" s="1"/>
  <c r="H62" i="14"/>
  <c r="K62" i="14" s="1"/>
  <c r="H63" i="14"/>
  <c r="K63" i="14" s="1"/>
  <c r="H64" i="14"/>
  <c r="K64" i="14" s="1"/>
  <c r="H65" i="14"/>
  <c r="K65" i="14" s="1"/>
  <c r="H66" i="14"/>
  <c r="K66" i="14" s="1"/>
  <c r="H67" i="14"/>
  <c r="K67" i="14" s="1"/>
  <c r="H68" i="14"/>
  <c r="K68" i="14" s="1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K82" i="14" s="1"/>
  <c r="H83" i="14"/>
  <c r="K83" i="14" s="1"/>
  <c r="H84" i="14"/>
  <c r="K84" i="14" s="1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K146" i="14" s="1"/>
  <c r="H147" i="14"/>
  <c r="K147" i="14" s="1"/>
  <c r="H148" i="14"/>
  <c r="K148" i="14" s="1"/>
  <c r="H149" i="14"/>
  <c r="K149" i="14" s="1"/>
  <c r="H257" i="14" l="1"/>
  <c r="K121" i="14"/>
  <c r="K116" i="14"/>
  <c r="K120" i="14"/>
  <c r="K114" i="14"/>
  <c r="K123" i="14"/>
  <c r="K119" i="14"/>
  <c r="K112" i="14"/>
  <c r="K122" i="14"/>
  <c r="K118" i="14"/>
  <c r="K117" i="14"/>
  <c r="K113" i="14"/>
  <c r="K115" i="14"/>
  <c r="K195" i="14"/>
  <c r="K191" i="14"/>
  <c r="K198" i="14"/>
  <c r="K190" i="14"/>
  <c r="K186" i="14"/>
  <c r="K197" i="14"/>
  <c r="K194" i="14"/>
  <c r="K207" i="14"/>
  <c r="K199" i="14"/>
  <c r="K202" i="14"/>
  <c r="K201" i="14"/>
  <c r="K242" i="14"/>
  <c r="K212" i="14"/>
  <c r="K211" i="14"/>
  <c r="K196" i="14"/>
  <c r="K185" i="14"/>
  <c r="K193" i="14"/>
  <c r="K192" i="14"/>
  <c r="K188" i="14"/>
  <c r="K223" i="14"/>
  <c r="K189" i="14"/>
  <c r="K210" i="14"/>
  <c r="K200" i="14"/>
  <c r="K124" i="14"/>
  <c r="K209" i="14"/>
  <c r="K208" i="14"/>
  <c r="K206" i="14"/>
  <c r="K204" i="14"/>
  <c r="K203" i="14"/>
  <c r="K240" i="14"/>
  <c r="K236" i="14"/>
  <c r="K244" i="14"/>
  <c r="K239" i="14"/>
  <c r="K235" i="14"/>
  <c r="K243" i="14"/>
  <c r="K238" i="14"/>
  <c r="K234" i="14"/>
  <c r="K241" i="14"/>
  <c r="K237" i="14"/>
  <c r="K224" i="14"/>
  <c r="K225" i="14"/>
  <c r="K226" i="14"/>
  <c r="K229" i="14"/>
  <c r="K228" i="14"/>
  <c r="K221" i="14"/>
  <c r="K227" i="14"/>
  <c r="K181" i="14"/>
  <c r="K135" i="14"/>
  <c r="K182" i="14"/>
  <c r="K6" i="13"/>
  <c r="K5" i="13"/>
  <c r="K4" i="13"/>
  <c r="K3" i="13"/>
  <c r="L6" i="13"/>
  <c r="K2" i="13"/>
  <c r="L2" i="13"/>
  <c r="K7" i="13" l="1"/>
  <c r="L4" i="13"/>
  <c r="K205" i="14"/>
  <c r="L5" i="13"/>
  <c r="L3" i="13"/>
  <c r="K180" i="14"/>
  <c r="K47" i="14"/>
  <c r="K257" i="14" s="1"/>
  <c r="L7" i="13" l="1"/>
</calcChain>
</file>

<file path=xl/sharedStrings.xml><?xml version="1.0" encoding="utf-8"?>
<sst xmlns="http://schemas.openxmlformats.org/spreadsheetml/2006/main" count="1018" uniqueCount="202">
  <si>
    <t>Итог</t>
  </si>
  <si>
    <t>Дата</t>
  </si>
  <si>
    <t>Наименование материалов и конструкций</t>
  </si>
  <si>
    <t>Марка элемента</t>
  </si>
  <si>
    <t>Сертификат</t>
  </si>
  <si>
    <t>Количество</t>
  </si>
  <si>
    <t>1 шт</t>
  </si>
  <si>
    <t>Масса</t>
  </si>
  <si>
    <t>Наименование</t>
  </si>
  <si>
    <t>Длина</t>
  </si>
  <si>
    <t>Заказ</t>
  </si>
  <si>
    <t>Б422</t>
  </si>
  <si>
    <t>Ортотропная плита</t>
  </si>
  <si>
    <t>Консольная плита</t>
  </si>
  <si>
    <t>ПК422</t>
  </si>
  <si>
    <t>Вставка</t>
  </si>
  <si>
    <t>ВН1</t>
  </si>
  <si>
    <t>Прокладка</t>
  </si>
  <si>
    <t>П1</t>
  </si>
  <si>
    <t>П2</t>
  </si>
  <si>
    <t>Вставка по верхнему поясу</t>
  </si>
  <si>
    <t>ВПП1</t>
  </si>
  <si>
    <t>ВПП2</t>
  </si>
  <si>
    <t>Вставка по ребрам верхнего пояса</t>
  </si>
  <si>
    <t>ВРВ1</t>
  </si>
  <si>
    <t>Вставка по ребрам нижнего пояса</t>
  </si>
  <si>
    <t>ВРН1</t>
  </si>
  <si>
    <t>Вставка ребер по стенке</t>
  </si>
  <si>
    <t>ВРС1</t>
  </si>
  <si>
    <t>Можтажное ребро стенки</t>
  </si>
  <si>
    <t>РС1</t>
  </si>
  <si>
    <t>РС2</t>
  </si>
  <si>
    <t>В1</t>
  </si>
  <si>
    <t>В2</t>
  </si>
  <si>
    <t>В3</t>
  </si>
  <si>
    <t>В4</t>
  </si>
  <si>
    <t>В5</t>
  </si>
  <si>
    <t>В6</t>
  </si>
  <si>
    <t>Накладка</t>
  </si>
  <si>
    <t>Н1</t>
  </si>
  <si>
    <t>Н2</t>
  </si>
  <si>
    <t>Н3</t>
  </si>
  <si>
    <t>Н3-1</t>
  </si>
  <si>
    <t>Н4</t>
  </si>
  <si>
    <t>Н5</t>
  </si>
  <si>
    <t>Н6</t>
  </si>
  <si>
    <t>Н7</t>
  </si>
  <si>
    <t>Н8</t>
  </si>
  <si>
    <t>Опорный лист</t>
  </si>
  <si>
    <t>ЛО42</t>
  </si>
  <si>
    <t>РЕЕСТР ПРИХОД</t>
  </si>
  <si>
    <t>Б221</t>
  </si>
  <si>
    <t>Б231</t>
  </si>
  <si>
    <t>Б241</t>
  </si>
  <si>
    <t>Б251</t>
  </si>
  <si>
    <t>Б222</t>
  </si>
  <si>
    <t>Б232</t>
  </si>
  <si>
    <t>Б242</t>
  </si>
  <si>
    <t>Б252</t>
  </si>
  <si>
    <t>Б243</t>
  </si>
  <si>
    <t>Б253</t>
  </si>
  <si>
    <t>Б244</t>
  </si>
  <si>
    <t>Б254</t>
  </si>
  <si>
    <t>ПП221</t>
  </si>
  <si>
    <t>ПП231</t>
  </si>
  <si>
    <t>ПП241</t>
  </si>
  <si>
    <t>ПП261</t>
  </si>
  <si>
    <t>ПК221</t>
  </si>
  <si>
    <t>ПК231</t>
  </si>
  <si>
    <t>ПК241</t>
  </si>
  <si>
    <t>ПК261</t>
  </si>
  <si>
    <t>ПК222</t>
  </si>
  <si>
    <t>ПК232</t>
  </si>
  <si>
    <t>ПК242</t>
  </si>
  <si>
    <t>ПК262</t>
  </si>
  <si>
    <t>т</t>
  </si>
  <si>
    <t>н</t>
  </si>
  <si>
    <t>общий</t>
  </si>
  <si>
    <t>Масса, кг</t>
  </si>
  <si>
    <t>Вставка верхнего пояса</t>
  </si>
  <si>
    <t>ВВП1</t>
  </si>
  <si>
    <t>ВВП2</t>
  </si>
  <si>
    <t>В8</t>
  </si>
  <si>
    <t>В9</t>
  </si>
  <si>
    <t>В7</t>
  </si>
  <si>
    <t>Балка</t>
  </si>
  <si>
    <t>Б261</t>
  </si>
  <si>
    <t>Б281</t>
  </si>
  <si>
    <t>Б262</t>
  </si>
  <si>
    <t>Б282</t>
  </si>
  <si>
    <t>Б263</t>
  </si>
  <si>
    <t>Б283</t>
  </si>
  <si>
    <t>Б264</t>
  </si>
  <si>
    <t>Б284</t>
  </si>
  <si>
    <t>ПК271</t>
  </si>
  <si>
    <t>ПК281</t>
  </si>
  <si>
    <t>Б341</t>
  </si>
  <si>
    <t>Б342</t>
  </si>
  <si>
    <t>Б343</t>
  </si>
  <si>
    <t>Б344</t>
  </si>
  <si>
    <t>Б351</t>
  </si>
  <si>
    <t>Б352</t>
  </si>
  <si>
    <t>Б353</t>
  </si>
  <si>
    <t>Б354</t>
  </si>
  <si>
    <t>Б361</t>
  </si>
  <si>
    <t>Б362</t>
  </si>
  <si>
    <t>Б363</t>
  </si>
  <si>
    <t>Б364</t>
  </si>
  <si>
    <t>ПП341</t>
  </si>
  <si>
    <t>ПП351</t>
  </si>
  <si>
    <t>ПП361</t>
  </si>
  <si>
    <t>ПК341</t>
  </si>
  <si>
    <t>ПК342</t>
  </si>
  <si>
    <t>ПК351</t>
  </si>
  <si>
    <t>ПК352</t>
  </si>
  <si>
    <t>ПК361</t>
  </si>
  <si>
    <t>ПК362</t>
  </si>
  <si>
    <t>Б301</t>
  </si>
  <si>
    <t>Б302</t>
  </si>
  <si>
    <t>Б303</t>
  </si>
  <si>
    <t>Б304</t>
  </si>
  <si>
    <t>Б311</t>
  </si>
  <si>
    <t>Б312</t>
  </si>
  <si>
    <t>Б313</t>
  </si>
  <si>
    <t>Б314</t>
  </si>
  <si>
    <t>Б321</t>
  </si>
  <si>
    <t>Б322</t>
  </si>
  <si>
    <t>Б331</t>
  </si>
  <si>
    <t>Б332</t>
  </si>
  <si>
    <t>Б333</t>
  </si>
  <si>
    <t>Б334</t>
  </si>
  <si>
    <t>ПП301</t>
  </si>
  <si>
    <t>ПП311</t>
  </si>
  <si>
    <t>ПП321</t>
  </si>
  <si>
    <t>ПП331</t>
  </si>
  <si>
    <t>ПК301</t>
  </si>
  <si>
    <t>ПК302</t>
  </si>
  <si>
    <t>ПК311</t>
  </si>
  <si>
    <t>ПК312</t>
  </si>
  <si>
    <t>ПК331</t>
  </si>
  <si>
    <t>ПК332</t>
  </si>
  <si>
    <t>ПК322</t>
  </si>
  <si>
    <t>ПК321</t>
  </si>
  <si>
    <t>П3</t>
  </si>
  <si>
    <t>П4</t>
  </si>
  <si>
    <t>ВВП3</t>
  </si>
  <si>
    <t>ВВП4</t>
  </si>
  <si>
    <t>ВРВ2</t>
  </si>
  <si>
    <t>ВРН2</t>
  </si>
  <si>
    <t>ВРС2</t>
  </si>
  <si>
    <t>РС3</t>
  </si>
  <si>
    <t>РС4</t>
  </si>
  <si>
    <t>Н9</t>
  </si>
  <si>
    <t>Н17</t>
  </si>
  <si>
    <t>Н18</t>
  </si>
  <si>
    <t>В10</t>
  </si>
  <si>
    <t>ЛО32</t>
  </si>
  <si>
    <r>
      <t>Площадь наружных поверхностей, м</t>
    </r>
    <r>
      <rPr>
        <sz val="10"/>
        <color theme="1"/>
        <rFont val="Calibri"/>
        <family val="2"/>
        <charset val="204"/>
      </rPr>
      <t>²</t>
    </r>
  </si>
  <si>
    <t>Площадь внутренних поверхностей, м²</t>
  </si>
  <si>
    <t>Б374</t>
  </si>
  <si>
    <t>Б372</t>
  </si>
  <si>
    <t>Б373</t>
  </si>
  <si>
    <t>Б381</t>
  </si>
  <si>
    <t>Б382</t>
  </si>
  <si>
    <t>Б383</t>
  </si>
  <si>
    <t>Б384</t>
  </si>
  <si>
    <t>Б391</t>
  </si>
  <si>
    <t>Б392</t>
  </si>
  <si>
    <t>Б393</t>
  </si>
  <si>
    <t>Б394</t>
  </si>
  <si>
    <t>Б402</t>
  </si>
  <si>
    <t>Б403</t>
  </si>
  <si>
    <t>Б404</t>
  </si>
  <si>
    <t>Б411</t>
  </si>
  <si>
    <t>Б412</t>
  </si>
  <si>
    <t>Б413</t>
  </si>
  <si>
    <t>Б414</t>
  </si>
  <si>
    <t>Б421</t>
  </si>
  <si>
    <t>ПП371</t>
  </si>
  <si>
    <t>ПП381</t>
  </si>
  <si>
    <t>ПП391</t>
  </si>
  <si>
    <t>ПП401</t>
  </si>
  <si>
    <t>ПП411</t>
  </si>
  <si>
    <t>ПП421</t>
  </si>
  <si>
    <t>ПК371</t>
  </si>
  <si>
    <t>ПК372</t>
  </si>
  <si>
    <t>ПК381</t>
  </si>
  <si>
    <t>ПК382</t>
  </si>
  <si>
    <t>ПК391</t>
  </si>
  <si>
    <t>ПК392</t>
  </si>
  <si>
    <t>ПК401</t>
  </si>
  <si>
    <t>ПК402</t>
  </si>
  <si>
    <t>ПК411</t>
  </si>
  <si>
    <t>ПК412</t>
  </si>
  <si>
    <t>ПК421</t>
  </si>
  <si>
    <t>Б371</t>
  </si>
  <si>
    <t>Б401</t>
  </si>
  <si>
    <r>
      <t>Площадь наружных поверхностей, м</t>
    </r>
    <r>
      <rPr>
        <sz val="8"/>
        <color theme="1"/>
        <rFont val="Calibri"/>
        <family val="2"/>
        <charset val="204"/>
      </rPr>
      <t>²</t>
    </r>
  </si>
  <si>
    <t>ФАКТ</t>
  </si>
  <si>
    <t>Проверка</t>
  </si>
  <si>
    <t>ДАНО</t>
  </si>
  <si>
    <t>Марка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</si>
</sst>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&quot; шт&quot;"/>
    <numFmt numFmtId="168" formatCode="&quot;Сертификат № &quot;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1"/>
      <color rgb="FFFA7D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4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 Light"/>
      <family val="2"/>
      <charset val="204"/>
      <scheme val="maj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name val="Calibri"/>
      <family val="2"/>
      <charset val="204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b/>
      <sz val="11"/>
      <color theme="3"/>
      <name val="Calibri Light"/>
      <family val="2"/>
      <charset val="204"/>
      <scheme val="maj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6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4" fillId="0" borderId="0"/>
    <xf numFmtId="0" fontId="3" fillId="0" borderId="0"/>
    <xf numFmtId="0" fontId="8" fillId="0" borderId="0" applyNumberFormat="0" applyFill="0" applyBorder="0" applyAlignment="0" applyProtection="0"/>
    <xf numFmtId="0" fontId="9" fillId="4" borderId="3" applyNumberFormat="0" applyAlignment="0" applyProtection="0"/>
    <xf numFmtId="0" fontId="2" fillId="0" borderId="0"/>
  </cellStyleXfs>
  <cellXfs count="46">
    <xf numFmtId="0" fontId="0" fillId="0" borderId="0" xfId="0"/>
    <xf numFmtId="0" fontId="10" fillId="0" borderId="0" xfId="9" applyFont="1" applyAlignment="1">
      <alignment horizontal="center" vertical="center"/>
    </xf>
    <xf numFmtId="3" fontId="10" fillId="0" borderId="0" xfId="9" applyNumberFormat="1" applyFont="1" applyAlignment="1">
      <alignment horizontal="center" vertical="center"/>
    </xf>
    <xf numFmtId="0" fontId="10" fillId="0" borderId="0" xfId="9" applyFont="1" applyAlignment="1">
      <alignment horizontal="left" vertical="center"/>
    </xf>
    <xf numFmtId="0" fontId="2" fillId="0" borderId="0" xfId="9" applyAlignment="1">
      <alignment horizontal="center" vertical="center"/>
    </xf>
    <xf numFmtId="0" fontId="10" fillId="0" borderId="0" xfId="9" applyFont="1" applyFill="1" applyAlignment="1">
      <alignment horizontal="center" vertical="center"/>
    </xf>
    <xf numFmtId="3" fontId="10" fillId="0" borderId="0" xfId="9" applyNumberFormat="1" applyFont="1" applyFill="1" applyAlignment="1">
      <alignment horizontal="center" vertical="center"/>
    </xf>
    <xf numFmtId="0" fontId="10" fillId="3" borderId="0" xfId="9" applyFont="1" applyFill="1" applyAlignment="1">
      <alignment horizontal="center" vertical="center"/>
    </xf>
    <xf numFmtId="0" fontId="10" fillId="0" borderId="0" xfId="9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7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0" borderId="0" xfId="9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0" fontId="18" fillId="2" borderId="1" xfId="4" applyNumberFormat="1" applyFont="1" applyAlignment="1">
      <alignment horizontal="center" vertical="center"/>
    </xf>
    <xf numFmtId="0" fontId="19" fillId="2" borderId="1" xfId="4" applyFont="1" applyAlignment="1">
      <alignment horizontal="left" vertical="center"/>
    </xf>
    <xf numFmtId="167" fontId="20" fillId="0" borderId="0" xfId="0" applyNumberFormat="1" applyFont="1" applyAlignment="1">
      <alignment horizontal="center" vertical="center"/>
    </xf>
    <xf numFmtId="0" fontId="21" fillId="2" borderId="1" xfId="4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23" fillId="4" borderId="3" xfId="8" applyFont="1" applyAlignment="1">
      <alignment horizontal="center" vertical="center"/>
    </xf>
    <xf numFmtId="3" fontId="23" fillId="4" borderId="3" xfId="8" applyNumberFormat="1" applyFont="1" applyAlignment="1">
      <alignment horizontal="center" vertical="center"/>
    </xf>
    <xf numFmtId="3" fontId="13" fillId="2" borderId="7" xfId="4" applyNumberFormat="1" applyFont="1" applyBorder="1" applyAlignment="1">
      <alignment horizontal="center" vertical="center"/>
    </xf>
    <xf numFmtId="3" fontId="13" fillId="2" borderId="12" xfId="4" applyNumberFormat="1" applyFont="1" applyBorder="1" applyAlignment="1">
      <alignment horizontal="center" vertical="center"/>
    </xf>
    <xf numFmtId="3" fontId="13" fillId="2" borderId="8" xfId="4" applyNumberFormat="1" applyFont="1" applyBorder="1" applyAlignment="1">
      <alignment horizontal="center" vertical="center"/>
    </xf>
    <xf numFmtId="3" fontId="13" fillId="2" borderId="13" xfId="4" applyNumberFormat="1" applyFont="1" applyBorder="1" applyAlignment="1">
      <alignment horizontal="center" vertical="center"/>
    </xf>
    <xf numFmtId="3" fontId="13" fillId="2" borderId="14" xfId="4" applyNumberFormat="1" applyFont="1" applyBorder="1" applyAlignment="1">
      <alignment horizontal="center" vertical="center"/>
    </xf>
    <xf numFmtId="3" fontId="13" fillId="2" borderId="15" xfId="4" applyNumberFormat="1" applyFont="1" applyBorder="1" applyAlignment="1">
      <alignment horizontal="center" vertical="center"/>
    </xf>
    <xf numFmtId="0" fontId="25" fillId="2" borderId="2" xfId="4" applyFont="1" applyBorder="1" applyAlignment="1">
      <alignment horizontal="center" vertical="center"/>
    </xf>
    <xf numFmtId="0" fontId="25" fillId="2" borderId="6" xfId="4" applyFont="1" applyBorder="1" applyAlignment="1">
      <alignment horizontal="center" vertical="center"/>
    </xf>
    <xf numFmtId="0" fontId="25" fillId="2" borderId="5" xfId="4" applyFont="1" applyBorder="1" applyAlignment="1">
      <alignment horizontal="center" vertical="center"/>
    </xf>
    <xf numFmtId="0" fontId="25" fillId="2" borderId="9" xfId="4" applyFont="1" applyBorder="1" applyAlignment="1">
      <alignment horizontal="center" vertical="center"/>
    </xf>
    <xf numFmtId="0" fontId="25" fillId="2" borderId="10" xfId="4" applyFont="1" applyBorder="1" applyAlignment="1">
      <alignment horizontal="center" vertical="center"/>
    </xf>
    <xf numFmtId="0" fontId="25" fillId="2" borderId="11" xfId="4" applyFont="1" applyBorder="1" applyAlignment="1">
      <alignment horizontal="center" vertical="center"/>
    </xf>
    <xf numFmtId="3" fontId="15" fillId="0" borderId="0" xfId="7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6" fillId="0" borderId="0" xfId="9" applyFont="1" applyAlignment="1">
      <alignment horizontal="center" vertical="center"/>
    </xf>
    <xf numFmtId="3" fontId="26" fillId="0" borderId="0" xfId="0" applyNumberFormat="1" applyFont="1" applyFill="1" applyBorder="1" applyAlignment="1" applyProtection="1">
      <alignment horizontal="center" vertical="center"/>
    </xf>
    <xf numFmtId="0" fontId="24" fillId="0" borderId="0" xfId="7" applyFont="1" applyBorder="1" applyAlignment="1">
      <alignment horizontal="center" vertical="center"/>
    </xf>
    <xf numFmtId="0" fontId="11" fillId="0" borderId="4" xfId="9" applyNumberFormat="1" applyFont="1" applyBorder="1" applyAlignment="1">
      <alignment horizontal="center" vertical="center"/>
    </xf>
    <xf numFmtId="3" fontId="11" fillId="0" borderId="0" xfId="9" applyNumberFormat="1" applyFont="1" applyBorder="1" applyAlignment="1">
      <alignment horizontal="center" vertical="center"/>
    </xf>
    <xf numFmtId="0" fontId="2" fillId="0" borderId="0" xfId="9" applyAlignment="1">
      <alignment horizontal="left" vertical="center"/>
    </xf>
    <xf numFmtId="0" fontId="1" fillId="0" borderId="0" xfId="9" applyFont="1" applyAlignment="1">
      <alignment horizontal="center" vertical="center"/>
    </xf>
    <xf numFmtId="0" fontId="10" fillId="0" borderId="0" xfId="9" applyFont="1" applyFill="1" applyAlignment="1">
      <alignment horizontal="left" vertical="center"/>
    </xf>
  </cellXfs>
  <cellStyles count="10">
    <cellStyle name="Вычисление" xfId="8" builtinId="22"/>
    <cellStyle name="Название" xfId="7" builtinId="15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4" xfId="5" xr:uid="{00000000-0005-0000-0000-000004000000}"/>
    <cellStyle name="Обычный 4 2" xfId="6" xr:uid="{00000000-0005-0000-0000-000005000000}"/>
    <cellStyle name="Обычный 5" xfId="9" xr:uid="{9E1D07F5-D5B3-40F2-A8E2-42AC6A4A9BD7}"/>
    <cellStyle name="Примечание 2" xfId="2" xr:uid="{00000000-0005-0000-0000-000008000000}"/>
    <cellStyle name="Примечание 3" xfId="4" xr:uid="{00000000-0005-0000-0000-000009000000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/>
        <strike/>
        <color rgb="FF00B05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59999389629810485"/>
          </stop>
        </gradientFill>
      </fill>
    </dxf>
    <dxf>
      <font>
        <sz val="10"/>
        <charset val="204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rgb="FFFA7D00"/>
        <name val="Calibri"/>
        <family val="2"/>
        <charset val="204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numFmt numFmtId="168" formatCode="&quot;Сертификат № &quot;#"/>
      <alignment horizontal="center" vertical="center" textRotation="0" wrapText="0" indent="0" justifyLastLine="0" shrinkToFit="0" readingOrder="0"/>
      <border outline="0">
        <left style="thin">
          <color rgb="FFB2B2B2"/>
        </left>
      </border>
    </dxf>
    <dxf>
      <font>
        <b/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04"/>
        <scheme val="minor"/>
      </font>
      <numFmt numFmtId="167" formatCode="0&quot; шт&quot;"/>
      <alignment horizontal="center" vertical="center" textRotation="0" wrapText="0" indent="0" justifyLastLine="0" shrinkToFit="0" readingOrder="0"/>
      <border outline="0">
        <left style="thin">
          <color rgb="FFB2B2B2"/>
        </left>
        <right style="thin">
          <color rgb="FFB2B2B2"/>
        </right>
      </border>
    </dxf>
    <dxf>
      <font>
        <i/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outline="0">
        <left style="thin">
          <color rgb="FFB2B2B2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rgb="FFB2B2B2"/>
        </right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6F01ED-F7D1-4DDC-9ABB-C16C4738144D}" name="Приход" displayName="Приход" ref="A8:I12" totalsRowShown="0" headerRowDxfId="53" dataDxfId="52">
  <autoFilter ref="A8:I12" xr:uid="{976F01ED-F7D1-4DDC-9ABB-C16C4738144D}"/>
  <tableColumns count="9">
    <tableColumn id="1" xr3:uid="{B154882F-9808-4372-AFAF-636B9BA48FD3}" name="Дата" dataDxfId="51"/>
    <tableColumn id="8" xr3:uid="{5336E738-0949-4BCB-848B-7899293D3D14}" name="Заказ" dataDxfId="50" dataCellStyle="Примечание 3"/>
    <tableColumn id="2" xr3:uid="{70C9C3FE-354B-49DF-A867-8F3F1E2A2A4D}" name="Наименование материалов и конструкций" dataDxfId="49" dataCellStyle="Примечание 3"/>
    <tableColumn id="6" xr3:uid="{3876CDC8-9112-4F26-BC9D-2D03002E302E}" name="Количество" dataDxfId="48"/>
    <tableColumn id="3" xr3:uid="{58239AF6-2062-4A96-908E-9794E4189B6B}" name="Марка элемента" dataDxfId="47" dataCellStyle="Примечание 3"/>
    <tableColumn id="4" xr3:uid="{C88434B1-B1A7-4932-8067-391D92B9C161}" name="Сертификат" dataDxfId="46"/>
    <tableColumn id="5" xr3:uid="{70A33F16-767E-4A58-A70E-D75DE5B08C55}" name="Площадь наружных поверхностей, м²" dataDxfId="45" dataCellStyle="Вычисление"/>
    <tableColumn id="9" xr3:uid="{438AA104-D971-47C3-8884-0FF9FA17FC2D}" name="Площадь внутренних поверхностей, м²" dataDxfId="44" dataCellStyle="Вычисление"/>
    <tableColumn id="7" xr3:uid="{7F3D7A1E-BA85-4DB5-9258-C7FC1DDCAF7B}" name="Масса" dataDxfId="43" dataCellStyle="Вычисление">
      <calculatedColumnFormula>SUMIFS(Спецификация[общий],Спецификация[Заказ],Приход[[#This Row],[Заказ]],Спецификация[Марка],Приход[[#This Row],[Марка элемента]])</calculatedColumn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5845635-02D4-470A-9C96-5994767C5263}" name="Заказ" displayName="Заказ" ref="A1:A6" totalsRowShown="0" headerRowDxfId="24" dataDxfId="23">
  <tableColumns count="1">
    <tableColumn id="2" xr3:uid="{53D2FCE9-5AE3-4555-B3F3-DC822AF2D201}" name="Заказ" dataDxfId="25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F74473E-92E7-47AB-A191-5610D6540FFE}" name="Наименование" displayName="Наименование" ref="A1:A14" totalsRowShown="0" headerRowDxfId="28" dataDxfId="26" dataCellStyle="Обычный 5">
  <tableColumns count="1">
    <tableColumn id="1" xr3:uid="{5F6C2312-6C22-41D5-91E1-BCB6503C4568}" name="Наименование" dataDxfId="27" dataCellStyle="Обычный 5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459066-F01D-4E62-AFBF-0EF49DB707B6}" name="Марка" displayName="Марка" ref="A1:A174" totalsRowShown="0">
  <autoFilter ref="A1:A174" xr:uid="{C2459066-F01D-4E62-AFBF-0EF49DB707B6}"/>
  <tableColumns count="1">
    <tableColumn id="1" xr3:uid="{B34CB7F2-5FA6-4E1F-BC4C-7138DF7AFCB4}" name="Марк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454F15B-1418-4AB5-B43F-29615DA104ED}" name="Груп1" displayName="Груп1" ref="A1:B66" totalsRowShown="0" headerRowDxfId="22" dataDxfId="21" dataCellStyle="Обычный 5">
  <tableColumns count="2">
    <tableColumn id="1" xr3:uid="{0E88872D-15E6-415C-ABEC-A0314D45C4FC}" name="Наименование" dataDxfId="20" dataCellStyle="Обычный 5"/>
    <tableColumn id="2" xr3:uid="{B5BAD980-7744-424C-A5D9-759FA41A4ADE}" name="Заказ" dataDxfId="19" dataCellStyle="Обычный 5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BF9A59B-8D64-463C-98DA-A11EDF6086F3}" name="Груп2" displayName="Груп2" ref="A1:B244" totalsRowShown="0" headerRowDxfId="7">
  <sortState xmlns:xlrd2="http://schemas.microsoft.com/office/spreadsheetml/2017/richdata2" ref="A2:B244">
    <sortCondition ref="A2:A244"/>
  </sortState>
  <tableColumns count="2">
    <tableColumn id="1" xr3:uid="{D855744F-B551-42EC-A66B-1353ACE4CD48}" name="Заказ" dataDxfId="6" dataCellStyle="Обычный 5"/>
    <tableColumn id="3" xr3:uid="{7FBC09C6-A1F1-45B6-99BE-42E414DE2676}" name="Марка" dataDxfId="5" dataCellStyle="Обычный 5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80AACA-1347-4890-B6AD-B554212D4349}" name="Спецификация" displayName="Спецификация" ref="A2:K257" totalsRowCount="1" headerRowDxfId="42" dataDxfId="41" totalsRowDxfId="40">
  <autoFilter ref="A2:K256" xr:uid="{4C80AACA-1347-4890-B6AD-B554212D4349}"/>
  <tableColumns count="11">
    <tableColumn id="6" xr3:uid="{DC376D42-3601-45C2-92D4-22A98412246E}" name="Заказ" totalsRowLabel="Итог" dataDxfId="39" totalsRowDxfId="18" dataCellStyle="Обычный 5"/>
    <tableColumn id="2" xr3:uid="{F408112C-90C9-455F-875A-F511B74AEE69}" name="Наименование" dataDxfId="38" totalsRowDxfId="17"/>
    <tableColumn id="3" xr3:uid="{98A636D9-306B-4129-9185-916991E948EA}" name="Марка" dataDxfId="37" totalsRowDxfId="16"/>
    <tableColumn id="1" xr3:uid="{F16832DB-26F8-411C-9990-34310297DB70}" name="т" dataDxfId="36" totalsRowDxfId="15" dataCellStyle="Обычный 5"/>
    <tableColumn id="7" xr3:uid="{03210609-37D5-4CDA-877D-BCE6EE6C2BDF}" name="н" dataDxfId="35" totalsRowDxfId="14" dataCellStyle="Обычный 5"/>
    <tableColumn id="5" xr3:uid="{804C9734-4111-4604-B0A0-C20B5049E42F}" name="Длина" dataDxfId="34" totalsRowDxfId="13"/>
    <tableColumn id="4" xr3:uid="{AE690A0F-FA30-4DCF-87F4-124DB862190C}" name="1 шт" dataDxfId="33" totalsRowDxfId="12"/>
    <tableColumn id="8" xr3:uid="{BF84784E-4D12-45E3-94F4-DFDEC71F4FD2}" name="общий" totalsRowFunction="sum" dataDxfId="32" totalsRowDxfId="11" dataCellStyle="Обычный 5">
      <calculatedColumnFormula>SUM(Спецификация[[#This Row],[т]:[н]])*Спецификация[[#This Row],[1 шт]]</calculatedColumnFormula>
    </tableColumn>
    <tableColumn id="9" xr3:uid="{CB85B226-239D-4464-A50F-42D6CA4A6ABC}" name="Площадь наружных поверхностей, м²" dataDxfId="31" totalsRowDxfId="10"/>
    <tableColumn id="10" xr3:uid="{7D4E6C81-CBF9-4C95-B07E-4341B3D09EC5}" name="Площадь внутренних поверхностей, м²" dataDxfId="30" totalsRowDxfId="9"/>
    <tableColumn id="11" xr3:uid="{9175F3BB-3DC2-4B7C-99FF-788C478A640F}" name="Проверка" totalsRowFunction="sum" dataDxfId="29" totalsRowDxfId="8">
      <calculatedColumnFormula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5FEC-1692-471E-9E46-2F52C3FBEE3B}">
  <sheetPr codeName="Лист4"/>
  <dimension ref="A1:L12"/>
  <sheetViews>
    <sheetView tabSelected="1" zoomScale="120" zoomScaleNormal="120" workbookViewId="0">
      <pane ySplit="8" topLeftCell="A9" activePane="bottomLeft" state="frozen"/>
      <selection pane="bottomLeft" activeCell="C5" sqref="C5"/>
    </sheetView>
  </sheetViews>
  <sheetFormatPr defaultRowHeight="11.25" x14ac:dyDescent="0.25"/>
  <cols>
    <col min="1" max="1" width="10.140625" style="9" bestFit="1" customWidth="1"/>
    <col min="2" max="2" width="10.140625" style="9" customWidth="1"/>
    <col min="3" max="3" width="31.28515625" style="9" bestFit="1" customWidth="1"/>
    <col min="4" max="4" width="10.7109375" style="9" customWidth="1"/>
    <col min="5" max="5" width="11.28515625" style="9" customWidth="1"/>
    <col min="6" max="6" width="19.42578125" style="9" bestFit="1" customWidth="1"/>
    <col min="7" max="8" width="15.5703125" style="9" customWidth="1"/>
    <col min="9" max="9" width="10.85546875" style="9" customWidth="1"/>
    <col min="10" max="16384" width="9.140625" style="9"/>
  </cols>
  <sheetData>
    <row r="1" spans="1:12" ht="12.75" thickBot="1" x14ac:dyDescent="0.3">
      <c r="J1" s="27" t="s">
        <v>10</v>
      </c>
      <c r="K1" s="28" t="s">
        <v>200</v>
      </c>
      <c r="L1" s="29" t="s">
        <v>198</v>
      </c>
    </row>
    <row r="2" spans="1:12" ht="12" x14ac:dyDescent="0.25">
      <c r="J2" s="30">
        <v>4013</v>
      </c>
      <c r="K2" s="21">
        <f>SUMIF(Спецификация[Заказ],'Приход металл'!J2,Спецификация[общий])</f>
        <v>304380</v>
      </c>
      <c r="L2" s="22">
        <f>SUMIF(Приход[Заказ],'Приход металл'!J2,Приход[Масса])</f>
        <v>0</v>
      </c>
    </row>
    <row r="3" spans="1:12" ht="12" x14ac:dyDescent="0.25">
      <c r="J3" s="31">
        <v>4014</v>
      </c>
      <c r="K3" s="23">
        <f>SUMIF(Спецификация[Заказ],'Приход металл'!J3,Спецификация[общий])</f>
        <v>199953</v>
      </c>
      <c r="L3" s="24">
        <f>SUMIF(Приход[Заказ],'Приход металл'!J3,Приход[Масса])</f>
        <v>0</v>
      </c>
    </row>
    <row r="4" spans="1:12" ht="12" x14ac:dyDescent="0.25">
      <c r="J4" s="31">
        <v>4041</v>
      </c>
      <c r="K4" s="23">
        <f>SUMIF(Спецификация[Заказ],'Приход металл'!J4,Спецификация[общий])</f>
        <v>305436</v>
      </c>
      <c r="L4" s="24">
        <f>SUMIF(Приход[Заказ],'Приход металл'!J4,Приход[Масса])</f>
        <v>0</v>
      </c>
    </row>
    <row r="5" spans="1:12" ht="12" x14ac:dyDescent="0.25">
      <c r="C5" s="9" t="str">
        <f ca="1">OFFSET('Наим+Заказ'!B2,MATCH('Приход металл'!B9,Груп1[Заказ],0)-1,-1,COUNTIF(Груп1[Заказ],'Приход металл'!B9),1)</f>
        <v>Вставка по верхнему поясу</v>
      </c>
      <c r="E5" s="9" t="str">
        <f ca="1">OFFSET('Заказ+Марка'!A2,MATCH('Приход металл'!B9,Груп2[Заказ],0)-1,1,COUNTIF(Груп2[Заказ],'Приход металл'!B9),1)</f>
        <v>Б374</v>
      </c>
      <c r="J5" s="31">
        <v>4042</v>
      </c>
      <c r="K5" s="23">
        <f>SUMIF(Спецификация[Заказ],'Приход металл'!J5,Спецификация[общий])</f>
        <v>262032</v>
      </c>
      <c r="L5" s="24">
        <f>SUMIF(Приход[Заказ],'Приход металл'!J5,Приход[Масса])</f>
        <v>0</v>
      </c>
    </row>
    <row r="6" spans="1:12" ht="12.75" thickBot="1" x14ac:dyDescent="0.3">
      <c r="J6" s="32">
        <v>4043</v>
      </c>
      <c r="K6" s="25">
        <f>SUMIF(Спецификация[Заказ],'Приход металл'!J6,Спецификация[общий])</f>
        <v>277614</v>
      </c>
      <c r="L6" s="26">
        <f>SUMIF(Приход[Заказ],'Приход металл'!J6,Приход[Масса])</f>
        <v>0</v>
      </c>
    </row>
    <row r="7" spans="1:12" ht="15" x14ac:dyDescent="0.25">
      <c r="A7" s="40" t="s">
        <v>50</v>
      </c>
      <c r="B7" s="40"/>
      <c r="C7" s="40"/>
      <c r="D7" s="40"/>
      <c r="E7" s="40"/>
      <c r="F7" s="40"/>
      <c r="G7" s="40"/>
      <c r="H7" s="40"/>
      <c r="I7" s="40"/>
      <c r="J7" s="10"/>
      <c r="K7" s="33">
        <f>SUM(K2:K6)</f>
        <v>1349415</v>
      </c>
      <c r="L7" s="33">
        <f>SUM(L2:L6)</f>
        <v>0</v>
      </c>
    </row>
    <row r="8" spans="1:12" ht="37.5" customHeight="1" x14ac:dyDescent="0.25">
      <c r="A8" s="9" t="s">
        <v>1</v>
      </c>
      <c r="B8" s="9" t="s">
        <v>10</v>
      </c>
      <c r="C8" s="11" t="s">
        <v>2</v>
      </c>
      <c r="D8" s="9" t="s">
        <v>5</v>
      </c>
      <c r="E8" s="11" t="s">
        <v>3</v>
      </c>
      <c r="F8" s="9" t="s">
        <v>4</v>
      </c>
      <c r="G8" s="12" t="s">
        <v>197</v>
      </c>
      <c r="H8" s="12" t="s">
        <v>158</v>
      </c>
      <c r="I8" s="9" t="s">
        <v>7</v>
      </c>
    </row>
    <row r="9" spans="1:12" x14ac:dyDescent="0.25">
      <c r="A9" s="13">
        <v>44530</v>
      </c>
      <c r="B9" s="14">
        <v>4013</v>
      </c>
      <c r="C9" s="15" t="s">
        <v>79</v>
      </c>
      <c r="D9" s="16">
        <v>5</v>
      </c>
      <c r="E9" s="17"/>
      <c r="F9" s="18">
        <v>3449</v>
      </c>
      <c r="G9" s="19"/>
      <c r="H9" s="19"/>
      <c r="I9" s="20">
        <f>SUMIFS(Спецификация[общий],Спецификация[Заказ],Приход[[#This Row],[Заказ]],Спецификация[Марка],Приход[[#This Row],[Марка элемента]])</f>
        <v>0</v>
      </c>
    </row>
    <row r="10" spans="1:12" x14ac:dyDescent="0.25">
      <c r="A10" s="13">
        <v>44530</v>
      </c>
      <c r="B10" s="14">
        <v>4014</v>
      </c>
      <c r="C10" s="15" t="s">
        <v>13</v>
      </c>
      <c r="D10" s="16">
        <v>1</v>
      </c>
      <c r="E10" s="17"/>
      <c r="F10" s="18">
        <v>3449</v>
      </c>
      <c r="G10" s="19"/>
      <c r="H10" s="19"/>
      <c r="I10" s="20">
        <f>SUMIFS(Спецификация[общий],Спецификация[Заказ],Приход[[#This Row],[Заказ]],Спецификация[Марка],Приход[[#This Row],[Марка элемента]])</f>
        <v>0</v>
      </c>
    </row>
    <row r="11" spans="1:12" x14ac:dyDescent="0.25">
      <c r="A11" s="13">
        <v>44530</v>
      </c>
      <c r="B11" s="14">
        <v>4041</v>
      </c>
      <c r="C11" s="15" t="s">
        <v>13</v>
      </c>
      <c r="D11" s="16">
        <v>1</v>
      </c>
      <c r="E11" s="17"/>
      <c r="F11" s="18">
        <v>3449</v>
      </c>
      <c r="G11" s="19"/>
      <c r="H11" s="19"/>
      <c r="I11" s="20">
        <f>SUMIFS(Спецификация[общий],Спецификация[Заказ],Приход[[#This Row],[Заказ]],Спецификация[Марка],Приход[[#This Row],[Марка элемента]])</f>
        <v>0</v>
      </c>
    </row>
    <row r="12" spans="1:12" x14ac:dyDescent="0.25">
      <c r="A12" s="13">
        <v>44531</v>
      </c>
      <c r="B12" s="14">
        <v>4043</v>
      </c>
      <c r="C12" s="15" t="s">
        <v>13</v>
      </c>
      <c r="D12" s="16">
        <v>1</v>
      </c>
      <c r="E12" s="17"/>
      <c r="F12" s="18">
        <v>3478</v>
      </c>
      <c r="G12" s="19"/>
      <c r="H12" s="19"/>
      <c r="I12" s="20">
        <f>SUMIFS(Спецификация[общий],Спецификация[Заказ],Приход[[#This Row],[Заказ]],Спецификация[Марка],Приход[[#This Row],[Марка элемента]])</f>
        <v>0</v>
      </c>
    </row>
  </sheetData>
  <mergeCells count="1">
    <mergeCell ref="A7:I7"/>
  </mergeCells>
  <phoneticPr fontId="7" type="noConversion"/>
  <conditionalFormatting sqref="A8:I12">
    <cfRule type="expression" dxfId="4" priority="3">
      <formula>OR(CELL("строка")=ROW(A8),CELL("столбец")=COLUMN(A8))</formula>
    </cfRule>
  </conditionalFormatting>
  <conditionalFormatting sqref="L2:L6">
    <cfRule type="cellIs" dxfId="3" priority="1" operator="lessThan">
      <formula>$K2</formula>
    </cfRule>
    <cfRule type="cellIs" dxfId="2" priority="2" operator="greaterThan">
      <formula>$K2</formula>
    </cfRule>
  </conditionalFormatting>
  <dataValidations count="1">
    <dataValidation type="list" allowBlank="1" showInputMessage="1" showErrorMessage="1" sqref="B9:B12" xr:uid="{FE90B652-55B5-46FE-8FE6-0EFB39C23D63}">
      <formula1>INDIRECT("Заказ[Заказ]")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56EFE-C2AB-42D8-8434-9FE3709FB87C}">
  <sheetPr codeName="Лист8"/>
  <dimension ref="A1:A6"/>
  <sheetViews>
    <sheetView zoomScale="110" zoomScaleNormal="110" workbookViewId="0">
      <selection activeCell="H17" sqref="H17"/>
    </sheetView>
  </sheetViews>
  <sheetFormatPr defaultRowHeight="15" x14ac:dyDescent="0.25"/>
  <cols>
    <col min="1" max="16384" width="9.140625" style="44"/>
  </cols>
  <sheetData>
    <row r="1" spans="1:1" x14ac:dyDescent="0.25">
      <c r="A1" s="44" t="s">
        <v>10</v>
      </c>
    </row>
    <row r="2" spans="1:1" x14ac:dyDescent="0.25">
      <c r="A2" s="44">
        <v>4013</v>
      </c>
    </row>
    <row r="3" spans="1:1" x14ac:dyDescent="0.25">
      <c r="A3" s="44">
        <v>4014</v>
      </c>
    </row>
    <row r="4" spans="1:1" x14ac:dyDescent="0.25">
      <c r="A4" s="44">
        <v>4041</v>
      </c>
    </row>
    <row r="5" spans="1:1" x14ac:dyDescent="0.25">
      <c r="A5" s="44">
        <v>4042</v>
      </c>
    </row>
    <row r="6" spans="1:1" x14ac:dyDescent="0.25">
      <c r="A6" s="44">
        <v>4043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05248-7238-4452-976C-7EC217410230}">
  <sheetPr codeName="Лист9"/>
  <dimension ref="A1:I172"/>
  <sheetViews>
    <sheetView workbookViewId="0">
      <selection activeCell="A22" sqref="A22"/>
    </sheetView>
  </sheetViews>
  <sheetFormatPr defaultRowHeight="15" x14ac:dyDescent="0.25"/>
  <cols>
    <col min="1" max="1" width="33.140625" style="4" bestFit="1" customWidth="1"/>
    <col min="2" max="16384" width="9.140625" style="4"/>
  </cols>
  <sheetData>
    <row r="1" spans="1:9" x14ac:dyDescent="0.25">
      <c r="A1" s="4" t="s">
        <v>8</v>
      </c>
    </row>
    <row r="2" spans="1:9" x14ac:dyDescent="0.25">
      <c r="A2" s="43" t="s">
        <v>85</v>
      </c>
    </row>
    <row r="3" spans="1:9" x14ac:dyDescent="0.25">
      <c r="A3" s="43" t="s">
        <v>15</v>
      </c>
    </row>
    <row r="4" spans="1:9" x14ac:dyDescent="0.25">
      <c r="A4" s="43" t="s">
        <v>79</v>
      </c>
    </row>
    <row r="5" spans="1:9" x14ac:dyDescent="0.25">
      <c r="A5" s="43" t="s">
        <v>20</v>
      </c>
    </row>
    <row r="6" spans="1:9" x14ac:dyDescent="0.25">
      <c r="A6" s="43" t="s">
        <v>23</v>
      </c>
    </row>
    <row r="7" spans="1:9" x14ac:dyDescent="0.25">
      <c r="A7" s="43" t="s">
        <v>25</v>
      </c>
    </row>
    <row r="8" spans="1:9" x14ac:dyDescent="0.25">
      <c r="A8" s="43" t="s">
        <v>27</v>
      </c>
    </row>
    <row r="9" spans="1:9" x14ac:dyDescent="0.25">
      <c r="A9" s="43" t="s">
        <v>48</v>
      </c>
    </row>
    <row r="10" spans="1:9" x14ac:dyDescent="0.25">
      <c r="A10" s="43" t="s">
        <v>38</v>
      </c>
    </row>
    <row r="11" spans="1:9" x14ac:dyDescent="0.25">
      <c r="A11" s="43" t="s">
        <v>17</v>
      </c>
    </row>
    <row r="12" spans="1:9" x14ac:dyDescent="0.25">
      <c r="A12" s="43" t="s">
        <v>13</v>
      </c>
    </row>
    <row r="13" spans="1:9" x14ac:dyDescent="0.25">
      <c r="A13" s="43" t="s">
        <v>12</v>
      </c>
    </row>
    <row r="14" spans="1:9" x14ac:dyDescent="0.25">
      <c r="A14" s="43" t="s">
        <v>29</v>
      </c>
      <c r="I14"/>
    </row>
    <row r="15" spans="1:9" x14ac:dyDescent="0.25">
      <c r="I15"/>
    </row>
    <row r="16" spans="1:9" x14ac:dyDescent="0.25">
      <c r="I16"/>
    </row>
    <row r="17" spans="9:9" x14ac:dyDescent="0.25">
      <c r="I17"/>
    </row>
    <row r="18" spans="9:9" x14ac:dyDescent="0.25">
      <c r="I18"/>
    </row>
    <row r="19" spans="9:9" x14ac:dyDescent="0.25">
      <c r="I19"/>
    </row>
    <row r="20" spans="9:9" x14ac:dyDescent="0.25">
      <c r="I20"/>
    </row>
    <row r="21" spans="9:9" x14ac:dyDescent="0.25">
      <c r="I21"/>
    </row>
    <row r="22" spans="9:9" x14ac:dyDescent="0.25">
      <c r="I22"/>
    </row>
    <row r="23" spans="9:9" x14ac:dyDescent="0.25">
      <c r="I23"/>
    </row>
    <row r="24" spans="9:9" x14ac:dyDescent="0.25">
      <c r="I24"/>
    </row>
    <row r="25" spans="9:9" x14ac:dyDescent="0.25">
      <c r="I25"/>
    </row>
    <row r="26" spans="9:9" x14ac:dyDescent="0.25">
      <c r="I26"/>
    </row>
    <row r="27" spans="9:9" x14ac:dyDescent="0.25">
      <c r="I27"/>
    </row>
    <row r="28" spans="9:9" x14ac:dyDescent="0.25">
      <c r="I28"/>
    </row>
    <row r="29" spans="9:9" x14ac:dyDescent="0.25">
      <c r="I29"/>
    </row>
    <row r="30" spans="9:9" x14ac:dyDescent="0.25">
      <c r="I30"/>
    </row>
    <row r="31" spans="9:9" x14ac:dyDescent="0.25">
      <c r="I31"/>
    </row>
    <row r="32" spans="9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E516-7CAB-41B2-A3E8-D86EDCE37706}">
  <dimension ref="A1:A174"/>
  <sheetViews>
    <sheetView workbookViewId="0">
      <selection activeCell="J22" sqref="J22:J23"/>
    </sheetView>
  </sheetViews>
  <sheetFormatPr defaultRowHeight="15" x14ac:dyDescent="0.25"/>
  <cols>
    <col min="1" max="1" width="14.85546875" customWidth="1"/>
  </cols>
  <sheetData>
    <row r="1" spans="1:1" x14ac:dyDescent="0.25">
      <c r="A1" t="s">
        <v>201</v>
      </c>
    </row>
    <row r="2" spans="1:1" x14ac:dyDescent="0.25">
      <c r="A2" t="s">
        <v>51</v>
      </c>
    </row>
    <row r="3" spans="1:1" x14ac:dyDescent="0.25">
      <c r="A3" t="s">
        <v>55</v>
      </c>
    </row>
    <row r="4" spans="1:1" x14ac:dyDescent="0.25">
      <c r="A4" t="s">
        <v>52</v>
      </c>
    </row>
    <row r="5" spans="1:1" x14ac:dyDescent="0.25">
      <c r="A5" t="s">
        <v>56</v>
      </c>
    </row>
    <row r="6" spans="1:1" x14ac:dyDescent="0.25">
      <c r="A6" t="s">
        <v>53</v>
      </c>
    </row>
    <row r="7" spans="1:1" x14ac:dyDescent="0.25">
      <c r="A7" t="s">
        <v>57</v>
      </c>
    </row>
    <row r="8" spans="1:1" x14ac:dyDescent="0.25">
      <c r="A8" t="s">
        <v>59</v>
      </c>
    </row>
    <row r="9" spans="1:1" x14ac:dyDescent="0.25">
      <c r="A9" t="s">
        <v>61</v>
      </c>
    </row>
    <row r="10" spans="1:1" x14ac:dyDescent="0.25">
      <c r="A10" t="s">
        <v>54</v>
      </c>
    </row>
    <row r="11" spans="1:1" x14ac:dyDescent="0.25">
      <c r="A11" t="s">
        <v>54</v>
      </c>
    </row>
    <row r="12" spans="1:1" x14ac:dyDescent="0.25">
      <c r="A12" t="s">
        <v>58</v>
      </c>
    </row>
    <row r="13" spans="1:1" x14ac:dyDescent="0.25">
      <c r="A13" t="s">
        <v>58</v>
      </c>
    </row>
    <row r="14" spans="1:1" x14ac:dyDescent="0.25">
      <c r="A14" t="s">
        <v>60</v>
      </c>
    </row>
    <row r="15" spans="1:1" x14ac:dyDescent="0.25">
      <c r="A15" t="s">
        <v>60</v>
      </c>
    </row>
    <row r="16" spans="1:1" x14ac:dyDescent="0.25">
      <c r="A16" t="s">
        <v>62</v>
      </c>
    </row>
    <row r="17" spans="1:1" x14ac:dyDescent="0.25">
      <c r="A17" t="s">
        <v>62</v>
      </c>
    </row>
    <row r="18" spans="1:1" x14ac:dyDescent="0.25">
      <c r="A18" t="s">
        <v>86</v>
      </c>
    </row>
    <row r="19" spans="1:1" x14ac:dyDescent="0.25">
      <c r="A19" t="s">
        <v>88</v>
      </c>
    </row>
    <row r="20" spans="1:1" x14ac:dyDescent="0.25">
      <c r="A20" t="s">
        <v>90</v>
      </c>
    </row>
    <row r="21" spans="1:1" x14ac:dyDescent="0.25">
      <c r="A21" t="s">
        <v>92</v>
      </c>
    </row>
    <row r="22" spans="1:1" x14ac:dyDescent="0.25">
      <c r="A22" t="s">
        <v>87</v>
      </c>
    </row>
    <row r="23" spans="1:1" x14ac:dyDescent="0.25">
      <c r="A23" t="s">
        <v>89</v>
      </c>
    </row>
    <row r="24" spans="1:1" x14ac:dyDescent="0.25">
      <c r="A24" t="s">
        <v>91</v>
      </c>
    </row>
    <row r="25" spans="1:1" x14ac:dyDescent="0.25">
      <c r="A25" t="s">
        <v>93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96</v>
      </c>
    </row>
    <row r="41" spans="1:1" x14ac:dyDescent="0.25">
      <c r="A41" t="s">
        <v>97</v>
      </c>
    </row>
    <row r="42" spans="1:1" x14ac:dyDescent="0.25">
      <c r="A42" t="s">
        <v>98</v>
      </c>
    </row>
    <row r="43" spans="1:1" x14ac:dyDescent="0.25">
      <c r="A43" t="s">
        <v>99</v>
      </c>
    </row>
    <row r="44" spans="1:1" x14ac:dyDescent="0.25">
      <c r="A44" t="s">
        <v>100</v>
      </c>
    </row>
    <row r="45" spans="1:1" x14ac:dyDescent="0.25">
      <c r="A45" t="s">
        <v>101</v>
      </c>
    </row>
    <row r="46" spans="1:1" x14ac:dyDescent="0.25">
      <c r="A46" t="s">
        <v>102</v>
      </c>
    </row>
    <row r="47" spans="1:1" x14ac:dyDescent="0.25">
      <c r="A47" t="s">
        <v>103</v>
      </c>
    </row>
    <row r="48" spans="1:1" x14ac:dyDescent="0.25">
      <c r="A48" t="s">
        <v>104</v>
      </c>
    </row>
    <row r="49" spans="1:1" x14ac:dyDescent="0.25">
      <c r="A49" t="s">
        <v>105</v>
      </c>
    </row>
    <row r="50" spans="1:1" x14ac:dyDescent="0.25">
      <c r="A50" t="s">
        <v>106</v>
      </c>
    </row>
    <row r="51" spans="1:1" x14ac:dyDescent="0.25">
      <c r="A51" t="s">
        <v>107</v>
      </c>
    </row>
    <row r="52" spans="1:1" x14ac:dyDescent="0.25">
      <c r="A52" t="s">
        <v>195</v>
      </c>
    </row>
    <row r="53" spans="1:1" x14ac:dyDescent="0.25">
      <c r="A53" t="s">
        <v>160</v>
      </c>
    </row>
    <row r="54" spans="1:1" x14ac:dyDescent="0.25">
      <c r="A54" t="s">
        <v>161</v>
      </c>
    </row>
    <row r="55" spans="1:1" x14ac:dyDescent="0.25">
      <c r="A55" t="s">
        <v>159</v>
      </c>
    </row>
    <row r="56" spans="1:1" x14ac:dyDescent="0.25">
      <c r="A56" t="s">
        <v>162</v>
      </c>
    </row>
    <row r="57" spans="1:1" x14ac:dyDescent="0.25">
      <c r="A57" t="s">
        <v>163</v>
      </c>
    </row>
    <row r="58" spans="1:1" x14ac:dyDescent="0.25">
      <c r="A58" t="s">
        <v>164</v>
      </c>
    </row>
    <row r="59" spans="1:1" x14ac:dyDescent="0.25">
      <c r="A59" t="s">
        <v>165</v>
      </c>
    </row>
    <row r="60" spans="1:1" x14ac:dyDescent="0.25">
      <c r="A60" t="s">
        <v>166</v>
      </c>
    </row>
    <row r="61" spans="1:1" x14ac:dyDescent="0.25">
      <c r="A61" t="s">
        <v>167</v>
      </c>
    </row>
    <row r="62" spans="1:1" x14ac:dyDescent="0.25">
      <c r="A62" t="s">
        <v>168</v>
      </c>
    </row>
    <row r="63" spans="1:1" x14ac:dyDescent="0.25">
      <c r="A63" t="s">
        <v>169</v>
      </c>
    </row>
    <row r="64" spans="1:1" x14ac:dyDescent="0.25">
      <c r="A64" t="s">
        <v>196</v>
      </c>
    </row>
    <row r="65" spans="1:1" x14ac:dyDescent="0.25">
      <c r="A65" t="s">
        <v>170</v>
      </c>
    </row>
    <row r="66" spans="1:1" x14ac:dyDescent="0.25">
      <c r="A66" t="s">
        <v>171</v>
      </c>
    </row>
    <row r="67" spans="1:1" x14ac:dyDescent="0.25">
      <c r="A67" t="s">
        <v>172</v>
      </c>
    </row>
    <row r="68" spans="1:1" x14ac:dyDescent="0.25">
      <c r="A68" t="s">
        <v>173</v>
      </c>
    </row>
    <row r="69" spans="1:1" x14ac:dyDescent="0.25">
      <c r="A69" t="s">
        <v>174</v>
      </c>
    </row>
    <row r="70" spans="1:1" x14ac:dyDescent="0.25">
      <c r="A70" t="s">
        <v>175</v>
      </c>
    </row>
    <row r="71" spans="1:1" x14ac:dyDescent="0.25">
      <c r="A71" t="s">
        <v>176</v>
      </c>
    </row>
    <row r="72" spans="1:1" x14ac:dyDescent="0.25">
      <c r="A72" t="s">
        <v>177</v>
      </c>
    </row>
    <row r="73" spans="1:1" x14ac:dyDescent="0.25">
      <c r="A73" t="s">
        <v>11</v>
      </c>
    </row>
    <row r="74" spans="1:1" x14ac:dyDescent="0.25">
      <c r="A74" t="s">
        <v>32</v>
      </c>
    </row>
    <row r="75" spans="1:1" x14ac:dyDescent="0.25">
      <c r="A75" t="s">
        <v>155</v>
      </c>
    </row>
    <row r="76" spans="1:1" x14ac:dyDescent="0.25">
      <c r="A76" t="s">
        <v>33</v>
      </c>
    </row>
    <row r="77" spans="1:1" x14ac:dyDescent="0.25">
      <c r="A77" t="s">
        <v>34</v>
      </c>
    </row>
    <row r="78" spans="1:1" x14ac:dyDescent="0.25">
      <c r="A78" t="s">
        <v>35</v>
      </c>
    </row>
    <row r="79" spans="1:1" x14ac:dyDescent="0.25">
      <c r="A79" t="s">
        <v>36</v>
      </c>
    </row>
    <row r="80" spans="1:1" x14ac:dyDescent="0.25">
      <c r="A80" t="s">
        <v>37</v>
      </c>
    </row>
    <row r="81" spans="1:1" x14ac:dyDescent="0.25">
      <c r="A81" t="s">
        <v>84</v>
      </c>
    </row>
    <row r="82" spans="1:1" x14ac:dyDescent="0.25">
      <c r="A82" t="s">
        <v>82</v>
      </c>
    </row>
    <row r="83" spans="1:1" x14ac:dyDescent="0.25">
      <c r="A83" t="s">
        <v>83</v>
      </c>
    </row>
    <row r="84" spans="1:1" x14ac:dyDescent="0.25">
      <c r="A84" t="s">
        <v>80</v>
      </c>
    </row>
    <row r="85" spans="1:1" x14ac:dyDescent="0.25">
      <c r="A85" t="s">
        <v>81</v>
      </c>
    </row>
    <row r="86" spans="1:1" x14ac:dyDescent="0.25">
      <c r="A86" t="s">
        <v>145</v>
      </c>
    </row>
    <row r="87" spans="1:1" x14ac:dyDescent="0.25">
      <c r="A87" t="s">
        <v>146</v>
      </c>
    </row>
    <row r="88" spans="1:1" x14ac:dyDescent="0.25">
      <c r="A88" t="s">
        <v>16</v>
      </c>
    </row>
    <row r="89" spans="1:1" x14ac:dyDescent="0.25">
      <c r="A89" t="s">
        <v>21</v>
      </c>
    </row>
    <row r="90" spans="1:1" x14ac:dyDescent="0.25">
      <c r="A90" t="s">
        <v>22</v>
      </c>
    </row>
    <row r="91" spans="1:1" x14ac:dyDescent="0.25">
      <c r="A91" t="s">
        <v>24</v>
      </c>
    </row>
    <row r="92" spans="1:1" x14ac:dyDescent="0.25">
      <c r="A92" t="s">
        <v>147</v>
      </c>
    </row>
    <row r="93" spans="1:1" x14ac:dyDescent="0.25">
      <c r="A93" t="s">
        <v>26</v>
      </c>
    </row>
    <row r="94" spans="1:1" x14ac:dyDescent="0.25">
      <c r="A94" t="s">
        <v>148</v>
      </c>
    </row>
    <row r="95" spans="1:1" x14ac:dyDescent="0.25">
      <c r="A95" t="s">
        <v>28</v>
      </c>
    </row>
    <row r="96" spans="1:1" x14ac:dyDescent="0.25">
      <c r="A96" t="s">
        <v>149</v>
      </c>
    </row>
    <row r="97" spans="1:1" x14ac:dyDescent="0.25">
      <c r="A97" t="s">
        <v>156</v>
      </c>
    </row>
    <row r="98" spans="1:1" x14ac:dyDescent="0.25">
      <c r="A98" t="s">
        <v>49</v>
      </c>
    </row>
    <row r="99" spans="1:1" x14ac:dyDescent="0.25">
      <c r="A99" t="s">
        <v>39</v>
      </c>
    </row>
    <row r="100" spans="1:1" x14ac:dyDescent="0.25">
      <c r="A100" t="s">
        <v>153</v>
      </c>
    </row>
    <row r="101" spans="1:1" x14ac:dyDescent="0.25">
      <c r="A101" t="s">
        <v>154</v>
      </c>
    </row>
    <row r="102" spans="1:1" x14ac:dyDescent="0.25">
      <c r="A102" t="s">
        <v>40</v>
      </c>
    </row>
    <row r="103" spans="1:1" x14ac:dyDescent="0.25">
      <c r="A103" t="s">
        <v>41</v>
      </c>
    </row>
    <row r="104" spans="1:1" x14ac:dyDescent="0.25">
      <c r="A104" t="s">
        <v>42</v>
      </c>
    </row>
    <row r="105" spans="1:1" x14ac:dyDescent="0.25">
      <c r="A105" t="s">
        <v>43</v>
      </c>
    </row>
    <row r="106" spans="1:1" x14ac:dyDescent="0.25">
      <c r="A106" t="s">
        <v>44</v>
      </c>
    </row>
    <row r="107" spans="1:1" x14ac:dyDescent="0.25">
      <c r="A107" t="s">
        <v>45</v>
      </c>
    </row>
    <row r="108" spans="1:1" x14ac:dyDescent="0.25">
      <c r="A108" t="s">
        <v>46</v>
      </c>
    </row>
    <row r="109" spans="1:1" x14ac:dyDescent="0.25">
      <c r="A109" t="s">
        <v>47</v>
      </c>
    </row>
    <row r="110" spans="1:1" x14ac:dyDescent="0.25">
      <c r="A110" t="s">
        <v>152</v>
      </c>
    </row>
    <row r="111" spans="1:1" x14ac:dyDescent="0.25">
      <c r="A111" t="s">
        <v>18</v>
      </c>
    </row>
    <row r="112" spans="1:1" x14ac:dyDescent="0.25">
      <c r="A112" t="s">
        <v>19</v>
      </c>
    </row>
    <row r="113" spans="1:1" x14ac:dyDescent="0.25">
      <c r="A113" t="s">
        <v>143</v>
      </c>
    </row>
    <row r="114" spans="1:1" x14ac:dyDescent="0.25">
      <c r="A114" t="s">
        <v>144</v>
      </c>
    </row>
    <row r="115" spans="1:1" x14ac:dyDescent="0.25">
      <c r="A115" t="s">
        <v>67</v>
      </c>
    </row>
    <row r="116" spans="1:1" x14ac:dyDescent="0.25">
      <c r="A116" t="s">
        <v>71</v>
      </c>
    </row>
    <row r="117" spans="1:1" x14ac:dyDescent="0.25">
      <c r="A117" t="s">
        <v>68</v>
      </c>
    </row>
    <row r="118" spans="1:1" x14ac:dyDescent="0.25">
      <c r="A118" t="s">
        <v>72</v>
      </c>
    </row>
    <row r="119" spans="1:1" x14ac:dyDescent="0.25">
      <c r="A119" t="s">
        <v>69</v>
      </c>
    </row>
    <row r="120" spans="1:1" x14ac:dyDescent="0.25">
      <c r="A120" t="s">
        <v>73</v>
      </c>
    </row>
    <row r="121" spans="1:1" x14ac:dyDescent="0.25">
      <c r="A121" t="s">
        <v>70</v>
      </c>
    </row>
    <row r="122" spans="1:1" x14ac:dyDescent="0.25">
      <c r="A122" t="s">
        <v>70</v>
      </c>
    </row>
    <row r="123" spans="1:1" x14ac:dyDescent="0.25">
      <c r="A123" t="s">
        <v>74</v>
      </c>
    </row>
    <row r="124" spans="1:1" x14ac:dyDescent="0.25">
      <c r="A124" t="s">
        <v>74</v>
      </c>
    </row>
    <row r="125" spans="1:1" x14ac:dyDescent="0.25">
      <c r="A125" t="s">
        <v>94</v>
      </c>
    </row>
    <row r="126" spans="1:1" x14ac:dyDescent="0.25">
      <c r="A126" t="s">
        <v>95</v>
      </c>
    </row>
    <row r="127" spans="1:1" x14ac:dyDescent="0.25">
      <c r="A127" t="s">
        <v>135</v>
      </c>
    </row>
    <row r="128" spans="1:1" x14ac:dyDescent="0.25">
      <c r="A128" t="s">
        <v>136</v>
      </c>
    </row>
    <row r="129" spans="1:1" x14ac:dyDescent="0.25">
      <c r="A129" t="s">
        <v>137</v>
      </c>
    </row>
    <row r="130" spans="1:1" x14ac:dyDescent="0.25">
      <c r="A130" t="s">
        <v>138</v>
      </c>
    </row>
    <row r="131" spans="1:1" x14ac:dyDescent="0.25">
      <c r="A131" t="s">
        <v>142</v>
      </c>
    </row>
    <row r="132" spans="1:1" x14ac:dyDescent="0.25">
      <c r="A132" t="s">
        <v>141</v>
      </c>
    </row>
    <row r="133" spans="1:1" x14ac:dyDescent="0.25">
      <c r="A133" t="s">
        <v>139</v>
      </c>
    </row>
    <row r="134" spans="1:1" x14ac:dyDescent="0.25">
      <c r="A134" t="s">
        <v>140</v>
      </c>
    </row>
    <row r="135" spans="1:1" x14ac:dyDescent="0.25">
      <c r="A135" t="s">
        <v>111</v>
      </c>
    </row>
    <row r="136" spans="1:1" x14ac:dyDescent="0.25">
      <c r="A136" t="s">
        <v>112</v>
      </c>
    </row>
    <row r="137" spans="1:1" x14ac:dyDescent="0.25">
      <c r="A137" t="s">
        <v>113</v>
      </c>
    </row>
    <row r="138" spans="1:1" x14ac:dyDescent="0.25">
      <c r="A138" t="s">
        <v>114</v>
      </c>
    </row>
    <row r="139" spans="1:1" x14ac:dyDescent="0.25">
      <c r="A139" t="s">
        <v>115</v>
      </c>
    </row>
    <row r="140" spans="1:1" x14ac:dyDescent="0.25">
      <c r="A140" t="s">
        <v>116</v>
      </c>
    </row>
    <row r="141" spans="1:1" x14ac:dyDescent="0.25">
      <c r="A141" t="s">
        <v>184</v>
      </c>
    </row>
    <row r="142" spans="1:1" x14ac:dyDescent="0.25">
      <c r="A142" t="s">
        <v>185</v>
      </c>
    </row>
    <row r="143" spans="1:1" x14ac:dyDescent="0.25">
      <c r="A143" t="s">
        <v>186</v>
      </c>
    </row>
    <row r="144" spans="1:1" x14ac:dyDescent="0.25">
      <c r="A144" t="s">
        <v>187</v>
      </c>
    </row>
    <row r="145" spans="1:1" x14ac:dyDescent="0.25">
      <c r="A145" t="s">
        <v>188</v>
      </c>
    </row>
    <row r="146" spans="1:1" x14ac:dyDescent="0.25">
      <c r="A146" t="s">
        <v>189</v>
      </c>
    </row>
    <row r="147" spans="1:1" x14ac:dyDescent="0.25">
      <c r="A147" t="s">
        <v>190</v>
      </c>
    </row>
    <row r="148" spans="1:1" x14ac:dyDescent="0.25">
      <c r="A148" t="s">
        <v>191</v>
      </c>
    </row>
    <row r="149" spans="1:1" x14ac:dyDescent="0.25">
      <c r="A149" t="s">
        <v>192</v>
      </c>
    </row>
    <row r="150" spans="1:1" x14ac:dyDescent="0.25">
      <c r="A150" t="s">
        <v>193</v>
      </c>
    </row>
    <row r="151" spans="1:1" x14ac:dyDescent="0.25">
      <c r="A151" t="s">
        <v>194</v>
      </c>
    </row>
    <row r="152" spans="1:1" x14ac:dyDescent="0.25">
      <c r="A152" t="s">
        <v>14</v>
      </c>
    </row>
    <row r="153" spans="1:1" x14ac:dyDescent="0.25">
      <c r="A153" t="s">
        <v>63</v>
      </c>
    </row>
    <row r="154" spans="1:1" x14ac:dyDescent="0.25">
      <c r="A154" t="s">
        <v>64</v>
      </c>
    </row>
    <row r="155" spans="1:1" x14ac:dyDescent="0.25">
      <c r="A155" t="s">
        <v>65</v>
      </c>
    </row>
    <row r="156" spans="1:1" x14ac:dyDescent="0.25">
      <c r="A156" t="s">
        <v>66</v>
      </c>
    </row>
    <row r="157" spans="1:1" x14ac:dyDescent="0.25">
      <c r="A157" t="s">
        <v>66</v>
      </c>
    </row>
    <row r="158" spans="1:1" x14ac:dyDescent="0.25">
      <c r="A158" t="s">
        <v>131</v>
      </c>
    </row>
    <row r="159" spans="1:1" x14ac:dyDescent="0.25">
      <c r="A159" t="s">
        <v>132</v>
      </c>
    </row>
    <row r="160" spans="1:1" x14ac:dyDescent="0.25">
      <c r="A160" t="s">
        <v>133</v>
      </c>
    </row>
    <row r="161" spans="1:1" x14ac:dyDescent="0.25">
      <c r="A161" t="s">
        <v>134</v>
      </c>
    </row>
    <row r="162" spans="1:1" x14ac:dyDescent="0.25">
      <c r="A162" t="s">
        <v>108</v>
      </c>
    </row>
    <row r="163" spans="1:1" x14ac:dyDescent="0.25">
      <c r="A163" t="s">
        <v>109</v>
      </c>
    </row>
    <row r="164" spans="1:1" x14ac:dyDescent="0.25">
      <c r="A164" t="s">
        <v>110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30</v>
      </c>
    </row>
    <row r="172" spans="1:1" x14ac:dyDescent="0.25">
      <c r="A172" t="s">
        <v>31</v>
      </c>
    </row>
    <row r="173" spans="1:1" x14ac:dyDescent="0.25">
      <c r="A173" t="s">
        <v>150</v>
      </c>
    </row>
    <row r="174" spans="1:1" x14ac:dyDescent="0.25">
      <c r="A174" t="s">
        <v>151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8E01-FE3E-4AE8-A1B6-754F9C5EC21D}">
  <dimension ref="A1:B73"/>
  <sheetViews>
    <sheetView workbookViewId="0">
      <pane ySplit="1" topLeftCell="A2" activePane="bottomLeft" state="frozen"/>
      <selection pane="bottomLeft" activeCell="H14" sqref="H14"/>
    </sheetView>
  </sheetViews>
  <sheetFormatPr defaultRowHeight="15" x14ac:dyDescent="0.25"/>
  <cols>
    <col min="1" max="1" width="33.140625" bestFit="1" customWidth="1"/>
  </cols>
  <sheetData>
    <row r="1" spans="1:2" x14ac:dyDescent="0.25">
      <c r="A1" s="4" t="s">
        <v>8</v>
      </c>
      <c r="B1" s="44" t="s">
        <v>10</v>
      </c>
    </row>
    <row r="2" spans="1:2" x14ac:dyDescent="0.25">
      <c r="A2" s="43" t="s">
        <v>85</v>
      </c>
      <c r="B2" s="44">
        <v>4013</v>
      </c>
    </row>
    <row r="3" spans="1:2" x14ac:dyDescent="0.25">
      <c r="A3" s="43" t="s">
        <v>15</v>
      </c>
      <c r="B3" s="44">
        <v>4013</v>
      </c>
    </row>
    <row r="4" spans="1:2" x14ac:dyDescent="0.25">
      <c r="A4" s="43" t="s">
        <v>79</v>
      </c>
      <c r="B4" s="44">
        <v>4013</v>
      </c>
    </row>
    <row r="5" spans="1:2" x14ac:dyDescent="0.25">
      <c r="A5" s="43" t="s">
        <v>20</v>
      </c>
      <c r="B5" s="44">
        <v>4013</v>
      </c>
    </row>
    <row r="6" spans="1:2" x14ac:dyDescent="0.25">
      <c r="A6" s="43" t="s">
        <v>23</v>
      </c>
      <c r="B6" s="44">
        <v>4013</v>
      </c>
    </row>
    <row r="7" spans="1:2" x14ac:dyDescent="0.25">
      <c r="A7" s="43" t="s">
        <v>25</v>
      </c>
      <c r="B7" s="44">
        <v>4013</v>
      </c>
    </row>
    <row r="8" spans="1:2" x14ac:dyDescent="0.25">
      <c r="A8" s="43" t="s">
        <v>27</v>
      </c>
      <c r="B8" s="44">
        <v>4013</v>
      </c>
    </row>
    <row r="9" spans="1:2" x14ac:dyDescent="0.25">
      <c r="A9" s="43" t="s">
        <v>48</v>
      </c>
      <c r="B9" s="44">
        <v>4013</v>
      </c>
    </row>
    <row r="10" spans="1:2" x14ac:dyDescent="0.25">
      <c r="A10" s="43" t="s">
        <v>38</v>
      </c>
      <c r="B10" s="44">
        <v>4013</v>
      </c>
    </row>
    <row r="11" spans="1:2" x14ac:dyDescent="0.25">
      <c r="A11" s="43" t="s">
        <v>17</v>
      </c>
      <c r="B11" s="44">
        <v>4013</v>
      </c>
    </row>
    <row r="12" spans="1:2" x14ac:dyDescent="0.25">
      <c r="A12" s="43" t="s">
        <v>13</v>
      </c>
      <c r="B12" s="44">
        <v>4013</v>
      </c>
    </row>
    <row r="13" spans="1:2" x14ac:dyDescent="0.25">
      <c r="A13" s="43" t="s">
        <v>12</v>
      </c>
      <c r="B13" s="44">
        <v>4013</v>
      </c>
    </row>
    <row r="14" spans="1:2" x14ac:dyDescent="0.25">
      <c r="A14" s="43" t="s">
        <v>29</v>
      </c>
      <c r="B14" s="44">
        <v>4013</v>
      </c>
    </row>
    <row r="15" spans="1:2" x14ac:dyDescent="0.25">
      <c r="A15" s="43" t="s">
        <v>85</v>
      </c>
      <c r="B15" s="44">
        <v>4014</v>
      </c>
    </row>
    <row r="16" spans="1:2" x14ac:dyDescent="0.25">
      <c r="A16" s="43" t="s">
        <v>15</v>
      </c>
      <c r="B16" s="44">
        <v>4014</v>
      </c>
    </row>
    <row r="17" spans="1:2" x14ac:dyDescent="0.25">
      <c r="A17" s="43" t="s">
        <v>79</v>
      </c>
      <c r="B17" s="44">
        <v>4014</v>
      </c>
    </row>
    <row r="18" spans="1:2" x14ac:dyDescent="0.25">
      <c r="A18" s="43" t="s">
        <v>20</v>
      </c>
      <c r="B18" s="44">
        <v>4014</v>
      </c>
    </row>
    <row r="19" spans="1:2" x14ac:dyDescent="0.25">
      <c r="A19" s="43" t="s">
        <v>23</v>
      </c>
      <c r="B19" s="44">
        <v>4014</v>
      </c>
    </row>
    <row r="20" spans="1:2" x14ac:dyDescent="0.25">
      <c r="A20" s="43" t="s">
        <v>25</v>
      </c>
      <c r="B20" s="44">
        <v>4014</v>
      </c>
    </row>
    <row r="21" spans="1:2" x14ac:dyDescent="0.25">
      <c r="A21" s="43" t="s">
        <v>27</v>
      </c>
      <c r="B21" s="44">
        <v>4014</v>
      </c>
    </row>
    <row r="22" spans="1:2" x14ac:dyDescent="0.25">
      <c r="A22" s="43" t="s">
        <v>48</v>
      </c>
      <c r="B22" s="44">
        <v>4014</v>
      </c>
    </row>
    <row r="23" spans="1:2" x14ac:dyDescent="0.25">
      <c r="A23" s="43" t="s">
        <v>38</v>
      </c>
      <c r="B23" s="44">
        <v>4014</v>
      </c>
    </row>
    <row r="24" spans="1:2" x14ac:dyDescent="0.25">
      <c r="A24" s="43" t="s">
        <v>17</v>
      </c>
      <c r="B24" s="44">
        <v>4014</v>
      </c>
    </row>
    <row r="25" spans="1:2" x14ac:dyDescent="0.25">
      <c r="A25" s="43" t="s">
        <v>13</v>
      </c>
      <c r="B25" s="44">
        <v>4014</v>
      </c>
    </row>
    <row r="26" spans="1:2" x14ac:dyDescent="0.25">
      <c r="A26" s="43" t="s">
        <v>12</v>
      </c>
      <c r="B26" s="44">
        <v>4014</v>
      </c>
    </row>
    <row r="27" spans="1:2" x14ac:dyDescent="0.25">
      <c r="A27" s="43" t="s">
        <v>29</v>
      </c>
      <c r="B27" s="44">
        <v>4014</v>
      </c>
    </row>
    <row r="28" spans="1:2" x14ac:dyDescent="0.25">
      <c r="A28" s="43" t="s">
        <v>85</v>
      </c>
      <c r="B28" s="44">
        <v>4041</v>
      </c>
    </row>
    <row r="29" spans="1:2" x14ac:dyDescent="0.25">
      <c r="A29" s="43" t="s">
        <v>15</v>
      </c>
      <c r="B29" s="44">
        <v>4041</v>
      </c>
    </row>
    <row r="30" spans="1:2" x14ac:dyDescent="0.25">
      <c r="A30" s="43" t="s">
        <v>79</v>
      </c>
      <c r="B30" s="44">
        <v>4041</v>
      </c>
    </row>
    <row r="31" spans="1:2" x14ac:dyDescent="0.25">
      <c r="A31" s="43" t="s">
        <v>20</v>
      </c>
      <c r="B31" s="44">
        <v>4041</v>
      </c>
    </row>
    <row r="32" spans="1:2" x14ac:dyDescent="0.25">
      <c r="A32" s="43" t="s">
        <v>23</v>
      </c>
      <c r="B32" s="44">
        <v>4041</v>
      </c>
    </row>
    <row r="33" spans="1:2" x14ac:dyDescent="0.25">
      <c r="A33" s="43" t="s">
        <v>25</v>
      </c>
      <c r="B33" s="44">
        <v>4041</v>
      </c>
    </row>
    <row r="34" spans="1:2" x14ac:dyDescent="0.25">
      <c r="A34" s="43" t="s">
        <v>27</v>
      </c>
      <c r="B34" s="44">
        <v>4041</v>
      </c>
    </row>
    <row r="35" spans="1:2" x14ac:dyDescent="0.25">
      <c r="A35" s="43" t="s">
        <v>48</v>
      </c>
      <c r="B35" s="44">
        <v>4041</v>
      </c>
    </row>
    <row r="36" spans="1:2" x14ac:dyDescent="0.25">
      <c r="A36" s="43" t="s">
        <v>38</v>
      </c>
      <c r="B36" s="44">
        <v>4041</v>
      </c>
    </row>
    <row r="37" spans="1:2" x14ac:dyDescent="0.25">
      <c r="A37" s="43" t="s">
        <v>17</v>
      </c>
      <c r="B37" s="44">
        <v>4041</v>
      </c>
    </row>
    <row r="38" spans="1:2" x14ac:dyDescent="0.25">
      <c r="A38" s="43" t="s">
        <v>13</v>
      </c>
      <c r="B38" s="44">
        <v>4041</v>
      </c>
    </row>
    <row r="39" spans="1:2" x14ac:dyDescent="0.25">
      <c r="A39" s="43" t="s">
        <v>12</v>
      </c>
      <c r="B39" s="44">
        <v>4041</v>
      </c>
    </row>
    <row r="40" spans="1:2" x14ac:dyDescent="0.25">
      <c r="A40" s="43" t="s">
        <v>29</v>
      </c>
      <c r="B40" s="44">
        <v>4041</v>
      </c>
    </row>
    <row r="41" spans="1:2" x14ac:dyDescent="0.25">
      <c r="A41" s="43" t="s">
        <v>85</v>
      </c>
      <c r="B41" s="44">
        <v>4042</v>
      </c>
    </row>
    <row r="42" spans="1:2" x14ac:dyDescent="0.25">
      <c r="A42" s="43" t="s">
        <v>15</v>
      </c>
      <c r="B42" s="44">
        <v>4042</v>
      </c>
    </row>
    <row r="43" spans="1:2" x14ac:dyDescent="0.25">
      <c r="A43" s="43" t="s">
        <v>79</v>
      </c>
      <c r="B43" s="44">
        <v>4042</v>
      </c>
    </row>
    <row r="44" spans="1:2" x14ac:dyDescent="0.25">
      <c r="A44" s="43" t="s">
        <v>20</v>
      </c>
      <c r="B44" s="44">
        <v>4042</v>
      </c>
    </row>
    <row r="45" spans="1:2" x14ac:dyDescent="0.25">
      <c r="A45" s="43" t="s">
        <v>23</v>
      </c>
      <c r="B45" s="44">
        <v>4042</v>
      </c>
    </row>
    <row r="46" spans="1:2" x14ac:dyDescent="0.25">
      <c r="A46" s="43" t="s">
        <v>25</v>
      </c>
      <c r="B46" s="44">
        <v>4042</v>
      </c>
    </row>
    <row r="47" spans="1:2" x14ac:dyDescent="0.25">
      <c r="A47" s="43" t="s">
        <v>27</v>
      </c>
      <c r="B47" s="44">
        <v>4042</v>
      </c>
    </row>
    <row r="48" spans="1:2" x14ac:dyDescent="0.25">
      <c r="A48" s="43" t="s">
        <v>48</v>
      </c>
      <c r="B48" s="44">
        <v>4042</v>
      </c>
    </row>
    <row r="49" spans="1:2" x14ac:dyDescent="0.25">
      <c r="A49" s="43" t="s">
        <v>38</v>
      </c>
      <c r="B49" s="44">
        <v>4042</v>
      </c>
    </row>
    <row r="50" spans="1:2" x14ac:dyDescent="0.25">
      <c r="A50" s="43" t="s">
        <v>17</v>
      </c>
      <c r="B50" s="44">
        <v>4042</v>
      </c>
    </row>
    <row r="51" spans="1:2" x14ac:dyDescent="0.25">
      <c r="A51" s="43" t="s">
        <v>13</v>
      </c>
      <c r="B51" s="44">
        <v>4042</v>
      </c>
    </row>
    <row r="52" spans="1:2" x14ac:dyDescent="0.25">
      <c r="A52" s="43" t="s">
        <v>12</v>
      </c>
      <c r="B52" s="44">
        <v>4042</v>
      </c>
    </row>
    <row r="53" spans="1:2" x14ac:dyDescent="0.25">
      <c r="A53" s="43" t="s">
        <v>29</v>
      </c>
      <c r="B53" s="44">
        <v>4042</v>
      </c>
    </row>
    <row r="54" spans="1:2" x14ac:dyDescent="0.25">
      <c r="A54" s="43" t="s">
        <v>85</v>
      </c>
      <c r="B54" s="44">
        <v>4043</v>
      </c>
    </row>
    <row r="55" spans="1:2" x14ac:dyDescent="0.25">
      <c r="A55" s="43" t="s">
        <v>15</v>
      </c>
      <c r="B55" s="44">
        <v>4043</v>
      </c>
    </row>
    <row r="56" spans="1:2" x14ac:dyDescent="0.25">
      <c r="A56" s="43" t="s">
        <v>79</v>
      </c>
      <c r="B56" s="44">
        <v>4043</v>
      </c>
    </row>
    <row r="57" spans="1:2" x14ac:dyDescent="0.25">
      <c r="A57" s="43" t="s">
        <v>20</v>
      </c>
      <c r="B57" s="44">
        <v>4043</v>
      </c>
    </row>
    <row r="58" spans="1:2" x14ac:dyDescent="0.25">
      <c r="A58" s="43" t="s">
        <v>23</v>
      </c>
      <c r="B58" s="44">
        <v>4043</v>
      </c>
    </row>
    <row r="59" spans="1:2" x14ac:dyDescent="0.25">
      <c r="A59" s="43" t="s">
        <v>25</v>
      </c>
      <c r="B59" s="44">
        <v>4043</v>
      </c>
    </row>
    <row r="60" spans="1:2" x14ac:dyDescent="0.25">
      <c r="A60" s="43" t="s">
        <v>27</v>
      </c>
      <c r="B60" s="44">
        <v>4043</v>
      </c>
    </row>
    <row r="61" spans="1:2" x14ac:dyDescent="0.25">
      <c r="A61" s="43" t="s">
        <v>48</v>
      </c>
      <c r="B61" s="44">
        <v>4043</v>
      </c>
    </row>
    <row r="62" spans="1:2" x14ac:dyDescent="0.25">
      <c r="A62" s="43" t="s">
        <v>38</v>
      </c>
      <c r="B62" s="44">
        <v>4043</v>
      </c>
    </row>
    <row r="63" spans="1:2" x14ac:dyDescent="0.25">
      <c r="A63" s="43" t="s">
        <v>17</v>
      </c>
      <c r="B63" s="44">
        <v>4043</v>
      </c>
    </row>
    <row r="64" spans="1:2" x14ac:dyDescent="0.25">
      <c r="A64" s="43" t="s">
        <v>13</v>
      </c>
      <c r="B64" s="44">
        <v>4043</v>
      </c>
    </row>
    <row r="65" spans="1:2" x14ac:dyDescent="0.25">
      <c r="A65" s="43" t="s">
        <v>12</v>
      </c>
      <c r="B65" s="44">
        <v>4043</v>
      </c>
    </row>
    <row r="66" spans="1:2" x14ac:dyDescent="0.25">
      <c r="A66" s="43" t="s">
        <v>29</v>
      </c>
      <c r="B66" s="44">
        <v>4043</v>
      </c>
    </row>
    <row r="67" spans="1:2" x14ac:dyDescent="0.25">
      <c r="A67" s="45"/>
      <c r="B67" s="45"/>
    </row>
    <row r="68" spans="1:2" x14ac:dyDescent="0.25">
      <c r="A68" s="45"/>
      <c r="B68" s="45"/>
    </row>
    <row r="69" spans="1:2" x14ac:dyDescent="0.25">
      <c r="A69" s="45"/>
      <c r="B69" s="45"/>
    </row>
    <row r="70" spans="1:2" x14ac:dyDescent="0.25">
      <c r="A70" s="45"/>
      <c r="B70" s="45"/>
    </row>
    <row r="71" spans="1:2" x14ac:dyDescent="0.25">
      <c r="A71" s="45"/>
      <c r="B71" s="45"/>
    </row>
    <row r="72" spans="1:2" x14ac:dyDescent="0.25">
      <c r="A72" s="45"/>
      <c r="B72" s="45"/>
    </row>
    <row r="73" spans="1:2" x14ac:dyDescent="0.25">
      <c r="A73" s="45"/>
      <c r="B73" s="45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6BD9-CD4C-4647-B788-D495CAC7151A}">
  <sheetPr codeName="Лист7"/>
  <dimension ref="A1:B244"/>
  <sheetViews>
    <sheetView topLeftCell="A225" workbookViewId="0">
      <selection activeCell="J23" sqref="J23"/>
    </sheetView>
  </sheetViews>
  <sheetFormatPr defaultRowHeight="15" x14ac:dyDescent="0.25"/>
  <cols>
    <col min="1" max="1" width="5.85546875" style="4" bestFit="1" customWidth="1"/>
    <col min="2" max="16384" width="9.140625" style="4"/>
  </cols>
  <sheetData>
    <row r="1" spans="1:2" x14ac:dyDescent="0.25">
      <c r="A1" s="44" t="s">
        <v>10</v>
      </c>
      <c r="B1" s="44" t="s">
        <v>201</v>
      </c>
    </row>
    <row r="2" spans="1:2" x14ac:dyDescent="0.25">
      <c r="A2" s="7">
        <v>4013</v>
      </c>
      <c r="B2" s="1" t="s">
        <v>195</v>
      </c>
    </row>
    <row r="3" spans="1:2" x14ac:dyDescent="0.25">
      <c r="A3" s="1">
        <v>4013</v>
      </c>
      <c r="B3" s="1" t="s">
        <v>160</v>
      </c>
    </row>
    <row r="4" spans="1:2" x14ac:dyDescent="0.25">
      <c r="A4" s="1">
        <v>4013</v>
      </c>
      <c r="B4" s="1" t="s">
        <v>161</v>
      </c>
    </row>
    <row r="5" spans="1:2" x14ac:dyDescent="0.25">
      <c r="A5" s="1">
        <v>4013</v>
      </c>
      <c r="B5" s="1" t="s">
        <v>159</v>
      </c>
    </row>
    <row r="6" spans="1:2" x14ac:dyDescent="0.25">
      <c r="A6" s="1">
        <v>4013</v>
      </c>
      <c r="B6" s="1" t="s">
        <v>162</v>
      </c>
    </row>
    <row r="7" spans="1:2" x14ac:dyDescent="0.25">
      <c r="A7" s="1">
        <v>4013</v>
      </c>
      <c r="B7" s="1" t="s">
        <v>163</v>
      </c>
    </row>
    <row r="8" spans="1:2" x14ac:dyDescent="0.25">
      <c r="A8" s="1">
        <v>4013</v>
      </c>
      <c r="B8" s="1" t="s">
        <v>164</v>
      </c>
    </row>
    <row r="9" spans="1:2" x14ac:dyDescent="0.25">
      <c r="A9" s="1">
        <v>4013</v>
      </c>
      <c r="B9" s="1" t="s">
        <v>165</v>
      </c>
    </row>
    <row r="10" spans="1:2" x14ac:dyDescent="0.25">
      <c r="A10" s="1">
        <v>4013</v>
      </c>
      <c r="B10" s="1" t="s">
        <v>166</v>
      </c>
    </row>
    <row r="11" spans="1:2" x14ac:dyDescent="0.25">
      <c r="A11" s="1">
        <v>4013</v>
      </c>
      <c r="B11" s="1" t="s">
        <v>167</v>
      </c>
    </row>
    <row r="12" spans="1:2" x14ac:dyDescent="0.25">
      <c r="A12" s="1">
        <v>4013</v>
      </c>
      <c r="B12" s="1" t="s">
        <v>168</v>
      </c>
    </row>
    <row r="13" spans="1:2" x14ac:dyDescent="0.25">
      <c r="A13" s="1">
        <v>4013</v>
      </c>
      <c r="B13" s="1" t="s">
        <v>169</v>
      </c>
    </row>
    <row r="14" spans="1:2" x14ac:dyDescent="0.25">
      <c r="A14" s="1">
        <v>4013</v>
      </c>
      <c r="B14" s="1" t="s">
        <v>196</v>
      </c>
    </row>
    <row r="15" spans="1:2" x14ac:dyDescent="0.25">
      <c r="A15" s="1">
        <v>4013</v>
      </c>
      <c r="B15" s="1" t="s">
        <v>170</v>
      </c>
    </row>
    <row r="16" spans="1:2" x14ac:dyDescent="0.25">
      <c r="A16" s="1">
        <v>4013</v>
      </c>
      <c r="B16" s="1" t="s">
        <v>171</v>
      </c>
    </row>
    <row r="17" spans="1:2" x14ac:dyDescent="0.25">
      <c r="A17" s="1">
        <v>4013</v>
      </c>
      <c r="B17" s="1" t="s">
        <v>172</v>
      </c>
    </row>
    <row r="18" spans="1:2" x14ac:dyDescent="0.25">
      <c r="A18" s="1">
        <v>4013</v>
      </c>
      <c r="B18" s="1" t="s">
        <v>173</v>
      </c>
    </row>
    <row r="19" spans="1:2" x14ac:dyDescent="0.25">
      <c r="A19" s="1">
        <v>4013</v>
      </c>
      <c r="B19" s="1" t="s">
        <v>174</v>
      </c>
    </row>
    <row r="20" spans="1:2" x14ac:dyDescent="0.25">
      <c r="A20" s="1">
        <v>4013</v>
      </c>
      <c r="B20" s="1" t="s">
        <v>175</v>
      </c>
    </row>
    <row r="21" spans="1:2" x14ac:dyDescent="0.25">
      <c r="A21" s="1">
        <v>4013</v>
      </c>
      <c r="B21" s="1" t="s">
        <v>176</v>
      </c>
    </row>
    <row r="22" spans="1:2" x14ac:dyDescent="0.25">
      <c r="A22" s="7">
        <v>4013</v>
      </c>
      <c r="B22" s="1" t="s">
        <v>177</v>
      </c>
    </row>
    <row r="23" spans="1:2" x14ac:dyDescent="0.25">
      <c r="A23" s="5">
        <v>4013</v>
      </c>
      <c r="B23" s="1" t="s">
        <v>11</v>
      </c>
    </row>
    <row r="24" spans="1:2" x14ac:dyDescent="0.25">
      <c r="A24" s="5">
        <v>4013</v>
      </c>
      <c r="B24" s="1" t="s">
        <v>178</v>
      </c>
    </row>
    <row r="25" spans="1:2" x14ac:dyDescent="0.25">
      <c r="A25" s="5">
        <v>4013</v>
      </c>
      <c r="B25" s="1" t="s">
        <v>179</v>
      </c>
    </row>
    <row r="26" spans="1:2" x14ac:dyDescent="0.25">
      <c r="A26" s="5">
        <v>4013</v>
      </c>
      <c r="B26" s="1" t="s">
        <v>180</v>
      </c>
    </row>
    <row r="27" spans="1:2" x14ac:dyDescent="0.25">
      <c r="A27" s="5">
        <v>4013</v>
      </c>
      <c r="B27" s="1" t="s">
        <v>181</v>
      </c>
    </row>
    <row r="28" spans="1:2" x14ac:dyDescent="0.25">
      <c r="A28" s="5">
        <v>4013</v>
      </c>
      <c r="B28" s="1" t="s">
        <v>182</v>
      </c>
    </row>
    <row r="29" spans="1:2" x14ac:dyDescent="0.25">
      <c r="A29" s="5">
        <v>4013</v>
      </c>
      <c r="B29" s="1" t="s">
        <v>183</v>
      </c>
    </row>
    <row r="30" spans="1:2" x14ac:dyDescent="0.25">
      <c r="A30" s="5">
        <v>4013</v>
      </c>
      <c r="B30" s="1" t="s">
        <v>184</v>
      </c>
    </row>
    <row r="31" spans="1:2" x14ac:dyDescent="0.25">
      <c r="A31" s="5">
        <v>4013</v>
      </c>
      <c r="B31" s="1" t="s">
        <v>185</v>
      </c>
    </row>
    <row r="32" spans="1:2" x14ac:dyDescent="0.25">
      <c r="A32" s="5">
        <v>4013</v>
      </c>
      <c r="B32" s="1" t="s">
        <v>186</v>
      </c>
    </row>
    <row r="33" spans="1:2" x14ac:dyDescent="0.25">
      <c r="A33" s="5">
        <v>4013</v>
      </c>
      <c r="B33" s="1" t="s">
        <v>187</v>
      </c>
    </row>
    <row r="34" spans="1:2" x14ac:dyDescent="0.25">
      <c r="A34" s="5">
        <v>4013</v>
      </c>
      <c r="B34" s="1" t="s">
        <v>188</v>
      </c>
    </row>
    <row r="35" spans="1:2" x14ac:dyDescent="0.25">
      <c r="A35" s="5">
        <v>4013</v>
      </c>
      <c r="B35" s="1" t="s">
        <v>189</v>
      </c>
    </row>
    <row r="36" spans="1:2" x14ac:dyDescent="0.25">
      <c r="A36" s="7">
        <v>4013</v>
      </c>
      <c r="B36" s="1" t="s">
        <v>190</v>
      </c>
    </row>
    <row r="37" spans="1:2" x14ac:dyDescent="0.25">
      <c r="A37" s="1">
        <v>4013</v>
      </c>
      <c r="B37" s="1" t="s">
        <v>191</v>
      </c>
    </row>
    <row r="38" spans="1:2" x14ac:dyDescent="0.25">
      <c r="A38" s="1">
        <v>4013</v>
      </c>
      <c r="B38" s="1" t="s">
        <v>192</v>
      </c>
    </row>
    <row r="39" spans="1:2" x14ac:dyDescent="0.25">
      <c r="A39" s="1">
        <v>4013</v>
      </c>
      <c r="B39" s="1" t="s">
        <v>193</v>
      </c>
    </row>
    <row r="40" spans="1:2" x14ac:dyDescent="0.25">
      <c r="A40" s="1">
        <v>4013</v>
      </c>
      <c r="B40" s="1" t="s">
        <v>194</v>
      </c>
    </row>
    <row r="41" spans="1:2" x14ac:dyDescent="0.25">
      <c r="A41" s="1">
        <v>4013</v>
      </c>
      <c r="B41" s="1" t="s">
        <v>14</v>
      </c>
    </row>
    <row r="42" spans="1:2" x14ac:dyDescent="0.25">
      <c r="A42" s="1">
        <v>4013</v>
      </c>
      <c r="B42" s="1" t="s">
        <v>18</v>
      </c>
    </row>
    <row r="43" spans="1:2" x14ac:dyDescent="0.25">
      <c r="A43" s="1">
        <v>4013</v>
      </c>
      <c r="B43" s="1" t="s">
        <v>19</v>
      </c>
    </row>
    <row r="44" spans="1:2" x14ac:dyDescent="0.25">
      <c r="A44" s="1">
        <v>4013</v>
      </c>
      <c r="B44" s="1" t="s">
        <v>30</v>
      </c>
    </row>
    <row r="45" spans="1:2" x14ac:dyDescent="0.25">
      <c r="A45" s="1">
        <v>4013</v>
      </c>
      <c r="B45" s="1" t="s">
        <v>31</v>
      </c>
    </row>
    <row r="46" spans="1:2" x14ac:dyDescent="0.25">
      <c r="A46" s="1">
        <v>4013</v>
      </c>
      <c r="B46" s="1" t="s">
        <v>21</v>
      </c>
    </row>
    <row r="47" spans="1:2" x14ac:dyDescent="0.25">
      <c r="A47" s="1">
        <v>4013</v>
      </c>
      <c r="B47" s="1" t="s">
        <v>22</v>
      </c>
    </row>
    <row r="48" spans="1:2" x14ac:dyDescent="0.25">
      <c r="A48" s="7">
        <v>4013</v>
      </c>
      <c r="B48" s="1" t="s">
        <v>24</v>
      </c>
    </row>
    <row r="49" spans="1:2" x14ac:dyDescent="0.25">
      <c r="A49" s="1">
        <v>4013</v>
      </c>
      <c r="B49" s="1" t="s">
        <v>26</v>
      </c>
    </row>
    <row r="50" spans="1:2" x14ac:dyDescent="0.25">
      <c r="A50" s="1">
        <v>4013</v>
      </c>
      <c r="B50" s="1" t="s">
        <v>28</v>
      </c>
    </row>
    <row r="51" spans="1:2" x14ac:dyDescent="0.25">
      <c r="A51" s="1">
        <v>4013</v>
      </c>
      <c r="B51" s="1" t="s">
        <v>16</v>
      </c>
    </row>
    <row r="52" spans="1:2" x14ac:dyDescent="0.25">
      <c r="A52" s="1">
        <v>4013</v>
      </c>
      <c r="B52" s="1" t="s">
        <v>32</v>
      </c>
    </row>
    <row r="53" spans="1:2" x14ac:dyDescent="0.25">
      <c r="A53" s="1">
        <v>4013</v>
      </c>
      <c r="B53" s="1" t="s">
        <v>33</v>
      </c>
    </row>
    <row r="54" spans="1:2" x14ac:dyDescent="0.25">
      <c r="A54" s="1">
        <v>4013</v>
      </c>
      <c r="B54" s="1" t="s">
        <v>34</v>
      </c>
    </row>
    <row r="55" spans="1:2" x14ac:dyDescent="0.25">
      <c r="A55" s="1">
        <v>4013</v>
      </c>
      <c r="B55" s="1" t="s">
        <v>35</v>
      </c>
    </row>
    <row r="56" spans="1:2" x14ac:dyDescent="0.25">
      <c r="A56" s="1">
        <v>4013</v>
      </c>
      <c r="B56" s="1" t="s">
        <v>36</v>
      </c>
    </row>
    <row r="57" spans="1:2" x14ac:dyDescent="0.25">
      <c r="A57" s="1">
        <v>4013</v>
      </c>
      <c r="B57" s="1" t="s">
        <v>37</v>
      </c>
    </row>
    <row r="58" spans="1:2" x14ac:dyDescent="0.25">
      <c r="A58" s="1">
        <v>4013</v>
      </c>
      <c r="B58" s="1" t="s">
        <v>39</v>
      </c>
    </row>
    <row r="59" spans="1:2" x14ac:dyDescent="0.25">
      <c r="A59" s="1">
        <v>4013</v>
      </c>
      <c r="B59" s="1" t="s">
        <v>40</v>
      </c>
    </row>
    <row r="60" spans="1:2" x14ac:dyDescent="0.25">
      <c r="A60" s="1">
        <v>4013</v>
      </c>
      <c r="B60" s="1" t="s">
        <v>41</v>
      </c>
    </row>
    <row r="61" spans="1:2" x14ac:dyDescent="0.25">
      <c r="A61" s="1">
        <v>4013</v>
      </c>
      <c r="B61" s="1" t="s">
        <v>42</v>
      </c>
    </row>
    <row r="62" spans="1:2" x14ac:dyDescent="0.25">
      <c r="A62" s="1">
        <v>4013</v>
      </c>
      <c r="B62" s="1" t="s">
        <v>43</v>
      </c>
    </row>
    <row r="63" spans="1:2" x14ac:dyDescent="0.25">
      <c r="A63" s="1">
        <v>4013</v>
      </c>
      <c r="B63" s="1" t="s">
        <v>44</v>
      </c>
    </row>
    <row r="64" spans="1:2" x14ac:dyDescent="0.25">
      <c r="A64" s="1">
        <v>4013</v>
      </c>
      <c r="B64" s="1" t="s">
        <v>45</v>
      </c>
    </row>
    <row r="65" spans="1:2" x14ac:dyDescent="0.25">
      <c r="A65" s="1">
        <v>4013</v>
      </c>
      <c r="B65" s="1" t="s">
        <v>46</v>
      </c>
    </row>
    <row r="66" spans="1:2" x14ac:dyDescent="0.25">
      <c r="A66" s="1">
        <v>4013</v>
      </c>
      <c r="B66" s="1" t="s">
        <v>47</v>
      </c>
    </row>
    <row r="67" spans="1:2" x14ac:dyDescent="0.25">
      <c r="A67" s="1">
        <v>4013</v>
      </c>
      <c r="B67" s="1" t="s">
        <v>49</v>
      </c>
    </row>
    <row r="68" spans="1:2" x14ac:dyDescent="0.25">
      <c r="A68" s="1">
        <v>4014</v>
      </c>
      <c r="B68" s="1" t="s">
        <v>96</v>
      </c>
    </row>
    <row r="69" spans="1:2" x14ac:dyDescent="0.25">
      <c r="A69" s="1">
        <v>4014</v>
      </c>
      <c r="B69" s="1" t="s">
        <v>97</v>
      </c>
    </row>
    <row r="70" spans="1:2" x14ac:dyDescent="0.25">
      <c r="A70" s="1">
        <v>4014</v>
      </c>
      <c r="B70" s="1" t="s">
        <v>98</v>
      </c>
    </row>
    <row r="71" spans="1:2" x14ac:dyDescent="0.25">
      <c r="A71" s="1">
        <v>4014</v>
      </c>
      <c r="B71" s="1" t="s">
        <v>99</v>
      </c>
    </row>
    <row r="72" spans="1:2" x14ac:dyDescent="0.25">
      <c r="A72" s="5">
        <v>4014</v>
      </c>
      <c r="B72" s="1" t="s">
        <v>100</v>
      </c>
    </row>
    <row r="73" spans="1:2" x14ac:dyDescent="0.25">
      <c r="A73" s="5">
        <v>4014</v>
      </c>
      <c r="B73" s="1" t="s">
        <v>101</v>
      </c>
    </row>
    <row r="74" spans="1:2" x14ac:dyDescent="0.25">
      <c r="A74" s="5">
        <v>4014</v>
      </c>
      <c r="B74" s="1" t="s">
        <v>102</v>
      </c>
    </row>
    <row r="75" spans="1:2" x14ac:dyDescent="0.25">
      <c r="A75" s="5">
        <v>4014</v>
      </c>
      <c r="B75" s="1" t="s">
        <v>103</v>
      </c>
    </row>
    <row r="76" spans="1:2" x14ac:dyDescent="0.25">
      <c r="A76" s="1">
        <v>4014</v>
      </c>
      <c r="B76" s="1" t="s">
        <v>104</v>
      </c>
    </row>
    <row r="77" spans="1:2" x14ac:dyDescent="0.25">
      <c r="A77" s="1">
        <v>4014</v>
      </c>
      <c r="B77" s="1" t="s">
        <v>105</v>
      </c>
    </row>
    <row r="78" spans="1:2" x14ac:dyDescent="0.25">
      <c r="A78" s="1">
        <v>4014</v>
      </c>
      <c r="B78" s="1" t="s">
        <v>106</v>
      </c>
    </row>
    <row r="79" spans="1:2" x14ac:dyDescent="0.25">
      <c r="A79" s="1">
        <v>4014</v>
      </c>
      <c r="B79" s="1" t="s">
        <v>107</v>
      </c>
    </row>
    <row r="80" spans="1:2" x14ac:dyDescent="0.25">
      <c r="A80" s="1">
        <v>4014</v>
      </c>
      <c r="B80" s="1" t="s">
        <v>108</v>
      </c>
    </row>
    <row r="81" spans="1:2" x14ac:dyDescent="0.25">
      <c r="A81" s="1">
        <v>4014</v>
      </c>
      <c r="B81" s="1" t="s">
        <v>109</v>
      </c>
    </row>
    <row r="82" spans="1:2" x14ac:dyDescent="0.25">
      <c r="A82" s="1">
        <v>4014</v>
      </c>
      <c r="B82" s="1" t="s">
        <v>110</v>
      </c>
    </row>
    <row r="83" spans="1:2" x14ac:dyDescent="0.25">
      <c r="A83" s="1">
        <v>4014</v>
      </c>
      <c r="B83" s="1" t="s">
        <v>111</v>
      </c>
    </row>
    <row r="84" spans="1:2" x14ac:dyDescent="0.25">
      <c r="A84" s="1">
        <v>4014</v>
      </c>
      <c r="B84" s="1" t="s">
        <v>112</v>
      </c>
    </row>
    <row r="85" spans="1:2" x14ac:dyDescent="0.25">
      <c r="A85" s="1">
        <v>4014</v>
      </c>
      <c r="B85" s="1" t="s">
        <v>113</v>
      </c>
    </row>
    <row r="86" spans="1:2" x14ac:dyDescent="0.25">
      <c r="A86" s="1">
        <v>4014</v>
      </c>
      <c r="B86" s="1" t="s">
        <v>114</v>
      </c>
    </row>
    <row r="87" spans="1:2" x14ac:dyDescent="0.25">
      <c r="A87" s="1">
        <v>4014</v>
      </c>
      <c r="B87" s="1" t="s">
        <v>115</v>
      </c>
    </row>
    <row r="88" spans="1:2" x14ac:dyDescent="0.25">
      <c r="A88" s="1">
        <v>4014</v>
      </c>
      <c r="B88" s="1" t="s">
        <v>116</v>
      </c>
    </row>
    <row r="89" spans="1:2" x14ac:dyDescent="0.25">
      <c r="A89" s="5">
        <v>4014</v>
      </c>
      <c r="B89" s="1" t="s">
        <v>80</v>
      </c>
    </row>
    <row r="90" spans="1:2" x14ac:dyDescent="0.25">
      <c r="A90" s="5">
        <v>4014</v>
      </c>
      <c r="B90" s="1" t="s">
        <v>81</v>
      </c>
    </row>
    <row r="91" spans="1:2" x14ac:dyDescent="0.25">
      <c r="A91" s="5">
        <v>4014</v>
      </c>
      <c r="B91" s="5" t="s">
        <v>24</v>
      </c>
    </row>
    <row r="92" spans="1:2" x14ac:dyDescent="0.25">
      <c r="A92" s="5">
        <v>4014</v>
      </c>
      <c r="B92" s="5" t="s">
        <v>26</v>
      </c>
    </row>
    <row r="93" spans="1:2" x14ac:dyDescent="0.25">
      <c r="A93" s="5">
        <v>4014</v>
      </c>
      <c r="B93" s="5" t="s">
        <v>28</v>
      </c>
    </row>
    <row r="94" spans="1:2" x14ac:dyDescent="0.25">
      <c r="A94" s="5">
        <v>4014</v>
      </c>
      <c r="B94" s="5" t="s">
        <v>30</v>
      </c>
    </row>
    <row r="95" spans="1:2" x14ac:dyDescent="0.25">
      <c r="A95" s="5">
        <v>4014</v>
      </c>
      <c r="B95" s="5" t="s">
        <v>31</v>
      </c>
    </row>
    <row r="96" spans="1:2" x14ac:dyDescent="0.25">
      <c r="A96" s="5">
        <v>4014</v>
      </c>
      <c r="B96" s="5" t="s">
        <v>16</v>
      </c>
    </row>
    <row r="97" spans="1:2" x14ac:dyDescent="0.25">
      <c r="A97" s="5">
        <v>4014</v>
      </c>
      <c r="B97" s="5" t="s">
        <v>32</v>
      </c>
    </row>
    <row r="98" spans="1:2" x14ac:dyDescent="0.25">
      <c r="A98" s="5">
        <v>4014</v>
      </c>
      <c r="B98" s="5" t="s">
        <v>33</v>
      </c>
    </row>
    <row r="99" spans="1:2" x14ac:dyDescent="0.25">
      <c r="A99" s="5">
        <v>4014</v>
      </c>
      <c r="B99" s="5" t="s">
        <v>36</v>
      </c>
    </row>
    <row r="100" spans="1:2" x14ac:dyDescent="0.25">
      <c r="A100" s="5">
        <v>4014</v>
      </c>
      <c r="B100" s="5" t="s">
        <v>37</v>
      </c>
    </row>
    <row r="101" spans="1:2" x14ac:dyDescent="0.25">
      <c r="A101" s="5">
        <v>4014</v>
      </c>
      <c r="B101" s="5" t="s">
        <v>39</v>
      </c>
    </row>
    <row r="102" spans="1:2" x14ac:dyDescent="0.25">
      <c r="A102" s="5">
        <v>4014</v>
      </c>
      <c r="B102" s="5" t="s">
        <v>40</v>
      </c>
    </row>
    <row r="103" spans="1:2" x14ac:dyDescent="0.25">
      <c r="A103" s="5">
        <v>4014</v>
      </c>
      <c r="B103" s="5" t="s">
        <v>41</v>
      </c>
    </row>
    <row r="104" spans="1:2" x14ac:dyDescent="0.25">
      <c r="A104" s="5">
        <v>4014</v>
      </c>
      <c r="B104" s="5" t="s">
        <v>42</v>
      </c>
    </row>
    <row r="105" spans="1:2" x14ac:dyDescent="0.25">
      <c r="A105" s="5">
        <v>4014</v>
      </c>
      <c r="B105" s="5" t="s">
        <v>46</v>
      </c>
    </row>
    <row r="106" spans="1:2" x14ac:dyDescent="0.25">
      <c r="A106" s="5">
        <v>4014</v>
      </c>
      <c r="B106" s="5" t="s">
        <v>47</v>
      </c>
    </row>
    <row r="107" spans="1:2" x14ac:dyDescent="0.25">
      <c r="A107" s="5">
        <v>4041</v>
      </c>
      <c r="B107" s="5" t="s">
        <v>117</v>
      </c>
    </row>
    <row r="108" spans="1:2" x14ac:dyDescent="0.25">
      <c r="A108" s="5">
        <v>4041</v>
      </c>
      <c r="B108" s="5" t="s">
        <v>118</v>
      </c>
    </row>
    <row r="109" spans="1:2" x14ac:dyDescent="0.25">
      <c r="A109" s="5">
        <v>4041</v>
      </c>
      <c r="B109" s="5" t="s">
        <v>119</v>
      </c>
    </row>
    <row r="110" spans="1:2" x14ac:dyDescent="0.25">
      <c r="A110" s="5">
        <v>4041</v>
      </c>
      <c r="B110" s="5" t="s">
        <v>120</v>
      </c>
    </row>
    <row r="111" spans="1:2" x14ac:dyDescent="0.25">
      <c r="A111" s="5">
        <v>4041</v>
      </c>
      <c r="B111" s="5" t="s">
        <v>121</v>
      </c>
    </row>
    <row r="112" spans="1:2" x14ac:dyDescent="0.25">
      <c r="A112" s="5">
        <v>4041</v>
      </c>
      <c r="B112" s="5" t="s">
        <v>122</v>
      </c>
    </row>
    <row r="113" spans="1:2" x14ac:dyDescent="0.25">
      <c r="A113" s="5">
        <v>4041</v>
      </c>
      <c r="B113" s="5" t="s">
        <v>123</v>
      </c>
    </row>
    <row r="114" spans="1:2" x14ac:dyDescent="0.25">
      <c r="A114" s="5">
        <v>4041</v>
      </c>
      <c r="B114" s="5" t="s">
        <v>124</v>
      </c>
    </row>
    <row r="115" spans="1:2" x14ac:dyDescent="0.25">
      <c r="A115" s="5">
        <v>4041</v>
      </c>
      <c r="B115" s="5" t="s">
        <v>125</v>
      </c>
    </row>
    <row r="116" spans="1:2" x14ac:dyDescent="0.25">
      <c r="A116" s="5">
        <v>4041</v>
      </c>
      <c r="B116" s="5" t="s">
        <v>126</v>
      </c>
    </row>
    <row r="117" spans="1:2" x14ac:dyDescent="0.25">
      <c r="A117" s="5">
        <v>4041</v>
      </c>
      <c r="B117" s="5" t="s">
        <v>127</v>
      </c>
    </row>
    <row r="118" spans="1:2" x14ac:dyDescent="0.25">
      <c r="A118" s="5">
        <v>4041</v>
      </c>
      <c r="B118" s="5" t="s">
        <v>128</v>
      </c>
    </row>
    <row r="119" spans="1:2" x14ac:dyDescent="0.25">
      <c r="A119" s="5">
        <v>4041</v>
      </c>
      <c r="B119" s="5" t="s">
        <v>129</v>
      </c>
    </row>
    <row r="120" spans="1:2" x14ac:dyDescent="0.25">
      <c r="A120" s="5">
        <v>4041</v>
      </c>
      <c r="B120" s="5" t="s">
        <v>130</v>
      </c>
    </row>
    <row r="121" spans="1:2" x14ac:dyDescent="0.25">
      <c r="A121" s="5">
        <v>4041</v>
      </c>
      <c r="B121" s="5" t="s">
        <v>131</v>
      </c>
    </row>
    <row r="122" spans="1:2" x14ac:dyDescent="0.25">
      <c r="A122" s="5">
        <v>4041</v>
      </c>
      <c r="B122" s="5" t="s">
        <v>132</v>
      </c>
    </row>
    <row r="123" spans="1:2" x14ac:dyDescent="0.25">
      <c r="A123" s="5">
        <v>4041</v>
      </c>
      <c r="B123" s="5" t="s">
        <v>133</v>
      </c>
    </row>
    <row r="124" spans="1:2" x14ac:dyDescent="0.25">
      <c r="A124" s="5">
        <v>4041</v>
      </c>
      <c r="B124" s="5" t="s">
        <v>134</v>
      </c>
    </row>
    <row r="125" spans="1:2" x14ac:dyDescent="0.25">
      <c r="A125" s="5">
        <v>4041</v>
      </c>
      <c r="B125" s="5" t="s">
        <v>135</v>
      </c>
    </row>
    <row r="126" spans="1:2" x14ac:dyDescent="0.25">
      <c r="A126" s="5">
        <v>4041</v>
      </c>
      <c r="B126" s="5" t="s">
        <v>136</v>
      </c>
    </row>
    <row r="127" spans="1:2" x14ac:dyDescent="0.25">
      <c r="A127" s="5">
        <v>4041</v>
      </c>
      <c r="B127" s="5" t="s">
        <v>137</v>
      </c>
    </row>
    <row r="128" spans="1:2" x14ac:dyDescent="0.25">
      <c r="A128" s="5">
        <v>4041</v>
      </c>
      <c r="B128" s="5" t="s">
        <v>138</v>
      </c>
    </row>
    <row r="129" spans="1:2" x14ac:dyDescent="0.25">
      <c r="A129" s="5">
        <v>4041</v>
      </c>
      <c r="B129" s="5" t="s">
        <v>139</v>
      </c>
    </row>
    <row r="130" spans="1:2" x14ac:dyDescent="0.25">
      <c r="A130" s="5">
        <v>4041</v>
      </c>
      <c r="B130" s="5" t="s">
        <v>140</v>
      </c>
    </row>
    <row r="131" spans="1:2" x14ac:dyDescent="0.25">
      <c r="A131" s="5">
        <v>4041</v>
      </c>
      <c r="B131" s="5" t="s">
        <v>141</v>
      </c>
    </row>
    <row r="132" spans="1:2" x14ac:dyDescent="0.25">
      <c r="A132" s="5">
        <v>4041</v>
      </c>
      <c r="B132" s="5" t="s">
        <v>142</v>
      </c>
    </row>
    <row r="133" spans="1:2" x14ac:dyDescent="0.25">
      <c r="A133" s="5">
        <v>4041</v>
      </c>
      <c r="B133" s="5" t="s">
        <v>143</v>
      </c>
    </row>
    <row r="134" spans="1:2" x14ac:dyDescent="0.25">
      <c r="A134" s="5">
        <v>4041</v>
      </c>
      <c r="B134" s="5" t="s">
        <v>144</v>
      </c>
    </row>
    <row r="135" spans="1:2" x14ac:dyDescent="0.25">
      <c r="A135" s="5">
        <v>4041</v>
      </c>
      <c r="B135" s="5" t="s">
        <v>80</v>
      </c>
    </row>
    <row r="136" spans="1:2" x14ac:dyDescent="0.25">
      <c r="A136" s="5">
        <v>4041</v>
      </c>
      <c r="B136" s="5" t="s">
        <v>81</v>
      </c>
    </row>
    <row r="137" spans="1:2" x14ac:dyDescent="0.25">
      <c r="A137" s="5">
        <v>4041</v>
      </c>
      <c r="B137" s="5" t="s">
        <v>145</v>
      </c>
    </row>
    <row r="138" spans="1:2" x14ac:dyDescent="0.25">
      <c r="A138" s="5">
        <v>4041</v>
      </c>
      <c r="B138" s="5" t="s">
        <v>146</v>
      </c>
    </row>
    <row r="139" spans="1:2" x14ac:dyDescent="0.25">
      <c r="A139" s="5">
        <v>4041</v>
      </c>
      <c r="B139" s="5" t="s">
        <v>24</v>
      </c>
    </row>
    <row r="140" spans="1:2" x14ac:dyDescent="0.25">
      <c r="A140" s="5">
        <v>4041</v>
      </c>
      <c r="B140" s="5" t="s">
        <v>147</v>
      </c>
    </row>
    <row r="141" spans="1:2" x14ac:dyDescent="0.25">
      <c r="A141" s="5">
        <v>4041</v>
      </c>
      <c r="B141" s="5" t="s">
        <v>26</v>
      </c>
    </row>
    <row r="142" spans="1:2" x14ac:dyDescent="0.25">
      <c r="A142" s="5">
        <v>4041</v>
      </c>
      <c r="B142" s="5" t="s">
        <v>148</v>
      </c>
    </row>
    <row r="143" spans="1:2" x14ac:dyDescent="0.25">
      <c r="A143" s="5">
        <v>4041</v>
      </c>
      <c r="B143" s="5" t="s">
        <v>28</v>
      </c>
    </row>
    <row r="144" spans="1:2" x14ac:dyDescent="0.25">
      <c r="A144" s="5">
        <v>4041</v>
      </c>
      <c r="B144" s="5" t="s">
        <v>149</v>
      </c>
    </row>
    <row r="145" spans="1:2" x14ac:dyDescent="0.25">
      <c r="A145" s="5">
        <v>4041</v>
      </c>
      <c r="B145" s="5" t="s">
        <v>16</v>
      </c>
    </row>
    <row r="146" spans="1:2" x14ac:dyDescent="0.25">
      <c r="A146" s="5">
        <v>4041</v>
      </c>
      <c r="B146" s="5" t="s">
        <v>84</v>
      </c>
    </row>
    <row r="147" spans="1:2" x14ac:dyDescent="0.25">
      <c r="A147" s="5">
        <v>4041</v>
      </c>
      <c r="B147" s="5" t="s">
        <v>82</v>
      </c>
    </row>
    <row r="148" spans="1:2" x14ac:dyDescent="0.25">
      <c r="A148" s="5">
        <v>4041</v>
      </c>
      <c r="B148" s="5" t="s">
        <v>83</v>
      </c>
    </row>
    <row r="149" spans="1:2" x14ac:dyDescent="0.25">
      <c r="A149" s="5">
        <v>4041</v>
      </c>
      <c r="B149" s="5" t="s">
        <v>155</v>
      </c>
    </row>
    <row r="150" spans="1:2" x14ac:dyDescent="0.25">
      <c r="A150" s="5">
        <v>4041</v>
      </c>
      <c r="B150" s="5" t="s">
        <v>36</v>
      </c>
    </row>
    <row r="151" spans="1:2" x14ac:dyDescent="0.25">
      <c r="A151" s="5">
        <v>4041</v>
      </c>
      <c r="B151" s="5" t="s">
        <v>37</v>
      </c>
    </row>
    <row r="152" spans="1:2" x14ac:dyDescent="0.25">
      <c r="A152" s="5">
        <v>4041</v>
      </c>
      <c r="B152" s="5" t="s">
        <v>30</v>
      </c>
    </row>
    <row r="153" spans="1:2" x14ac:dyDescent="0.25">
      <c r="A153" s="5">
        <v>4041</v>
      </c>
      <c r="B153" s="5" t="s">
        <v>31</v>
      </c>
    </row>
    <row r="154" spans="1:2" x14ac:dyDescent="0.25">
      <c r="A154" s="5">
        <v>4041</v>
      </c>
      <c r="B154" s="5" t="s">
        <v>150</v>
      </c>
    </row>
    <row r="155" spans="1:2" x14ac:dyDescent="0.25">
      <c r="A155" s="5">
        <v>4041</v>
      </c>
      <c r="B155" s="5" t="s">
        <v>151</v>
      </c>
    </row>
    <row r="156" spans="1:2" x14ac:dyDescent="0.25">
      <c r="A156" s="5">
        <v>4041</v>
      </c>
      <c r="B156" s="5" t="s">
        <v>39</v>
      </c>
    </row>
    <row r="157" spans="1:2" x14ac:dyDescent="0.25">
      <c r="A157" s="5">
        <v>4041</v>
      </c>
      <c r="B157" s="5" t="s">
        <v>40</v>
      </c>
    </row>
    <row r="158" spans="1:2" x14ac:dyDescent="0.25">
      <c r="A158" s="5">
        <v>4041</v>
      </c>
      <c r="B158" s="5" t="s">
        <v>41</v>
      </c>
    </row>
    <row r="159" spans="1:2" x14ac:dyDescent="0.25">
      <c r="A159" s="5">
        <v>4041</v>
      </c>
      <c r="B159" s="5" t="s">
        <v>42</v>
      </c>
    </row>
    <row r="160" spans="1:2" x14ac:dyDescent="0.25">
      <c r="A160" s="5">
        <v>4041</v>
      </c>
      <c r="B160" s="5" t="s">
        <v>43</v>
      </c>
    </row>
    <row r="161" spans="1:2" x14ac:dyDescent="0.25">
      <c r="A161" s="5">
        <v>4041</v>
      </c>
      <c r="B161" s="5" t="s">
        <v>45</v>
      </c>
    </row>
    <row r="162" spans="1:2" x14ac:dyDescent="0.25">
      <c r="A162" s="5">
        <v>4041</v>
      </c>
      <c r="B162" s="5" t="s">
        <v>46</v>
      </c>
    </row>
    <row r="163" spans="1:2" x14ac:dyDescent="0.25">
      <c r="A163" s="5">
        <v>4041</v>
      </c>
      <c r="B163" s="5" t="s">
        <v>47</v>
      </c>
    </row>
    <row r="164" spans="1:2" x14ac:dyDescent="0.25">
      <c r="A164" s="5">
        <v>4041</v>
      </c>
      <c r="B164" s="5" t="s">
        <v>152</v>
      </c>
    </row>
    <row r="165" spans="1:2" x14ac:dyDescent="0.25">
      <c r="A165" s="5">
        <v>4041</v>
      </c>
      <c r="B165" s="5" t="s">
        <v>153</v>
      </c>
    </row>
    <row r="166" spans="1:2" x14ac:dyDescent="0.25">
      <c r="A166" s="5">
        <v>4041</v>
      </c>
      <c r="B166" s="5" t="s">
        <v>154</v>
      </c>
    </row>
    <row r="167" spans="1:2" x14ac:dyDescent="0.25">
      <c r="A167" s="5">
        <v>4041</v>
      </c>
      <c r="B167" s="5" t="s">
        <v>156</v>
      </c>
    </row>
    <row r="168" spans="1:2" x14ac:dyDescent="0.25">
      <c r="A168" s="1">
        <v>4042</v>
      </c>
      <c r="B168" s="1" t="s">
        <v>54</v>
      </c>
    </row>
    <row r="169" spans="1:2" x14ac:dyDescent="0.25">
      <c r="A169" s="1">
        <v>4042</v>
      </c>
      <c r="B169" s="1" t="s">
        <v>86</v>
      </c>
    </row>
    <row r="170" spans="1:2" x14ac:dyDescent="0.25">
      <c r="A170" s="1">
        <v>4042</v>
      </c>
      <c r="B170" s="1" t="s">
        <v>87</v>
      </c>
    </row>
    <row r="171" spans="1:2" x14ac:dyDescent="0.25">
      <c r="A171" s="1">
        <v>4042</v>
      </c>
      <c r="B171" s="1" t="s">
        <v>58</v>
      </c>
    </row>
    <row r="172" spans="1:2" x14ac:dyDescent="0.25">
      <c r="A172" s="1">
        <v>4042</v>
      </c>
      <c r="B172" s="1" t="s">
        <v>88</v>
      </c>
    </row>
    <row r="173" spans="1:2" x14ac:dyDescent="0.25">
      <c r="A173" s="1">
        <v>4042</v>
      </c>
      <c r="B173" s="1" t="s">
        <v>89</v>
      </c>
    </row>
    <row r="174" spans="1:2" x14ac:dyDescent="0.25">
      <c r="A174" s="1">
        <v>4042</v>
      </c>
      <c r="B174" s="1" t="s">
        <v>60</v>
      </c>
    </row>
    <row r="175" spans="1:2" x14ac:dyDescent="0.25">
      <c r="A175" s="1">
        <v>4042</v>
      </c>
      <c r="B175" s="1" t="s">
        <v>90</v>
      </c>
    </row>
    <row r="176" spans="1:2" x14ac:dyDescent="0.25">
      <c r="A176" s="1">
        <v>4042</v>
      </c>
      <c r="B176" s="1" t="s">
        <v>91</v>
      </c>
    </row>
    <row r="177" spans="1:2" x14ac:dyDescent="0.25">
      <c r="A177" s="1">
        <v>4042</v>
      </c>
      <c r="B177" s="1" t="s">
        <v>62</v>
      </c>
    </row>
    <row r="178" spans="1:2" x14ac:dyDescent="0.25">
      <c r="A178" s="1">
        <v>4042</v>
      </c>
      <c r="B178" s="1" t="s">
        <v>92</v>
      </c>
    </row>
    <row r="179" spans="1:2" x14ac:dyDescent="0.25">
      <c r="A179" s="1">
        <v>4042</v>
      </c>
      <c r="B179" s="1" t="s">
        <v>93</v>
      </c>
    </row>
    <row r="180" spans="1:2" x14ac:dyDescent="0.25">
      <c r="A180" s="1">
        <v>4042</v>
      </c>
      <c r="B180" s="1" t="s">
        <v>66</v>
      </c>
    </row>
    <row r="181" spans="1:2" x14ac:dyDescent="0.25">
      <c r="A181" s="1">
        <v>4042</v>
      </c>
      <c r="B181" s="1" t="s">
        <v>70</v>
      </c>
    </row>
    <row r="182" spans="1:2" x14ac:dyDescent="0.25">
      <c r="A182" s="1">
        <v>4042</v>
      </c>
      <c r="B182" s="1" t="s">
        <v>94</v>
      </c>
    </row>
    <row r="183" spans="1:2" x14ac:dyDescent="0.25">
      <c r="A183" s="1">
        <v>4042</v>
      </c>
      <c r="B183" s="1" t="s">
        <v>95</v>
      </c>
    </row>
    <row r="184" spans="1:2" x14ac:dyDescent="0.25">
      <c r="A184" s="1">
        <v>4042</v>
      </c>
      <c r="B184" s="1" t="s">
        <v>74</v>
      </c>
    </row>
    <row r="185" spans="1:2" x14ac:dyDescent="0.25">
      <c r="A185" s="1">
        <v>4042</v>
      </c>
      <c r="B185" s="1" t="s">
        <v>39</v>
      </c>
    </row>
    <row r="186" spans="1:2" x14ac:dyDescent="0.25">
      <c r="A186" s="1">
        <v>4042</v>
      </c>
      <c r="B186" s="1" t="s">
        <v>40</v>
      </c>
    </row>
    <row r="187" spans="1:2" x14ac:dyDescent="0.25">
      <c r="A187" s="5">
        <v>4042</v>
      </c>
      <c r="B187" s="1" t="s">
        <v>41</v>
      </c>
    </row>
    <row r="188" spans="1:2" x14ac:dyDescent="0.25">
      <c r="A188" s="5">
        <v>4042</v>
      </c>
      <c r="B188" s="1" t="s">
        <v>43</v>
      </c>
    </row>
    <row r="189" spans="1:2" x14ac:dyDescent="0.25">
      <c r="A189" s="1">
        <v>4042</v>
      </c>
      <c r="B189" s="1" t="s">
        <v>44</v>
      </c>
    </row>
    <row r="190" spans="1:2" x14ac:dyDescent="0.25">
      <c r="A190" s="5">
        <v>4042</v>
      </c>
      <c r="B190" s="1" t="s">
        <v>80</v>
      </c>
    </row>
    <row r="191" spans="1:2" x14ac:dyDescent="0.25">
      <c r="A191" s="5">
        <v>4042</v>
      </c>
      <c r="B191" s="1" t="s">
        <v>81</v>
      </c>
    </row>
    <row r="192" spans="1:2" x14ac:dyDescent="0.25">
      <c r="A192" s="1">
        <v>4042</v>
      </c>
      <c r="B192" s="1" t="s">
        <v>16</v>
      </c>
    </row>
    <row r="193" spans="1:2" x14ac:dyDescent="0.25">
      <c r="A193" s="1">
        <v>4042</v>
      </c>
      <c r="B193" s="1" t="s">
        <v>32</v>
      </c>
    </row>
    <row r="194" spans="1:2" x14ac:dyDescent="0.25">
      <c r="A194" s="1">
        <v>4042</v>
      </c>
      <c r="B194" s="1" t="s">
        <v>33</v>
      </c>
    </row>
    <row r="195" spans="1:2" x14ac:dyDescent="0.25">
      <c r="A195" s="1">
        <v>4042</v>
      </c>
      <c r="B195" s="1" t="s">
        <v>34</v>
      </c>
    </row>
    <row r="196" spans="1:2" x14ac:dyDescent="0.25">
      <c r="A196" s="1">
        <v>4042</v>
      </c>
      <c r="B196" s="1" t="s">
        <v>35</v>
      </c>
    </row>
    <row r="197" spans="1:2" x14ac:dyDescent="0.25">
      <c r="A197" s="1">
        <v>4042</v>
      </c>
      <c r="B197" s="1" t="s">
        <v>36</v>
      </c>
    </row>
    <row r="198" spans="1:2" x14ac:dyDescent="0.25">
      <c r="A198" s="1">
        <v>4042</v>
      </c>
      <c r="B198" s="1" t="s">
        <v>37</v>
      </c>
    </row>
    <row r="199" spans="1:2" x14ac:dyDescent="0.25">
      <c r="A199" s="1">
        <v>4042</v>
      </c>
      <c r="B199" s="1" t="s">
        <v>84</v>
      </c>
    </row>
    <row r="200" spans="1:2" x14ac:dyDescent="0.25">
      <c r="A200" s="5">
        <v>4042</v>
      </c>
      <c r="B200" s="1" t="s">
        <v>30</v>
      </c>
    </row>
    <row r="201" spans="1:2" x14ac:dyDescent="0.25">
      <c r="A201" s="5">
        <v>4042</v>
      </c>
      <c r="B201" s="1" t="s">
        <v>31</v>
      </c>
    </row>
    <row r="202" spans="1:2" x14ac:dyDescent="0.25">
      <c r="A202" s="1">
        <v>4043</v>
      </c>
      <c r="B202" s="1" t="s">
        <v>51</v>
      </c>
    </row>
    <row r="203" spans="1:2" x14ac:dyDescent="0.25">
      <c r="A203" s="1">
        <v>4043</v>
      </c>
      <c r="B203" s="1" t="s">
        <v>52</v>
      </c>
    </row>
    <row r="204" spans="1:2" x14ac:dyDescent="0.25">
      <c r="A204" s="1">
        <v>4043</v>
      </c>
      <c r="B204" s="1" t="s">
        <v>53</v>
      </c>
    </row>
    <row r="205" spans="1:2" x14ac:dyDescent="0.25">
      <c r="A205" s="5">
        <v>4043</v>
      </c>
      <c r="B205" s="1" t="s">
        <v>54</v>
      </c>
    </row>
    <row r="206" spans="1:2" x14ac:dyDescent="0.25">
      <c r="A206" s="1">
        <v>4043</v>
      </c>
      <c r="B206" s="1" t="s">
        <v>55</v>
      </c>
    </row>
    <row r="207" spans="1:2" x14ac:dyDescent="0.25">
      <c r="A207" s="1">
        <v>4043</v>
      </c>
      <c r="B207" s="1" t="s">
        <v>56</v>
      </c>
    </row>
    <row r="208" spans="1:2" x14ac:dyDescent="0.25">
      <c r="A208" s="1">
        <v>4043</v>
      </c>
      <c r="B208" s="1" t="s">
        <v>57</v>
      </c>
    </row>
    <row r="209" spans="1:2" x14ac:dyDescent="0.25">
      <c r="A209" s="1">
        <v>4043</v>
      </c>
      <c r="B209" s="1" t="s">
        <v>58</v>
      </c>
    </row>
    <row r="210" spans="1:2" x14ac:dyDescent="0.25">
      <c r="A210" s="1">
        <v>4043</v>
      </c>
      <c r="B210" s="1" t="s">
        <v>59</v>
      </c>
    </row>
    <row r="211" spans="1:2" x14ac:dyDescent="0.25">
      <c r="A211" s="1">
        <v>4043</v>
      </c>
      <c r="B211" s="1" t="s">
        <v>60</v>
      </c>
    </row>
    <row r="212" spans="1:2" x14ac:dyDescent="0.25">
      <c r="A212" s="1">
        <v>4043</v>
      </c>
      <c r="B212" s="1" t="s">
        <v>61</v>
      </c>
    </row>
    <row r="213" spans="1:2" x14ac:dyDescent="0.25">
      <c r="A213" s="1">
        <v>4043</v>
      </c>
      <c r="B213" s="1" t="s">
        <v>62</v>
      </c>
    </row>
    <row r="214" spans="1:2" x14ac:dyDescent="0.25">
      <c r="A214" s="1">
        <v>4043</v>
      </c>
      <c r="B214" s="1" t="s">
        <v>63</v>
      </c>
    </row>
    <row r="215" spans="1:2" x14ac:dyDescent="0.25">
      <c r="A215" s="1">
        <v>4043</v>
      </c>
      <c r="B215" s="1" t="s">
        <v>64</v>
      </c>
    </row>
    <row r="216" spans="1:2" x14ac:dyDescent="0.25">
      <c r="A216" s="1">
        <v>4043</v>
      </c>
      <c r="B216" s="1" t="s">
        <v>65</v>
      </c>
    </row>
    <row r="217" spans="1:2" x14ac:dyDescent="0.25">
      <c r="A217" s="5">
        <v>4043</v>
      </c>
      <c r="B217" s="1" t="s">
        <v>66</v>
      </c>
    </row>
    <row r="218" spans="1:2" x14ac:dyDescent="0.25">
      <c r="A218" s="5">
        <v>4043</v>
      </c>
      <c r="B218" s="1" t="s">
        <v>67</v>
      </c>
    </row>
    <row r="219" spans="1:2" x14ac:dyDescent="0.25">
      <c r="A219" s="1">
        <v>4043</v>
      </c>
      <c r="B219" s="1" t="s">
        <v>68</v>
      </c>
    </row>
    <row r="220" spans="1:2" x14ac:dyDescent="0.25">
      <c r="A220" s="1">
        <v>4043</v>
      </c>
      <c r="B220" s="1" t="s">
        <v>69</v>
      </c>
    </row>
    <row r="221" spans="1:2" x14ac:dyDescent="0.25">
      <c r="A221" s="1">
        <v>4043</v>
      </c>
      <c r="B221" s="1" t="s">
        <v>70</v>
      </c>
    </row>
    <row r="222" spans="1:2" x14ac:dyDescent="0.25">
      <c r="A222" s="5">
        <v>4043</v>
      </c>
      <c r="B222" s="1" t="s">
        <v>71</v>
      </c>
    </row>
    <row r="223" spans="1:2" x14ac:dyDescent="0.25">
      <c r="A223" s="1">
        <v>4043</v>
      </c>
      <c r="B223" s="1" t="s">
        <v>72</v>
      </c>
    </row>
    <row r="224" spans="1:2" x14ac:dyDescent="0.25">
      <c r="A224" s="5">
        <v>4043</v>
      </c>
      <c r="B224" s="1" t="s">
        <v>73</v>
      </c>
    </row>
    <row r="225" spans="1:2" x14ac:dyDescent="0.25">
      <c r="A225" s="1">
        <v>4043</v>
      </c>
      <c r="B225" s="1" t="s">
        <v>74</v>
      </c>
    </row>
    <row r="226" spans="1:2" x14ac:dyDescent="0.25">
      <c r="A226" s="5">
        <v>4043</v>
      </c>
      <c r="B226" s="1" t="s">
        <v>39</v>
      </c>
    </row>
    <row r="227" spans="1:2" x14ac:dyDescent="0.25">
      <c r="A227" s="1">
        <v>4043</v>
      </c>
      <c r="B227" s="1" t="s">
        <v>40</v>
      </c>
    </row>
    <row r="228" spans="1:2" x14ac:dyDescent="0.25">
      <c r="A228" s="1">
        <v>4043</v>
      </c>
      <c r="B228" s="1" t="s">
        <v>41</v>
      </c>
    </row>
    <row r="229" spans="1:2" x14ac:dyDescent="0.25">
      <c r="A229" s="1">
        <v>4043</v>
      </c>
      <c r="B229" s="1" t="s">
        <v>43</v>
      </c>
    </row>
    <row r="230" spans="1:2" x14ac:dyDescent="0.25">
      <c r="A230" s="1">
        <v>4043</v>
      </c>
      <c r="B230" s="1" t="s">
        <v>44</v>
      </c>
    </row>
    <row r="231" spans="1:2" x14ac:dyDescent="0.25">
      <c r="A231" s="1">
        <v>4043</v>
      </c>
      <c r="B231" s="1" t="s">
        <v>80</v>
      </c>
    </row>
    <row r="232" spans="1:2" x14ac:dyDescent="0.25">
      <c r="A232" s="1">
        <v>4043</v>
      </c>
      <c r="B232" s="1" t="s">
        <v>81</v>
      </c>
    </row>
    <row r="233" spans="1:2" x14ac:dyDescent="0.25">
      <c r="A233" s="1">
        <v>4043</v>
      </c>
      <c r="B233" s="1" t="s">
        <v>16</v>
      </c>
    </row>
    <row r="234" spans="1:2" x14ac:dyDescent="0.25">
      <c r="A234" s="1">
        <v>4043</v>
      </c>
      <c r="B234" s="1" t="s">
        <v>32</v>
      </c>
    </row>
    <row r="235" spans="1:2" x14ac:dyDescent="0.25">
      <c r="A235" s="5">
        <v>4043</v>
      </c>
      <c r="B235" s="1" t="s">
        <v>33</v>
      </c>
    </row>
    <row r="236" spans="1:2" x14ac:dyDescent="0.25">
      <c r="A236" s="5">
        <v>4043</v>
      </c>
      <c r="B236" s="1" t="s">
        <v>82</v>
      </c>
    </row>
    <row r="237" spans="1:2" x14ac:dyDescent="0.25">
      <c r="A237" s="5">
        <v>4043</v>
      </c>
      <c r="B237" s="1" t="s">
        <v>83</v>
      </c>
    </row>
    <row r="238" spans="1:2" x14ac:dyDescent="0.25">
      <c r="A238" s="5">
        <v>4043</v>
      </c>
      <c r="B238" s="1" t="s">
        <v>34</v>
      </c>
    </row>
    <row r="239" spans="1:2" x14ac:dyDescent="0.25">
      <c r="A239" s="5">
        <v>4043</v>
      </c>
      <c r="B239" s="1" t="s">
        <v>35</v>
      </c>
    </row>
    <row r="240" spans="1:2" x14ac:dyDescent="0.25">
      <c r="A240" s="5">
        <v>4043</v>
      </c>
      <c r="B240" s="1" t="s">
        <v>36</v>
      </c>
    </row>
    <row r="241" spans="1:2" x14ac:dyDescent="0.25">
      <c r="A241" s="5">
        <v>4043</v>
      </c>
      <c r="B241" s="1" t="s">
        <v>37</v>
      </c>
    </row>
    <row r="242" spans="1:2" x14ac:dyDescent="0.25">
      <c r="A242" s="5">
        <v>4043</v>
      </c>
      <c r="B242" s="1" t="s">
        <v>84</v>
      </c>
    </row>
    <row r="243" spans="1:2" x14ac:dyDescent="0.25">
      <c r="A243" s="1">
        <v>4043</v>
      </c>
      <c r="B243" s="1" t="s">
        <v>30</v>
      </c>
    </row>
    <row r="244" spans="1:2" x14ac:dyDescent="0.25">
      <c r="A244" s="1">
        <v>4043</v>
      </c>
      <c r="B244" s="1" t="s">
        <v>31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AB5E4-E7D5-4CCA-A794-EB08525C2861}">
  <sheetPr codeName="Лист6"/>
  <dimension ref="A1:K257"/>
  <sheetViews>
    <sheetView workbookViewId="0">
      <pane ySplit="2" topLeftCell="A217" activePane="bottomLeft" state="frozen"/>
      <selection pane="bottomLeft" activeCell="A3" sqref="A3:C245"/>
    </sheetView>
  </sheetViews>
  <sheetFormatPr defaultRowHeight="12.75" x14ac:dyDescent="0.25"/>
  <cols>
    <col min="1" max="1" width="9.85546875" style="1" bestFit="1" customWidth="1"/>
    <col min="2" max="2" width="29.7109375" style="1" bestFit="1" customWidth="1"/>
    <col min="3" max="3" width="11" style="1" customWidth="1"/>
    <col min="4" max="4" width="5.7109375" style="1" customWidth="1"/>
    <col min="5" max="5" width="5.7109375" style="2" customWidth="1"/>
    <col min="6" max="6" width="11" style="1" bestFit="1" customWidth="1"/>
    <col min="7" max="7" width="11" style="1" customWidth="1"/>
    <col min="8" max="8" width="11.7109375" style="1" customWidth="1"/>
    <col min="9" max="10" width="17.7109375" style="1" customWidth="1"/>
    <col min="11" max="11" width="13.28515625" style="1" bestFit="1" customWidth="1"/>
    <col min="12" max="16384" width="9.140625" style="1"/>
  </cols>
  <sheetData>
    <row r="1" spans="1:11" x14ac:dyDescent="0.25">
      <c r="D1" s="41" t="s">
        <v>5</v>
      </c>
      <c r="E1" s="41"/>
      <c r="G1" s="42" t="s">
        <v>78</v>
      </c>
      <c r="H1" s="42"/>
    </row>
    <row r="2" spans="1:11" ht="67.5" customHeight="1" x14ac:dyDescent="0.25">
      <c r="A2" s="1" t="s">
        <v>10</v>
      </c>
      <c r="B2" s="1" t="s">
        <v>8</v>
      </c>
      <c r="C2" s="1" t="s">
        <v>201</v>
      </c>
      <c r="D2" s="1" t="s">
        <v>75</v>
      </c>
      <c r="E2" s="1" t="s">
        <v>76</v>
      </c>
      <c r="F2" s="1" t="s">
        <v>9</v>
      </c>
      <c r="G2" s="2" t="s">
        <v>6</v>
      </c>
      <c r="H2" s="2" t="s">
        <v>77</v>
      </c>
      <c r="I2" s="8" t="s">
        <v>157</v>
      </c>
      <c r="J2" s="8" t="s">
        <v>158</v>
      </c>
      <c r="K2" s="1" t="s">
        <v>199</v>
      </c>
    </row>
    <row r="3" spans="1:11" x14ac:dyDescent="0.25">
      <c r="A3" s="7">
        <v>4013</v>
      </c>
      <c r="B3" s="3" t="s">
        <v>85</v>
      </c>
      <c r="C3" s="1" t="s">
        <v>195</v>
      </c>
      <c r="D3" s="1">
        <v>1</v>
      </c>
      <c r="E3" s="1"/>
      <c r="F3" s="2">
        <v>9563</v>
      </c>
      <c r="G3" s="2">
        <v>12895</v>
      </c>
      <c r="H3" s="2">
        <f>SUM(Спецификация[[#This Row],[т]:[н]])*Спецификация[[#This Row],[1 шт]]</f>
        <v>12895</v>
      </c>
      <c r="I3" s="1">
        <v>50</v>
      </c>
      <c r="J3" s="1">
        <v>144</v>
      </c>
      <c r="K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" spans="1:11" x14ac:dyDescent="0.25">
      <c r="A4" s="1">
        <v>4013</v>
      </c>
      <c r="B4" s="3" t="s">
        <v>85</v>
      </c>
      <c r="C4" s="1" t="s">
        <v>160</v>
      </c>
      <c r="D4" s="1">
        <v>1</v>
      </c>
      <c r="E4" s="1"/>
      <c r="F4" s="2">
        <v>9542</v>
      </c>
      <c r="G4" s="2">
        <v>11955</v>
      </c>
      <c r="H4" s="2">
        <f>SUM(Спецификация[[#This Row],[т]:[н]])*Спецификация[[#This Row],[1 шт]]</f>
        <v>11955</v>
      </c>
      <c r="I4" s="1">
        <v>52</v>
      </c>
      <c r="J4" s="1">
        <v>132</v>
      </c>
      <c r="K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" spans="1:11" x14ac:dyDescent="0.25">
      <c r="A5" s="1">
        <v>4013</v>
      </c>
      <c r="B5" s="3" t="s">
        <v>85</v>
      </c>
      <c r="C5" s="1" t="s">
        <v>161</v>
      </c>
      <c r="D5" s="1">
        <v>1</v>
      </c>
      <c r="E5" s="1"/>
      <c r="F5" s="2">
        <v>9469</v>
      </c>
      <c r="G5" s="2">
        <v>11884</v>
      </c>
      <c r="H5" s="2">
        <f>SUM(Спецификация[[#This Row],[т]:[н]])*Спецификация[[#This Row],[1 шт]]</f>
        <v>11884</v>
      </c>
      <c r="I5" s="1">
        <v>50</v>
      </c>
      <c r="J5" s="1">
        <v>131</v>
      </c>
      <c r="K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" spans="1:11" x14ac:dyDescent="0.25">
      <c r="A6" s="1">
        <v>4013</v>
      </c>
      <c r="B6" s="3" t="s">
        <v>85</v>
      </c>
      <c r="C6" s="1" t="s">
        <v>159</v>
      </c>
      <c r="D6" s="1">
        <v>1</v>
      </c>
      <c r="E6" s="1"/>
      <c r="F6" s="2">
        <v>9446</v>
      </c>
      <c r="G6" s="2">
        <v>12736</v>
      </c>
      <c r="H6" s="2">
        <f>SUM(Спецификация[[#This Row],[т]:[н]])*Спецификация[[#This Row],[1 шт]]</f>
        <v>12736</v>
      </c>
      <c r="I6" s="1">
        <v>49.3</v>
      </c>
      <c r="J6" s="1">
        <v>142.19999999999999</v>
      </c>
      <c r="K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" spans="1:11" x14ac:dyDescent="0.25">
      <c r="A7" s="1">
        <v>4013</v>
      </c>
      <c r="B7" s="3" t="s">
        <v>85</v>
      </c>
      <c r="C7" s="1" t="s">
        <v>162</v>
      </c>
      <c r="D7" s="1">
        <v>1</v>
      </c>
      <c r="E7" s="1"/>
      <c r="F7" s="2">
        <v>9563</v>
      </c>
      <c r="G7" s="2">
        <v>12895</v>
      </c>
      <c r="H7" s="2">
        <f>SUM(Спецификация[[#This Row],[т]:[н]])*Спецификация[[#This Row],[1 шт]]</f>
        <v>12895</v>
      </c>
      <c r="I7" s="1">
        <v>50</v>
      </c>
      <c r="J7" s="1">
        <v>144</v>
      </c>
      <c r="K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" spans="1:11" x14ac:dyDescent="0.25">
      <c r="A8" s="1">
        <v>4013</v>
      </c>
      <c r="B8" s="3" t="s">
        <v>85</v>
      </c>
      <c r="C8" s="1" t="s">
        <v>163</v>
      </c>
      <c r="D8" s="1">
        <v>1</v>
      </c>
      <c r="E8" s="1"/>
      <c r="F8" s="2">
        <v>9542</v>
      </c>
      <c r="G8" s="2">
        <v>11955</v>
      </c>
      <c r="H8" s="2">
        <f>SUM(Спецификация[[#This Row],[т]:[н]])*Спецификация[[#This Row],[1 шт]]</f>
        <v>11955</v>
      </c>
      <c r="I8" s="1">
        <v>52</v>
      </c>
      <c r="J8" s="1">
        <v>132</v>
      </c>
      <c r="K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" spans="1:11" x14ac:dyDescent="0.25">
      <c r="A9" s="1">
        <v>4013</v>
      </c>
      <c r="B9" s="3" t="s">
        <v>85</v>
      </c>
      <c r="C9" s="1" t="s">
        <v>164</v>
      </c>
      <c r="D9" s="1">
        <v>1</v>
      </c>
      <c r="E9" s="1"/>
      <c r="F9" s="2">
        <v>9469</v>
      </c>
      <c r="G9" s="2">
        <v>11884</v>
      </c>
      <c r="H9" s="2">
        <f>SUM(Спецификация[[#This Row],[т]:[н]])*Спецификация[[#This Row],[1 шт]]</f>
        <v>11884</v>
      </c>
      <c r="I9" s="1">
        <v>50</v>
      </c>
      <c r="J9" s="1">
        <v>131</v>
      </c>
      <c r="K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" spans="1:11" x14ac:dyDescent="0.25">
      <c r="A10" s="1">
        <v>4013</v>
      </c>
      <c r="B10" s="3" t="s">
        <v>85</v>
      </c>
      <c r="C10" s="1" t="s">
        <v>165</v>
      </c>
      <c r="D10" s="1">
        <v>1</v>
      </c>
      <c r="E10" s="1"/>
      <c r="F10" s="2">
        <v>9446</v>
      </c>
      <c r="G10" s="2">
        <v>12736</v>
      </c>
      <c r="H10" s="2">
        <f>SUM(Спецификация[[#This Row],[т]:[н]])*Спецификация[[#This Row],[1 шт]]</f>
        <v>12736</v>
      </c>
      <c r="I10" s="1">
        <v>49.3</v>
      </c>
      <c r="J10" s="1">
        <v>142.19999999999999</v>
      </c>
      <c r="K1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" spans="1:11" x14ac:dyDescent="0.25">
      <c r="A11" s="1">
        <v>4013</v>
      </c>
      <c r="B11" s="3" t="s">
        <v>85</v>
      </c>
      <c r="C11" s="1" t="s">
        <v>166</v>
      </c>
      <c r="D11" s="1">
        <v>1</v>
      </c>
      <c r="E11" s="1"/>
      <c r="F11" s="2">
        <v>9565</v>
      </c>
      <c r="G11" s="2">
        <v>12586</v>
      </c>
      <c r="H11" s="2">
        <f>SUM(Спецификация[[#This Row],[т]:[н]])*Спецификация[[#This Row],[1 шт]]</f>
        <v>12586</v>
      </c>
      <c r="I11" s="1">
        <v>50</v>
      </c>
      <c r="J11" s="1">
        <v>144</v>
      </c>
      <c r="K1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" spans="1:11" x14ac:dyDescent="0.25">
      <c r="A12" s="1">
        <v>4013</v>
      </c>
      <c r="B12" s="3" t="s">
        <v>85</v>
      </c>
      <c r="C12" s="1" t="s">
        <v>167</v>
      </c>
      <c r="D12" s="1">
        <v>1</v>
      </c>
      <c r="E12" s="1"/>
      <c r="F12" s="2">
        <v>9544</v>
      </c>
      <c r="G12" s="2">
        <v>11619</v>
      </c>
      <c r="H12" s="2">
        <f>SUM(Спецификация[[#This Row],[т]:[н]])*Спецификация[[#This Row],[1 шт]]</f>
        <v>11619</v>
      </c>
      <c r="I12" s="1">
        <v>52</v>
      </c>
      <c r="J12" s="1">
        <v>132</v>
      </c>
      <c r="K1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" spans="1:11" x14ac:dyDescent="0.25">
      <c r="A13" s="1">
        <v>4013</v>
      </c>
      <c r="B13" s="3" t="s">
        <v>85</v>
      </c>
      <c r="C13" s="1" t="s">
        <v>168</v>
      </c>
      <c r="D13" s="1">
        <v>1</v>
      </c>
      <c r="E13" s="1"/>
      <c r="F13" s="2">
        <v>9470</v>
      </c>
      <c r="G13" s="2">
        <v>11550</v>
      </c>
      <c r="H13" s="2">
        <f>SUM(Спецификация[[#This Row],[т]:[н]])*Спецификация[[#This Row],[1 шт]]</f>
        <v>11550</v>
      </c>
      <c r="I13" s="1">
        <v>50</v>
      </c>
      <c r="J13" s="1">
        <v>131</v>
      </c>
      <c r="K1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" spans="1:11" x14ac:dyDescent="0.25">
      <c r="A14" s="1">
        <v>4013</v>
      </c>
      <c r="B14" s="3" t="s">
        <v>85</v>
      </c>
      <c r="C14" s="1" t="s">
        <v>169</v>
      </c>
      <c r="D14" s="1">
        <v>1</v>
      </c>
      <c r="E14" s="1"/>
      <c r="F14" s="2">
        <v>9448</v>
      </c>
      <c r="G14" s="2">
        <v>12429</v>
      </c>
      <c r="H14" s="2">
        <f>SUM(Спецификация[[#This Row],[т]:[н]])*Спецификация[[#This Row],[1 шт]]</f>
        <v>12429</v>
      </c>
      <c r="I14" s="1">
        <v>49.3</v>
      </c>
      <c r="J14" s="1">
        <v>142.19999999999999</v>
      </c>
      <c r="K1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" spans="1:11" x14ac:dyDescent="0.25">
      <c r="A15" s="1">
        <v>4013</v>
      </c>
      <c r="B15" s="3" t="s">
        <v>85</v>
      </c>
      <c r="C15" s="1" t="s">
        <v>196</v>
      </c>
      <c r="D15" s="1">
        <v>1</v>
      </c>
      <c r="E15" s="1"/>
      <c r="F15" s="2">
        <v>5343</v>
      </c>
      <c r="G15" s="2">
        <v>6438</v>
      </c>
      <c r="H15" s="2">
        <f>SUM(Спецификация[[#This Row],[т]:[н]])*Спецификация[[#This Row],[1 шт]]</f>
        <v>6438</v>
      </c>
      <c r="I15" s="1">
        <v>27</v>
      </c>
      <c r="J15" s="1">
        <v>74.5</v>
      </c>
      <c r="K1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" spans="1:11" x14ac:dyDescent="0.25">
      <c r="A16" s="1">
        <v>4013</v>
      </c>
      <c r="B16" s="3" t="s">
        <v>85</v>
      </c>
      <c r="C16" s="1" t="s">
        <v>170</v>
      </c>
      <c r="D16" s="1">
        <v>1</v>
      </c>
      <c r="E16" s="1"/>
      <c r="F16" s="2">
        <v>5331</v>
      </c>
      <c r="G16" s="2">
        <v>5945</v>
      </c>
      <c r="H16" s="2">
        <f>SUM(Спецификация[[#This Row],[т]:[н]])*Спецификация[[#This Row],[1 шт]]</f>
        <v>5945</v>
      </c>
      <c r="I16" s="1">
        <v>27.2</v>
      </c>
      <c r="J16" s="1">
        <v>68.3</v>
      </c>
      <c r="K1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" spans="1:11" x14ac:dyDescent="0.25">
      <c r="A17" s="1">
        <v>4013</v>
      </c>
      <c r="B17" s="3" t="s">
        <v>85</v>
      </c>
      <c r="C17" s="1" t="s">
        <v>171</v>
      </c>
      <c r="D17" s="1">
        <v>1</v>
      </c>
      <c r="E17" s="1"/>
      <c r="F17" s="2">
        <v>5291</v>
      </c>
      <c r="G17" s="2">
        <v>5911</v>
      </c>
      <c r="H17" s="2">
        <f>SUM(Спецификация[[#This Row],[т]:[н]])*Спецификация[[#This Row],[1 шт]]</f>
        <v>5911</v>
      </c>
      <c r="I17" s="1">
        <v>27.2</v>
      </c>
      <c r="J17" s="1">
        <v>68</v>
      </c>
      <c r="K1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" spans="1:11" x14ac:dyDescent="0.25">
      <c r="A18" s="1">
        <v>4013</v>
      </c>
      <c r="B18" s="3" t="s">
        <v>85</v>
      </c>
      <c r="C18" s="1" t="s">
        <v>172</v>
      </c>
      <c r="D18" s="1">
        <v>1</v>
      </c>
      <c r="E18" s="1"/>
      <c r="F18" s="2">
        <v>5279</v>
      </c>
      <c r="G18" s="2">
        <v>6356</v>
      </c>
      <c r="H18" s="2">
        <f>SUM(Спецификация[[#This Row],[т]:[н]])*Спецификация[[#This Row],[1 шт]]</f>
        <v>6356</v>
      </c>
      <c r="I18" s="1">
        <v>27</v>
      </c>
      <c r="J18" s="1">
        <v>74</v>
      </c>
      <c r="K1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" spans="1:11" x14ac:dyDescent="0.25">
      <c r="A19" s="1">
        <v>4013</v>
      </c>
      <c r="B19" s="3" t="s">
        <v>85</v>
      </c>
      <c r="C19" s="1" t="s">
        <v>173</v>
      </c>
      <c r="D19" s="1">
        <v>1</v>
      </c>
      <c r="E19" s="1"/>
      <c r="F19" s="2">
        <v>5349</v>
      </c>
      <c r="G19" s="2">
        <v>6713</v>
      </c>
      <c r="H19" s="2">
        <f>SUM(Спецификация[[#This Row],[т]:[н]])*Спецификация[[#This Row],[1 шт]]</f>
        <v>6713</v>
      </c>
      <c r="I19" s="1">
        <v>24</v>
      </c>
      <c r="J19" s="1">
        <v>75</v>
      </c>
      <c r="K1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" spans="1:11" x14ac:dyDescent="0.25">
      <c r="A20" s="1">
        <v>4013</v>
      </c>
      <c r="B20" s="3" t="s">
        <v>85</v>
      </c>
      <c r="C20" s="1" t="s">
        <v>174</v>
      </c>
      <c r="D20" s="1">
        <v>1</v>
      </c>
      <c r="E20" s="1"/>
      <c r="F20" s="2">
        <v>5334</v>
      </c>
      <c r="G20" s="2">
        <v>6187</v>
      </c>
      <c r="H20" s="2">
        <f>SUM(Спецификация[[#This Row],[т]:[н]])*Спецификация[[#This Row],[1 шт]]</f>
        <v>6187</v>
      </c>
      <c r="K2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" spans="1:11" x14ac:dyDescent="0.25">
      <c r="A21" s="1">
        <v>4013</v>
      </c>
      <c r="B21" s="3" t="s">
        <v>85</v>
      </c>
      <c r="C21" s="1" t="s">
        <v>175</v>
      </c>
      <c r="D21" s="1">
        <v>1</v>
      </c>
      <c r="E21" s="1"/>
      <c r="F21" s="2">
        <v>5282</v>
      </c>
      <c r="G21" s="2">
        <v>6135</v>
      </c>
      <c r="H21" s="2">
        <f>SUM(Спецификация[[#This Row],[т]:[н]])*Спецификация[[#This Row],[1 шт]]</f>
        <v>6135</v>
      </c>
      <c r="I21" s="1">
        <v>25</v>
      </c>
      <c r="J21" s="1">
        <v>67.7</v>
      </c>
      <c r="K2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" spans="1:11" x14ac:dyDescent="0.25">
      <c r="A22" s="1">
        <v>4013</v>
      </c>
      <c r="B22" s="3" t="s">
        <v>85</v>
      </c>
      <c r="C22" s="1" t="s">
        <v>176</v>
      </c>
      <c r="D22" s="1">
        <v>1</v>
      </c>
      <c r="E22" s="1"/>
      <c r="F22" s="2">
        <v>5266</v>
      </c>
      <c r="G22" s="2">
        <v>6598</v>
      </c>
      <c r="H22" s="2">
        <f>SUM(Спецификация[[#This Row],[т]:[н]])*Спецификация[[#This Row],[1 шт]]</f>
        <v>6598</v>
      </c>
      <c r="I22" s="1">
        <v>26.5</v>
      </c>
      <c r="J22" s="1">
        <v>73.599999999999994</v>
      </c>
      <c r="K2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" spans="1:11" x14ac:dyDescent="0.25">
      <c r="A23" s="1">
        <v>4013</v>
      </c>
      <c r="B23" s="3" t="s">
        <v>85</v>
      </c>
      <c r="C23" s="1" t="s">
        <v>177</v>
      </c>
      <c r="D23" s="1">
        <v>1</v>
      </c>
      <c r="E23" s="1"/>
      <c r="F23" s="2">
        <v>5392</v>
      </c>
      <c r="G23" s="2">
        <v>10606</v>
      </c>
      <c r="H23" s="2">
        <f>SUM(Спецификация[[#This Row],[т]:[н]])*Спецификация[[#This Row],[1 шт]]</f>
        <v>10606</v>
      </c>
      <c r="I23" s="1">
        <v>10</v>
      </c>
      <c r="K2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" spans="1:11" x14ac:dyDescent="0.25">
      <c r="A24" s="1">
        <v>4013</v>
      </c>
      <c r="B24" s="3" t="s">
        <v>85</v>
      </c>
      <c r="C24" s="1" t="s">
        <v>11</v>
      </c>
      <c r="D24" s="1">
        <v>1</v>
      </c>
      <c r="E24" s="1"/>
      <c r="F24" s="2">
        <v>5392</v>
      </c>
      <c r="G24" s="2">
        <v>10606</v>
      </c>
      <c r="H24" s="2">
        <f>SUM(Спецификация[[#This Row],[т]:[н]])*Спецификация[[#This Row],[1 шт]]</f>
        <v>10606</v>
      </c>
      <c r="I24" s="1">
        <v>10</v>
      </c>
      <c r="K2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" spans="1:11" x14ac:dyDescent="0.25">
      <c r="A25" s="1">
        <v>4013</v>
      </c>
      <c r="B25" s="3" t="s">
        <v>12</v>
      </c>
      <c r="C25" s="1" t="s">
        <v>178</v>
      </c>
      <c r="D25" s="1">
        <v>1</v>
      </c>
      <c r="E25" s="1"/>
      <c r="F25" s="2">
        <v>8715</v>
      </c>
      <c r="G25" s="2">
        <v>4088</v>
      </c>
      <c r="H25" s="2">
        <f>SUM(Спецификация[[#This Row],[т]:[н]])*Спецификация[[#This Row],[1 шт]]</f>
        <v>4088</v>
      </c>
      <c r="K2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6" spans="1:11" x14ac:dyDescent="0.25">
      <c r="A26" s="1">
        <v>4013</v>
      </c>
      <c r="B26" s="3" t="s">
        <v>12</v>
      </c>
      <c r="C26" s="1" t="s">
        <v>179</v>
      </c>
      <c r="D26" s="1">
        <v>1</v>
      </c>
      <c r="E26" s="1"/>
      <c r="F26" s="2">
        <v>8715</v>
      </c>
      <c r="G26" s="2">
        <v>4088</v>
      </c>
      <c r="H26" s="2">
        <f>SUM(Спецификация[[#This Row],[т]:[н]])*Спецификация[[#This Row],[1 шт]]</f>
        <v>4088</v>
      </c>
      <c r="K2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7" spans="1:11" x14ac:dyDescent="0.25">
      <c r="A27" s="1">
        <v>4013</v>
      </c>
      <c r="B27" s="3" t="s">
        <v>12</v>
      </c>
      <c r="C27" s="1" t="s">
        <v>180</v>
      </c>
      <c r="D27" s="1">
        <v>1</v>
      </c>
      <c r="E27" s="1"/>
      <c r="F27" s="2">
        <v>8715</v>
      </c>
      <c r="G27" s="2">
        <v>4088</v>
      </c>
      <c r="H27" s="2">
        <f>SUM(Спецификация[[#This Row],[т]:[н]])*Спецификация[[#This Row],[1 шт]]</f>
        <v>4088</v>
      </c>
      <c r="K2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8" spans="1:11" x14ac:dyDescent="0.25">
      <c r="A28" s="1">
        <v>4013</v>
      </c>
      <c r="B28" s="3" t="s">
        <v>12</v>
      </c>
      <c r="C28" s="1" t="s">
        <v>181</v>
      </c>
      <c r="D28" s="1">
        <v>1</v>
      </c>
      <c r="E28" s="1"/>
      <c r="F28" s="2">
        <v>4511</v>
      </c>
      <c r="G28" s="2">
        <v>2101</v>
      </c>
      <c r="H28" s="2">
        <f>SUM(Спецификация[[#This Row],[т]:[н]])*Спецификация[[#This Row],[1 шт]]</f>
        <v>2101</v>
      </c>
      <c r="K2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9" spans="1:11" x14ac:dyDescent="0.25">
      <c r="A29" s="1">
        <v>4013</v>
      </c>
      <c r="B29" s="3" t="s">
        <v>12</v>
      </c>
      <c r="C29" s="1" t="s">
        <v>182</v>
      </c>
      <c r="D29" s="1">
        <v>1</v>
      </c>
      <c r="E29" s="1"/>
      <c r="F29" s="2">
        <v>4502</v>
      </c>
      <c r="G29" s="2">
        <v>2099</v>
      </c>
      <c r="H29" s="2">
        <f>SUM(Спецификация[[#This Row],[т]:[н]])*Спецификация[[#This Row],[1 шт]]</f>
        <v>2099</v>
      </c>
      <c r="K2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0" spans="1:11" x14ac:dyDescent="0.25">
      <c r="A30" s="1">
        <v>4013</v>
      </c>
      <c r="B30" s="3" t="s">
        <v>12</v>
      </c>
      <c r="C30" s="1" t="s">
        <v>183</v>
      </c>
      <c r="D30" s="1">
        <v>1</v>
      </c>
      <c r="E30" s="1"/>
      <c r="F30" s="2">
        <v>2845</v>
      </c>
      <c r="G30" s="2">
        <v>2829</v>
      </c>
      <c r="H30" s="2">
        <f>SUM(Спецификация[[#This Row],[т]:[н]])*Спецификация[[#This Row],[1 шт]]</f>
        <v>2829</v>
      </c>
      <c r="K3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1" spans="1:11" x14ac:dyDescent="0.25">
      <c r="A31" s="1">
        <v>4013</v>
      </c>
      <c r="B31" s="3" t="s">
        <v>13</v>
      </c>
      <c r="C31" s="1" t="s">
        <v>184</v>
      </c>
      <c r="D31" s="1">
        <v>1</v>
      </c>
      <c r="E31" s="1"/>
      <c r="F31" s="2">
        <v>9682</v>
      </c>
      <c r="G31" s="2">
        <v>5287</v>
      </c>
      <c r="H31" s="2">
        <f>SUM(Спецификация[[#This Row],[т]:[н]])*Спецификация[[#This Row],[1 шт]]</f>
        <v>5287</v>
      </c>
      <c r="K3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2" spans="1:11" x14ac:dyDescent="0.25">
      <c r="A32" s="1">
        <v>4013</v>
      </c>
      <c r="B32" s="3" t="s">
        <v>13</v>
      </c>
      <c r="C32" s="1" t="s">
        <v>185</v>
      </c>
      <c r="D32" s="1">
        <v>1</v>
      </c>
      <c r="E32" s="1"/>
      <c r="F32" s="2">
        <v>9470</v>
      </c>
      <c r="G32" s="2">
        <v>3418</v>
      </c>
      <c r="H32" s="2">
        <f>SUM(Спецификация[[#This Row],[т]:[н]])*Спецификация[[#This Row],[1 шт]]</f>
        <v>3418</v>
      </c>
      <c r="I32" s="1">
        <v>34</v>
      </c>
      <c r="K3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3" spans="1:11" x14ac:dyDescent="0.25">
      <c r="A33" s="1">
        <v>4013</v>
      </c>
      <c r="B33" s="3" t="s">
        <v>13</v>
      </c>
      <c r="C33" s="1" t="s">
        <v>186</v>
      </c>
      <c r="D33" s="1">
        <v>1</v>
      </c>
      <c r="E33" s="1"/>
      <c r="F33" s="2">
        <v>9682</v>
      </c>
      <c r="G33" s="2">
        <v>5318</v>
      </c>
      <c r="H33" s="2">
        <f>SUM(Спецификация[[#This Row],[т]:[н]])*Спецификация[[#This Row],[1 шт]]</f>
        <v>5318</v>
      </c>
      <c r="K3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4" spans="1:11" x14ac:dyDescent="0.25">
      <c r="A34" s="1">
        <v>4013</v>
      </c>
      <c r="B34" s="3" t="s">
        <v>13</v>
      </c>
      <c r="C34" s="1" t="s">
        <v>187</v>
      </c>
      <c r="D34" s="1">
        <v>1</v>
      </c>
      <c r="E34" s="1"/>
      <c r="F34" s="2">
        <v>9470</v>
      </c>
      <c r="G34" s="2">
        <v>3418</v>
      </c>
      <c r="H34" s="2">
        <f>SUM(Спецификация[[#This Row],[т]:[н]])*Спецификация[[#This Row],[1 шт]]</f>
        <v>3418</v>
      </c>
      <c r="I34" s="1">
        <v>34</v>
      </c>
      <c r="K3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5" spans="1:11" x14ac:dyDescent="0.25">
      <c r="A35" s="1">
        <v>4013</v>
      </c>
      <c r="B35" s="3" t="s">
        <v>13</v>
      </c>
      <c r="C35" s="1" t="s">
        <v>188</v>
      </c>
      <c r="D35" s="1">
        <v>1</v>
      </c>
      <c r="E35" s="1"/>
      <c r="F35" s="2">
        <v>9682</v>
      </c>
      <c r="G35" s="2">
        <v>5318</v>
      </c>
      <c r="H35" s="2">
        <f>SUM(Спецификация[[#This Row],[т]:[н]])*Спецификация[[#This Row],[1 шт]]</f>
        <v>5318</v>
      </c>
      <c r="I35" s="1">
        <v>62</v>
      </c>
      <c r="K3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6" spans="1:11" x14ac:dyDescent="0.25">
      <c r="A36" s="1">
        <v>4013</v>
      </c>
      <c r="B36" s="3" t="s">
        <v>13</v>
      </c>
      <c r="C36" s="1" t="s">
        <v>189</v>
      </c>
      <c r="D36" s="1">
        <v>1</v>
      </c>
      <c r="E36" s="1"/>
      <c r="F36" s="2">
        <v>9470</v>
      </c>
      <c r="G36" s="2">
        <v>3418</v>
      </c>
      <c r="H36" s="2">
        <f>SUM(Спецификация[[#This Row],[т]:[н]])*Спецификация[[#This Row],[1 шт]]</f>
        <v>3418</v>
      </c>
      <c r="I36" s="1">
        <v>34</v>
      </c>
      <c r="K3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7" spans="1:11" x14ac:dyDescent="0.25">
      <c r="A37" s="1">
        <v>4013</v>
      </c>
      <c r="B37" s="3" t="s">
        <v>13</v>
      </c>
      <c r="C37" s="1" t="s">
        <v>190</v>
      </c>
      <c r="D37" s="1">
        <v>1</v>
      </c>
      <c r="E37" s="1"/>
      <c r="F37" s="2">
        <v>5430</v>
      </c>
      <c r="G37" s="2">
        <v>2879</v>
      </c>
      <c r="H37" s="2">
        <f>SUM(Спецификация[[#This Row],[т]:[н]])*Спецификация[[#This Row],[1 шт]]</f>
        <v>2879</v>
      </c>
      <c r="I37" s="1">
        <v>38</v>
      </c>
      <c r="K3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8" spans="1:11" x14ac:dyDescent="0.25">
      <c r="A38" s="1">
        <v>4013</v>
      </c>
      <c r="B38" s="3" t="s">
        <v>13</v>
      </c>
      <c r="C38" s="1" t="s">
        <v>191</v>
      </c>
      <c r="D38" s="1">
        <v>1</v>
      </c>
      <c r="E38" s="1"/>
      <c r="F38" s="2">
        <v>5312</v>
      </c>
      <c r="G38" s="2">
        <v>1859</v>
      </c>
      <c r="H38" s="2">
        <f>SUM(Спецификация[[#This Row],[т]:[н]])*Спецификация[[#This Row],[1 шт]]</f>
        <v>1859</v>
      </c>
      <c r="I38" s="1">
        <v>26</v>
      </c>
      <c r="K3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39" spans="1:11" x14ac:dyDescent="0.25">
      <c r="A39" s="1">
        <v>4013</v>
      </c>
      <c r="B39" s="3" t="s">
        <v>13</v>
      </c>
      <c r="C39" s="1" t="s">
        <v>192</v>
      </c>
      <c r="D39" s="1">
        <v>1</v>
      </c>
      <c r="E39" s="1"/>
      <c r="F39" s="2">
        <v>5446</v>
      </c>
      <c r="G39" s="2">
        <v>2888</v>
      </c>
      <c r="H39" s="2">
        <f>SUM(Спецификация[[#This Row],[т]:[н]])*Спецификация[[#This Row],[1 шт]]</f>
        <v>2888</v>
      </c>
      <c r="I39" s="1">
        <v>39</v>
      </c>
      <c r="K3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0" spans="1:11" x14ac:dyDescent="0.25">
      <c r="A40" s="1">
        <v>4013</v>
      </c>
      <c r="B40" s="3" t="s">
        <v>13</v>
      </c>
      <c r="C40" s="1" t="s">
        <v>193</v>
      </c>
      <c r="D40" s="1">
        <v>1</v>
      </c>
      <c r="E40" s="1"/>
      <c r="F40" s="2">
        <v>5294</v>
      </c>
      <c r="G40" s="2">
        <v>1852</v>
      </c>
      <c r="H40" s="2">
        <f>SUM(Спецификация[[#This Row],[т]:[н]])*Спецификация[[#This Row],[1 шт]]</f>
        <v>1852</v>
      </c>
      <c r="I40" s="1">
        <v>26</v>
      </c>
      <c r="K4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1" spans="1:11" x14ac:dyDescent="0.25">
      <c r="A41" s="1">
        <v>4013</v>
      </c>
      <c r="B41" s="3" t="s">
        <v>13</v>
      </c>
      <c r="C41" s="1" t="s">
        <v>194</v>
      </c>
      <c r="D41" s="1">
        <v>1</v>
      </c>
      <c r="E41" s="1"/>
      <c r="F41" s="2">
        <v>2995</v>
      </c>
      <c r="G41" s="2">
        <v>1838</v>
      </c>
      <c r="H41" s="2">
        <f>SUM(Спецификация[[#This Row],[т]:[н]])*Спецификация[[#This Row],[1 шт]]</f>
        <v>1838</v>
      </c>
      <c r="I41" s="1">
        <v>26</v>
      </c>
      <c r="K4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2" spans="1:11" x14ac:dyDescent="0.25">
      <c r="A42" s="1">
        <v>4013</v>
      </c>
      <c r="B42" s="3" t="s">
        <v>13</v>
      </c>
      <c r="C42" s="1" t="s">
        <v>14</v>
      </c>
      <c r="D42" s="1">
        <v>1</v>
      </c>
      <c r="E42" s="1"/>
      <c r="F42" s="2">
        <v>2995</v>
      </c>
      <c r="G42" s="2">
        <v>1187</v>
      </c>
      <c r="H42" s="2">
        <f>SUM(Спецификация[[#This Row],[т]:[н]])*Спецификация[[#This Row],[1 шт]]</f>
        <v>1187</v>
      </c>
      <c r="I42" s="1">
        <v>18</v>
      </c>
      <c r="K4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3" spans="1:11" x14ac:dyDescent="0.25">
      <c r="A43" s="1">
        <v>4013</v>
      </c>
      <c r="B43" s="3" t="s">
        <v>17</v>
      </c>
      <c r="C43" s="1" t="s">
        <v>18</v>
      </c>
      <c r="D43" s="1">
        <v>2</v>
      </c>
      <c r="E43" s="1"/>
      <c r="F43" s="2">
        <v>320</v>
      </c>
      <c r="G43" s="2">
        <v>7</v>
      </c>
      <c r="H43" s="2">
        <f>SUM(Спецификация[[#This Row],[т]:[н]])*Спецификация[[#This Row],[1 шт]]</f>
        <v>14</v>
      </c>
      <c r="K4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4" spans="1:11" x14ac:dyDescent="0.25">
      <c r="A44" s="1">
        <v>4013</v>
      </c>
      <c r="B44" s="3" t="s">
        <v>17</v>
      </c>
      <c r="C44" s="1" t="s">
        <v>19</v>
      </c>
      <c r="D44" s="1">
        <v>4</v>
      </c>
      <c r="E44" s="1"/>
      <c r="F44" s="2">
        <v>170</v>
      </c>
      <c r="G44" s="2">
        <v>2</v>
      </c>
      <c r="H44" s="2">
        <f>SUM(Спецификация[[#This Row],[т]:[н]])*Спецификация[[#This Row],[1 шт]]</f>
        <v>8</v>
      </c>
      <c r="K4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5" spans="1:11" x14ac:dyDescent="0.25">
      <c r="A45" s="1">
        <v>4013</v>
      </c>
      <c r="B45" s="3" t="s">
        <v>29</v>
      </c>
      <c r="C45" s="1" t="s">
        <v>30</v>
      </c>
      <c r="D45" s="1">
        <v>10</v>
      </c>
      <c r="E45" s="1"/>
      <c r="F45" s="2">
        <v>2119</v>
      </c>
      <c r="G45" s="2">
        <v>63</v>
      </c>
      <c r="H45" s="2">
        <f>SUM(Спецификация[[#This Row],[т]:[н]])*Спецификация[[#This Row],[1 шт]]</f>
        <v>630</v>
      </c>
      <c r="K4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6" spans="1:11" x14ac:dyDescent="0.25">
      <c r="A46" s="1">
        <v>4013</v>
      </c>
      <c r="B46" s="3" t="s">
        <v>29</v>
      </c>
      <c r="C46" s="1" t="s">
        <v>31</v>
      </c>
      <c r="D46" s="1">
        <v>10</v>
      </c>
      <c r="E46" s="1"/>
      <c r="F46" s="2">
        <v>2071</v>
      </c>
      <c r="G46" s="2">
        <v>60</v>
      </c>
      <c r="H46" s="2">
        <f>SUM(Спецификация[[#This Row],[т]:[н]])*Спецификация[[#This Row],[1 шт]]</f>
        <v>600</v>
      </c>
      <c r="K4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7" spans="1:11" x14ac:dyDescent="0.25">
      <c r="A47" s="1">
        <v>4013</v>
      </c>
      <c r="B47" s="3" t="s">
        <v>20</v>
      </c>
      <c r="C47" s="1" t="s">
        <v>21</v>
      </c>
      <c r="D47" s="1">
        <v>5</v>
      </c>
      <c r="E47" s="1">
        <v>5</v>
      </c>
      <c r="F47" s="2">
        <v>5442</v>
      </c>
      <c r="G47" s="2">
        <v>810</v>
      </c>
      <c r="H47" s="2">
        <f>SUM(Спецификация[[#This Row],[т]:[н]])*Спецификация[[#This Row],[1 шт]]</f>
        <v>8100</v>
      </c>
      <c r="K4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8" spans="1:11" x14ac:dyDescent="0.25">
      <c r="A48" s="1">
        <v>4013</v>
      </c>
      <c r="B48" s="3" t="s">
        <v>20</v>
      </c>
      <c r="C48" s="1" t="s">
        <v>22</v>
      </c>
      <c r="D48" s="1">
        <v>5</v>
      </c>
      <c r="E48" s="1"/>
      <c r="F48" s="2">
        <v>2142</v>
      </c>
      <c r="G48" s="2">
        <v>330</v>
      </c>
      <c r="H48" s="2">
        <f>SUM(Спецификация[[#This Row],[т]:[н]])*Спецификация[[#This Row],[1 шт]]</f>
        <v>1650</v>
      </c>
      <c r="K4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49" spans="1:11" x14ac:dyDescent="0.25">
      <c r="A49" s="1">
        <v>4013</v>
      </c>
      <c r="B49" s="3" t="s">
        <v>23</v>
      </c>
      <c r="C49" s="1" t="s">
        <v>24</v>
      </c>
      <c r="D49" s="1">
        <v>50</v>
      </c>
      <c r="E49" s="1"/>
      <c r="F49" s="2">
        <v>444</v>
      </c>
      <c r="G49" s="2">
        <v>3</v>
      </c>
      <c r="H49" s="2">
        <f>SUM(Спецификация[[#This Row],[т]:[н]])*Спецификация[[#This Row],[1 шт]]</f>
        <v>150</v>
      </c>
      <c r="K4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0" spans="1:11" x14ac:dyDescent="0.25">
      <c r="A50" s="1">
        <v>4013</v>
      </c>
      <c r="B50" s="3" t="s">
        <v>25</v>
      </c>
      <c r="C50" s="1" t="s">
        <v>26</v>
      </c>
      <c r="D50" s="1">
        <v>40</v>
      </c>
      <c r="E50" s="1"/>
      <c r="F50" s="2">
        <v>180</v>
      </c>
      <c r="G50" s="2">
        <v>8</v>
      </c>
      <c r="H50" s="2">
        <f>SUM(Спецификация[[#This Row],[т]:[н]])*Спецификация[[#This Row],[1 шт]]</f>
        <v>320</v>
      </c>
      <c r="K5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1" spans="1:11" x14ac:dyDescent="0.25">
      <c r="A51" s="1">
        <v>4013</v>
      </c>
      <c r="B51" s="3" t="s">
        <v>27</v>
      </c>
      <c r="C51" s="1" t="s">
        <v>28</v>
      </c>
      <c r="D51" s="1">
        <v>80</v>
      </c>
      <c r="E51" s="1"/>
      <c r="F51" s="2">
        <v>900</v>
      </c>
      <c r="G51" s="2">
        <v>18</v>
      </c>
      <c r="H51" s="2">
        <f>SUM(Спецификация[[#This Row],[т]:[н]])*Спецификация[[#This Row],[1 шт]]</f>
        <v>1440</v>
      </c>
      <c r="K5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2" spans="1:11" x14ac:dyDescent="0.25">
      <c r="A52" s="1">
        <v>4013</v>
      </c>
      <c r="B52" s="3" t="s">
        <v>15</v>
      </c>
      <c r="C52" s="1" t="s">
        <v>16</v>
      </c>
      <c r="D52" s="1">
        <v>32</v>
      </c>
      <c r="E52" s="1"/>
      <c r="F52" s="2">
        <v>530</v>
      </c>
      <c r="G52" s="2">
        <v>38</v>
      </c>
      <c r="H52" s="2">
        <f>SUM(Спецификация[[#This Row],[т]:[н]])*Спецификация[[#This Row],[1 шт]]</f>
        <v>1216</v>
      </c>
      <c r="K5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3" spans="1:11" x14ac:dyDescent="0.25">
      <c r="A53" s="1">
        <v>4013</v>
      </c>
      <c r="B53" s="3" t="s">
        <v>15</v>
      </c>
      <c r="C53" s="1" t="s">
        <v>32</v>
      </c>
      <c r="D53" s="1">
        <v>4</v>
      </c>
      <c r="E53" s="1">
        <v>4</v>
      </c>
      <c r="F53" s="2">
        <v>2876</v>
      </c>
      <c r="G53" s="2">
        <v>156</v>
      </c>
      <c r="H53" s="2">
        <f>SUM(Спецификация[[#This Row],[т]:[н]])*Спецификация[[#This Row],[1 шт]]</f>
        <v>1248</v>
      </c>
      <c r="K5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4" spans="1:11" x14ac:dyDescent="0.25">
      <c r="A54" s="1">
        <v>4013</v>
      </c>
      <c r="B54" s="3" t="s">
        <v>15</v>
      </c>
      <c r="C54" s="1" t="s">
        <v>33</v>
      </c>
      <c r="D54" s="1">
        <v>8</v>
      </c>
      <c r="E54" s="1"/>
      <c r="F54" s="2">
        <v>2813</v>
      </c>
      <c r="G54" s="2">
        <v>152</v>
      </c>
      <c r="H54" s="2">
        <f>SUM(Спецификация[[#This Row],[т]:[н]])*Спецификация[[#This Row],[1 шт]]</f>
        <v>1216</v>
      </c>
      <c r="K5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5" spans="1:11" x14ac:dyDescent="0.25">
      <c r="A55" s="1">
        <v>4013</v>
      </c>
      <c r="B55" s="3" t="s">
        <v>15</v>
      </c>
      <c r="C55" s="1" t="s">
        <v>34</v>
      </c>
      <c r="D55" s="1">
        <v>1</v>
      </c>
      <c r="E55" s="1">
        <v>1</v>
      </c>
      <c r="F55" s="2">
        <v>2876</v>
      </c>
      <c r="G55" s="2">
        <v>222</v>
      </c>
      <c r="H55" s="2">
        <f>SUM(Спецификация[[#This Row],[т]:[н]])*Спецификация[[#This Row],[1 шт]]</f>
        <v>444</v>
      </c>
      <c r="K5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6" spans="1:11" x14ac:dyDescent="0.25">
      <c r="A56" s="1">
        <v>4013</v>
      </c>
      <c r="B56" s="3" t="s">
        <v>15</v>
      </c>
      <c r="C56" s="1" t="s">
        <v>35</v>
      </c>
      <c r="D56" s="1">
        <v>2</v>
      </c>
      <c r="E56" s="1"/>
      <c r="F56" s="2">
        <v>2813</v>
      </c>
      <c r="G56" s="2">
        <v>217</v>
      </c>
      <c r="H56" s="2">
        <f>SUM(Спецификация[[#This Row],[т]:[н]])*Спецификация[[#This Row],[1 шт]]</f>
        <v>434</v>
      </c>
      <c r="K5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7" spans="1:11" x14ac:dyDescent="0.25">
      <c r="A57" s="1">
        <v>4013</v>
      </c>
      <c r="B57" s="3" t="s">
        <v>15</v>
      </c>
      <c r="C57" s="1" t="s">
        <v>36</v>
      </c>
      <c r="D57" s="1">
        <v>10</v>
      </c>
      <c r="E57" s="1"/>
      <c r="F57" s="2">
        <v>492</v>
      </c>
      <c r="G57" s="2">
        <v>15</v>
      </c>
      <c r="H57" s="2">
        <f>SUM(Спецификация[[#This Row],[т]:[н]])*Спецификация[[#This Row],[1 шт]]</f>
        <v>150</v>
      </c>
      <c r="K5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8" spans="1:11" x14ac:dyDescent="0.25">
      <c r="A58" s="1">
        <v>4013</v>
      </c>
      <c r="B58" s="3" t="s">
        <v>15</v>
      </c>
      <c r="C58" s="1" t="s">
        <v>37</v>
      </c>
      <c r="D58" s="1">
        <v>10</v>
      </c>
      <c r="E58" s="1"/>
      <c r="F58" s="2">
        <v>492</v>
      </c>
      <c r="G58" s="2">
        <v>11</v>
      </c>
      <c r="H58" s="2">
        <f>SUM(Спецификация[[#This Row],[т]:[н]])*Спецификация[[#This Row],[1 шт]]</f>
        <v>110</v>
      </c>
      <c r="K5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59" spans="1:11" x14ac:dyDescent="0.25">
      <c r="A59" s="1">
        <v>4013</v>
      </c>
      <c r="B59" s="3" t="s">
        <v>38</v>
      </c>
      <c r="C59" s="1" t="s">
        <v>39</v>
      </c>
      <c r="D59" s="1">
        <v>128</v>
      </c>
      <c r="E59" s="1"/>
      <c r="F59" s="2">
        <v>170</v>
      </c>
      <c r="G59" s="2">
        <v>2</v>
      </c>
      <c r="H59" s="2">
        <f>SUM(Спецификация[[#This Row],[т]:[н]])*Спецификация[[#This Row],[1 шт]]</f>
        <v>256</v>
      </c>
      <c r="K5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0" spans="1:11" x14ac:dyDescent="0.25">
      <c r="A60" s="1">
        <v>4013</v>
      </c>
      <c r="B60" s="3" t="s">
        <v>38</v>
      </c>
      <c r="C60" s="1" t="s">
        <v>40</v>
      </c>
      <c r="D60" s="1">
        <v>204</v>
      </c>
      <c r="E60" s="1"/>
      <c r="F60" s="2">
        <v>560</v>
      </c>
      <c r="G60" s="2">
        <v>7</v>
      </c>
      <c r="H60" s="2">
        <f>SUM(Спецификация[[#This Row],[т]:[н]])*Спецификация[[#This Row],[1 шт]]</f>
        <v>1428</v>
      </c>
      <c r="K6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1" spans="1:11" x14ac:dyDescent="0.25">
      <c r="A61" s="1">
        <v>4013</v>
      </c>
      <c r="B61" s="3" t="s">
        <v>38</v>
      </c>
      <c r="C61" s="1" t="s">
        <v>41</v>
      </c>
      <c r="D61" s="1">
        <v>140</v>
      </c>
      <c r="E61" s="1"/>
      <c r="F61" s="2">
        <v>330</v>
      </c>
      <c r="G61" s="2">
        <v>4</v>
      </c>
      <c r="H61" s="2">
        <f>SUM(Спецификация[[#This Row],[т]:[н]])*Спецификация[[#This Row],[1 шт]]</f>
        <v>560</v>
      </c>
      <c r="K6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2" spans="1:11" x14ac:dyDescent="0.25">
      <c r="A62" s="1">
        <v>4013</v>
      </c>
      <c r="B62" s="3" t="s">
        <v>38</v>
      </c>
      <c r="C62" s="1" t="s">
        <v>42</v>
      </c>
      <c r="D62" s="1">
        <v>70</v>
      </c>
      <c r="E62" s="1"/>
      <c r="F62" s="2">
        <v>360</v>
      </c>
      <c r="G62" s="2">
        <v>9</v>
      </c>
      <c r="H62" s="2">
        <f>SUM(Спецификация[[#This Row],[т]:[н]])*Спецификация[[#This Row],[1 шт]]</f>
        <v>630</v>
      </c>
      <c r="K6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3" spans="1:11" x14ac:dyDescent="0.25">
      <c r="A63" s="1">
        <v>4013</v>
      </c>
      <c r="B63" s="3" t="s">
        <v>38</v>
      </c>
      <c r="C63" s="1" t="s">
        <v>43</v>
      </c>
      <c r="D63" s="1">
        <v>4</v>
      </c>
      <c r="E63" s="1"/>
      <c r="F63" s="2">
        <v>660</v>
      </c>
      <c r="G63" s="2">
        <v>8</v>
      </c>
      <c r="H63" s="2">
        <f>SUM(Спецификация[[#This Row],[т]:[н]])*Спецификация[[#This Row],[1 шт]]</f>
        <v>32</v>
      </c>
      <c r="K6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4" spans="1:11" x14ac:dyDescent="0.25">
      <c r="A64" s="1">
        <v>4013</v>
      </c>
      <c r="B64" s="3" t="s">
        <v>38</v>
      </c>
      <c r="C64" s="1" t="s">
        <v>44</v>
      </c>
      <c r="D64" s="1">
        <v>4</v>
      </c>
      <c r="E64" s="1"/>
      <c r="F64" s="2">
        <v>2320</v>
      </c>
      <c r="G64" s="2">
        <v>60</v>
      </c>
      <c r="H64" s="2">
        <f>SUM(Спецификация[[#This Row],[т]:[н]])*Спецификация[[#This Row],[1 шт]]</f>
        <v>240</v>
      </c>
      <c r="K6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5" spans="1:11" x14ac:dyDescent="0.25">
      <c r="A65" s="1">
        <v>4013</v>
      </c>
      <c r="B65" s="3" t="s">
        <v>38</v>
      </c>
      <c r="C65" s="1" t="s">
        <v>45</v>
      </c>
      <c r="D65" s="1">
        <v>4</v>
      </c>
      <c r="E65" s="1"/>
      <c r="F65" s="2">
        <v>480</v>
      </c>
      <c r="G65" s="2">
        <v>6</v>
      </c>
      <c r="H65" s="2">
        <f>SUM(Спецификация[[#This Row],[т]:[н]])*Спецификация[[#This Row],[1 шт]]</f>
        <v>24</v>
      </c>
      <c r="K6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6" spans="1:11" x14ac:dyDescent="0.25">
      <c r="A66" s="1">
        <v>4013</v>
      </c>
      <c r="B66" s="3" t="s">
        <v>38</v>
      </c>
      <c r="C66" s="1" t="s">
        <v>46</v>
      </c>
      <c r="D66" s="1">
        <v>390</v>
      </c>
      <c r="E66" s="1">
        <v>390</v>
      </c>
      <c r="F66" s="2">
        <v>470</v>
      </c>
      <c r="G66" s="2">
        <v>7</v>
      </c>
      <c r="H66" s="2">
        <f>SUM(Спецификация[[#This Row],[т]:[н]])*Спецификация[[#This Row],[1 шт]]</f>
        <v>5460</v>
      </c>
      <c r="K6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7" spans="1:11" x14ac:dyDescent="0.25">
      <c r="A67" s="1">
        <v>4013</v>
      </c>
      <c r="B67" s="3" t="s">
        <v>38</v>
      </c>
      <c r="C67" s="1" t="s">
        <v>47</v>
      </c>
      <c r="D67" s="1">
        <v>50</v>
      </c>
      <c r="E67" s="1">
        <v>50</v>
      </c>
      <c r="F67" s="2">
        <v>640</v>
      </c>
      <c r="G67" s="2">
        <v>9</v>
      </c>
      <c r="H67" s="2">
        <f>SUM(Спецификация[[#This Row],[т]:[н]])*Спецификация[[#This Row],[1 шт]]</f>
        <v>900</v>
      </c>
      <c r="K6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8" spans="1:11" x14ac:dyDescent="0.25">
      <c r="A68" s="1">
        <v>4013</v>
      </c>
      <c r="B68" s="3" t="s">
        <v>48</v>
      </c>
      <c r="C68" s="1" t="s">
        <v>49</v>
      </c>
      <c r="D68" s="1">
        <v>2</v>
      </c>
      <c r="E68" s="1"/>
      <c r="F68" s="2">
        <v>1060</v>
      </c>
      <c r="G68" s="2">
        <v>264</v>
      </c>
      <c r="H68" s="2">
        <f>SUM(Спецификация[[#This Row],[т]:[н]])*Спецификация[[#This Row],[1 шт]]</f>
        <v>528</v>
      </c>
      <c r="K6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69" spans="1:11" x14ac:dyDescent="0.25">
      <c r="A69" s="7">
        <v>4043</v>
      </c>
      <c r="B69" s="3" t="s">
        <v>85</v>
      </c>
      <c r="C69" s="1" t="s">
        <v>51</v>
      </c>
      <c r="D69" s="1">
        <v>1</v>
      </c>
      <c r="E69" s="1">
        <v>1</v>
      </c>
      <c r="F69" s="2">
        <v>9452</v>
      </c>
      <c r="G69" s="2">
        <v>15354</v>
      </c>
      <c r="H69" s="2">
        <f>SUM(Спецификация[[#This Row],[т]:[н]])*Спецификация[[#This Row],[1 шт]]</f>
        <v>30708</v>
      </c>
      <c r="K6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0" spans="1:11" x14ac:dyDescent="0.25">
      <c r="A70" s="1">
        <v>4043</v>
      </c>
      <c r="B70" s="3" t="s">
        <v>85</v>
      </c>
      <c r="C70" s="1" t="s">
        <v>52</v>
      </c>
      <c r="D70" s="1">
        <v>1</v>
      </c>
      <c r="E70" s="1">
        <v>1</v>
      </c>
      <c r="F70" s="2">
        <v>9492</v>
      </c>
      <c r="G70" s="2">
        <v>12974</v>
      </c>
      <c r="H70" s="2">
        <f>SUM(Спецификация[[#This Row],[т]:[н]])*Спецификация[[#This Row],[1 шт]]</f>
        <v>25948</v>
      </c>
      <c r="I70" s="1">
        <v>212</v>
      </c>
      <c r="K7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1" spans="1:11" x14ac:dyDescent="0.25">
      <c r="A71" s="1">
        <v>4043</v>
      </c>
      <c r="B71" s="3" t="s">
        <v>85</v>
      </c>
      <c r="C71" s="1" t="s">
        <v>53</v>
      </c>
      <c r="D71" s="1">
        <v>1</v>
      </c>
      <c r="E71" s="1"/>
      <c r="F71" s="2">
        <v>9537</v>
      </c>
      <c r="G71" s="2">
        <v>12305</v>
      </c>
      <c r="H71" s="2">
        <f>SUM(Спецификация[[#This Row],[т]:[н]])*Спецификация[[#This Row],[1 шт]]</f>
        <v>12305</v>
      </c>
      <c r="I71" s="1">
        <v>212</v>
      </c>
      <c r="K7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2" spans="1:11" x14ac:dyDescent="0.25">
      <c r="A72" s="1">
        <v>4043</v>
      </c>
      <c r="B72" s="3" t="s">
        <v>85</v>
      </c>
      <c r="C72" s="1" t="s">
        <v>54</v>
      </c>
      <c r="D72" s="1">
        <v>1</v>
      </c>
      <c r="E72" s="1"/>
      <c r="F72" s="2">
        <v>9560</v>
      </c>
      <c r="G72" s="2">
        <v>12258</v>
      </c>
      <c r="H72" s="2">
        <f>SUM(Спецификация[[#This Row],[т]:[н]])*Спецификация[[#This Row],[1 шт]]</f>
        <v>12258</v>
      </c>
      <c r="I72" s="1">
        <v>212</v>
      </c>
      <c r="K7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3" spans="1:11" x14ac:dyDescent="0.25">
      <c r="A73" s="1">
        <v>4043</v>
      </c>
      <c r="B73" s="3" t="s">
        <v>85</v>
      </c>
      <c r="C73" s="1" t="s">
        <v>55</v>
      </c>
      <c r="D73" s="1">
        <v>1</v>
      </c>
      <c r="E73" s="1">
        <v>1</v>
      </c>
      <c r="F73" s="2">
        <v>9492</v>
      </c>
      <c r="G73" s="2">
        <v>14560</v>
      </c>
      <c r="H73" s="2">
        <f>SUM(Спецификация[[#This Row],[т]:[н]])*Спецификация[[#This Row],[1 шт]]</f>
        <v>29120</v>
      </c>
      <c r="I73" s="1">
        <v>199</v>
      </c>
      <c r="K7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4" spans="1:11" x14ac:dyDescent="0.25">
      <c r="A74" s="1">
        <v>4043</v>
      </c>
      <c r="B74" s="3" t="s">
        <v>85</v>
      </c>
      <c r="C74" s="1" t="s">
        <v>56</v>
      </c>
      <c r="D74" s="1">
        <v>1</v>
      </c>
      <c r="E74" s="1">
        <v>1</v>
      </c>
      <c r="F74" s="2">
        <v>9492</v>
      </c>
      <c r="G74" s="2">
        <v>12139</v>
      </c>
      <c r="H74" s="2">
        <f>SUM(Спецификация[[#This Row],[т]:[н]])*Спецификация[[#This Row],[1 шт]]</f>
        <v>24278</v>
      </c>
      <c r="I74" s="1">
        <v>204</v>
      </c>
      <c r="K7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5" spans="1:11" x14ac:dyDescent="0.25">
      <c r="A75" s="1">
        <v>4043</v>
      </c>
      <c r="B75" s="3" t="s">
        <v>85</v>
      </c>
      <c r="C75" s="1" t="s">
        <v>57</v>
      </c>
      <c r="D75" s="1">
        <v>1</v>
      </c>
      <c r="E75" s="1"/>
      <c r="F75" s="2">
        <v>9524</v>
      </c>
      <c r="G75" s="2">
        <v>11308</v>
      </c>
      <c r="H75" s="2">
        <f>SUM(Спецификация[[#This Row],[т]:[н]])*Спецификация[[#This Row],[1 шт]]</f>
        <v>11308</v>
      </c>
      <c r="I75" s="1">
        <v>198</v>
      </c>
      <c r="K7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6" spans="1:11" x14ac:dyDescent="0.25">
      <c r="A76" s="1">
        <v>4043</v>
      </c>
      <c r="B76" s="3" t="s">
        <v>85</v>
      </c>
      <c r="C76" s="1" t="s">
        <v>58</v>
      </c>
      <c r="D76" s="1">
        <v>1</v>
      </c>
      <c r="E76" s="1"/>
      <c r="F76" s="2">
        <v>9540</v>
      </c>
      <c r="G76" s="2">
        <v>11290</v>
      </c>
      <c r="H76" s="2">
        <f>SUM(Спецификация[[#This Row],[т]:[н]])*Спецификация[[#This Row],[1 шт]]</f>
        <v>11290</v>
      </c>
      <c r="I76" s="1">
        <v>200</v>
      </c>
      <c r="K7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7" spans="1:11" x14ac:dyDescent="0.25">
      <c r="A77" s="1">
        <v>4043</v>
      </c>
      <c r="B77" s="3" t="s">
        <v>85</v>
      </c>
      <c r="C77" s="1" t="s">
        <v>59</v>
      </c>
      <c r="D77" s="1">
        <v>1</v>
      </c>
      <c r="E77" s="1"/>
      <c r="F77" s="2">
        <v>9479</v>
      </c>
      <c r="G77" s="2">
        <v>11266</v>
      </c>
      <c r="H77" s="2">
        <f>SUM(Спецификация[[#This Row],[т]:[н]])*Спецификация[[#This Row],[1 шт]]</f>
        <v>11266</v>
      </c>
      <c r="I77" s="1">
        <v>198</v>
      </c>
      <c r="K7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8" spans="1:11" x14ac:dyDescent="0.25">
      <c r="A78" s="1">
        <v>4043</v>
      </c>
      <c r="B78" s="3" t="s">
        <v>85</v>
      </c>
      <c r="C78" s="1" t="s">
        <v>60</v>
      </c>
      <c r="D78" s="1">
        <v>1</v>
      </c>
      <c r="E78" s="1"/>
      <c r="F78" s="2">
        <v>9466</v>
      </c>
      <c r="G78" s="2">
        <v>11223</v>
      </c>
      <c r="H78" s="2">
        <f>SUM(Спецификация[[#This Row],[т]:[н]])*Спецификация[[#This Row],[1 шт]]</f>
        <v>11223</v>
      </c>
      <c r="I78" s="1">
        <v>200</v>
      </c>
      <c r="K7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79" spans="1:11" x14ac:dyDescent="0.25">
      <c r="A79" s="1">
        <v>4043</v>
      </c>
      <c r="B79" s="3" t="s">
        <v>85</v>
      </c>
      <c r="C79" s="1" t="s">
        <v>61</v>
      </c>
      <c r="D79" s="1">
        <v>1</v>
      </c>
      <c r="E79" s="1"/>
      <c r="F79" s="2">
        <v>9464</v>
      </c>
      <c r="G79" s="2">
        <v>12215</v>
      </c>
      <c r="H79" s="2">
        <f>SUM(Спецификация[[#This Row],[т]:[н]])*Спецификация[[#This Row],[1 шт]]</f>
        <v>12215</v>
      </c>
      <c r="I79" s="1">
        <v>212</v>
      </c>
      <c r="K7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0" spans="1:11" x14ac:dyDescent="0.25">
      <c r="A80" s="1">
        <v>4043</v>
      </c>
      <c r="B80" s="3" t="s">
        <v>85</v>
      </c>
      <c r="C80" s="1" t="s">
        <v>62</v>
      </c>
      <c r="D80" s="1">
        <v>1</v>
      </c>
      <c r="E80" s="1"/>
      <c r="F80" s="2">
        <v>9444</v>
      </c>
      <c r="G80" s="2">
        <v>12082</v>
      </c>
      <c r="H80" s="2">
        <f>SUM(Спецификация[[#This Row],[т]:[н]])*Спецификация[[#This Row],[1 шт]]</f>
        <v>12082</v>
      </c>
      <c r="K8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1" spans="1:11" x14ac:dyDescent="0.25">
      <c r="A81" s="1">
        <v>4043</v>
      </c>
      <c r="B81" s="3" t="s">
        <v>13</v>
      </c>
      <c r="C81" s="1" t="s">
        <v>63</v>
      </c>
      <c r="D81" s="1">
        <v>1</v>
      </c>
      <c r="E81" s="1"/>
      <c r="F81" s="2">
        <v>8684</v>
      </c>
      <c r="G81" s="2">
        <v>4312</v>
      </c>
      <c r="H81" s="2">
        <f>SUM(Спецификация[[#This Row],[т]:[н]])*Спецификация[[#This Row],[1 шт]]</f>
        <v>4312</v>
      </c>
      <c r="K8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2" spans="1:11" x14ac:dyDescent="0.25">
      <c r="A82" s="1">
        <v>4043</v>
      </c>
      <c r="B82" s="3" t="s">
        <v>12</v>
      </c>
      <c r="C82" s="1" t="s">
        <v>64</v>
      </c>
      <c r="D82" s="1">
        <v>1</v>
      </c>
      <c r="E82" s="1"/>
      <c r="F82" s="2">
        <v>8684</v>
      </c>
      <c r="G82" s="2">
        <v>4089</v>
      </c>
      <c r="H82" s="2">
        <f>SUM(Спецификация[[#This Row],[т]:[н]])*Спецификация[[#This Row],[1 шт]]</f>
        <v>4089</v>
      </c>
      <c r="K8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3" spans="1:11" x14ac:dyDescent="0.25">
      <c r="A83" s="1">
        <v>4043</v>
      </c>
      <c r="B83" s="3" t="s">
        <v>12</v>
      </c>
      <c r="C83" s="1" t="s">
        <v>65</v>
      </c>
      <c r="D83" s="1">
        <v>1</v>
      </c>
      <c r="E83" s="1"/>
      <c r="F83" s="2">
        <v>8695</v>
      </c>
      <c r="G83" s="2">
        <v>4089</v>
      </c>
      <c r="H83" s="2">
        <f>SUM(Спецификация[[#This Row],[т]:[н]])*Спецификация[[#This Row],[1 шт]]</f>
        <v>4089</v>
      </c>
      <c r="K8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4" spans="1:11" x14ac:dyDescent="0.25">
      <c r="A84" s="1">
        <v>4043</v>
      </c>
      <c r="B84" s="3" t="s">
        <v>12</v>
      </c>
      <c r="C84" s="1" t="s">
        <v>66</v>
      </c>
      <c r="D84" s="1">
        <v>1</v>
      </c>
      <c r="E84" s="1"/>
      <c r="F84" s="2">
        <v>8698</v>
      </c>
      <c r="G84" s="2">
        <v>4088</v>
      </c>
      <c r="H84" s="2">
        <f>SUM(Спецификация[[#This Row],[т]:[н]])*Спецификация[[#This Row],[1 шт]]</f>
        <v>4088</v>
      </c>
      <c r="K8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5" spans="1:11" x14ac:dyDescent="0.25">
      <c r="A85" s="1">
        <v>4043</v>
      </c>
      <c r="B85" s="3" t="s">
        <v>13</v>
      </c>
      <c r="C85" s="1" t="s">
        <v>67</v>
      </c>
      <c r="D85" s="1">
        <v>1</v>
      </c>
      <c r="E85" s="1"/>
      <c r="F85" s="2">
        <v>9542</v>
      </c>
      <c r="G85" s="2">
        <v>5492</v>
      </c>
      <c r="H85" s="2">
        <f>SUM(Спецификация[[#This Row],[т]:[н]])*Спецификация[[#This Row],[1 шт]]</f>
        <v>5492</v>
      </c>
      <c r="K8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6" spans="1:11" x14ac:dyDescent="0.25">
      <c r="A86" s="1">
        <v>4043</v>
      </c>
      <c r="B86" s="3" t="s">
        <v>13</v>
      </c>
      <c r="C86" s="1" t="s">
        <v>68</v>
      </c>
      <c r="D86" s="1">
        <v>1</v>
      </c>
      <c r="E86" s="1"/>
      <c r="F86" s="2">
        <v>9542</v>
      </c>
      <c r="G86" s="2">
        <v>5257</v>
      </c>
      <c r="H86" s="2">
        <f>SUM(Спецификация[[#This Row],[т]:[н]])*Спецификация[[#This Row],[1 шт]]</f>
        <v>5257</v>
      </c>
      <c r="K8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7" spans="1:11" x14ac:dyDescent="0.25">
      <c r="A87" s="1">
        <v>4043</v>
      </c>
      <c r="B87" s="3" t="s">
        <v>13</v>
      </c>
      <c r="C87" s="1" t="s">
        <v>69</v>
      </c>
      <c r="D87" s="1">
        <v>1</v>
      </c>
      <c r="E87" s="1"/>
      <c r="F87" s="2">
        <v>9620</v>
      </c>
      <c r="G87" s="2">
        <v>5264</v>
      </c>
      <c r="H87" s="2">
        <f>SUM(Спецификация[[#This Row],[т]:[н]])*Спецификация[[#This Row],[1 шт]]</f>
        <v>5264</v>
      </c>
      <c r="K8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8" spans="1:11" x14ac:dyDescent="0.25">
      <c r="A88" s="1">
        <v>4043</v>
      </c>
      <c r="B88" s="3" t="s">
        <v>13</v>
      </c>
      <c r="C88" s="1" t="s">
        <v>70</v>
      </c>
      <c r="D88" s="1">
        <v>1</v>
      </c>
      <c r="E88" s="1"/>
      <c r="F88" s="2">
        <v>9664</v>
      </c>
      <c r="G88" s="2">
        <v>5280</v>
      </c>
      <c r="H88" s="2">
        <f>SUM(Спецификация[[#This Row],[т]:[н]])*Спецификация[[#This Row],[1 шт]]</f>
        <v>5280</v>
      </c>
      <c r="K8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89" spans="1:11" x14ac:dyDescent="0.25">
      <c r="A89" s="1">
        <v>4043</v>
      </c>
      <c r="B89" s="3" t="s">
        <v>13</v>
      </c>
      <c r="C89" s="1" t="s">
        <v>71</v>
      </c>
      <c r="D89" s="1">
        <v>1</v>
      </c>
      <c r="E89" s="1"/>
      <c r="F89" s="2">
        <v>9542</v>
      </c>
      <c r="G89" s="2">
        <v>3584</v>
      </c>
      <c r="H89" s="2">
        <f>SUM(Спецификация[[#This Row],[т]:[н]])*Спецификация[[#This Row],[1 шт]]</f>
        <v>3584</v>
      </c>
      <c r="K8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0" spans="1:11" x14ac:dyDescent="0.25">
      <c r="A90" s="1">
        <v>4043</v>
      </c>
      <c r="B90" s="3" t="s">
        <v>13</v>
      </c>
      <c r="C90" s="1" t="s">
        <v>72</v>
      </c>
      <c r="D90" s="1">
        <v>1</v>
      </c>
      <c r="E90" s="1"/>
      <c r="F90" s="2">
        <v>9542</v>
      </c>
      <c r="G90" s="2">
        <v>3422</v>
      </c>
      <c r="H90" s="2">
        <f>SUM(Спецификация[[#This Row],[т]:[н]])*Спецификация[[#This Row],[1 шт]]</f>
        <v>3422</v>
      </c>
      <c r="K9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1" spans="1:11" x14ac:dyDescent="0.25">
      <c r="A91" s="1">
        <v>4043</v>
      </c>
      <c r="B91" s="3" t="s">
        <v>13</v>
      </c>
      <c r="C91" s="1" t="s">
        <v>73</v>
      </c>
      <c r="D91" s="1">
        <v>1</v>
      </c>
      <c r="E91" s="1"/>
      <c r="F91" s="2">
        <v>9488</v>
      </c>
      <c r="G91" s="2">
        <v>3405</v>
      </c>
      <c r="H91" s="2">
        <f>SUM(Спецификация[[#This Row],[т]:[н]])*Спецификация[[#This Row],[1 шт]]</f>
        <v>3405</v>
      </c>
      <c r="K9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2" spans="1:11" x14ac:dyDescent="0.25">
      <c r="A92" s="1">
        <v>4043</v>
      </c>
      <c r="B92" s="3" t="s">
        <v>13</v>
      </c>
      <c r="C92" s="1" t="s">
        <v>74</v>
      </c>
      <c r="D92" s="5">
        <v>1</v>
      </c>
      <c r="E92" s="5"/>
      <c r="F92" s="2">
        <v>9452</v>
      </c>
      <c r="G92" s="2">
        <v>3395</v>
      </c>
      <c r="H92" s="2">
        <f>SUM(Спецификация[[#This Row],[т]:[н]])*Спецификация[[#This Row],[1 шт]]</f>
        <v>3395</v>
      </c>
      <c r="K9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3" spans="1:11" x14ac:dyDescent="0.25">
      <c r="A93" s="1">
        <v>4043</v>
      </c>
      <c r="B93" s="3" t="s">
        <v>38</v>
      </c>
      <c r="C93" s="1" t="s">
        <v>39</v>
      </c>
      <c r="D93" s="5">
        <v>192</v>
      </c>
      <c r="E93" s="5"/>
      <c r="F93" s="2">
        <v>560</v>
      </c>
      <c r="G93" s="2">
        <v>7</v>
      </c>
      <c r="H93" s="2">
        <f>SUM(Спецификация[[#This Row],[т]:[н]])*Спецификация[[#This Row],[1 шт]]</f>
        <v>1344</v>
      </c>
      <c r="K9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4" spans="1:11" x14ac:dyDescent="0.25">
      <c r="A94" s="1">
        <v>4043</v>
      </c>
      <c r="B94" s="3" t="s">
        <v>38</v>
      </c>
      <c r="C94" s="1" t="s">
        <v>40</v>
      </c>
      <c r="D94" s="5">
        <v>64</v>
      </c>
      <c r="E94" s="5"/>
      <c r="F94" s="2">
        <v>360</v>
      </c>
      <c r="G94" s="2">
        <v>9</v>
      </c>
      <c r="H94" s="2">
        <f>SUM(Спецификация[[#This Row],[т]:[н]])*Спецификация[[#This Row],[1 шт]]</f>
        <v>576</v>
      </c>
      <c r="K9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5" spans="1:11" x14ac:dyDescent="0.25">
      <c r="A95" s="1">
        <v>4043</v>
      </c>
      <c r="B95" s="3" t="s">
        <v>38</v>
      </c>
      <c r="C95" s="1" t="s">
        <v>41</v>
      </c>
      <c r="D95" s="5">
        <v>128</v>
      </c>
      <c r="E95" s="5"/>
      <c r="F95" s="2">
        <v>330</v>
      </c>
      <c r="G95" s="2">
        <v>4</v>
      </c>
      <c r="H95" s="2">
        <f>SUM(Спецификация[[#This Row],[т]:[н]])*Спецификация[[#This Row],[1 шт]]</f>
        <v>512</v>
      </c>
      <c r="K9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6" spans="1:11" x14ac:dyDescent="0.25">
      <c r="A96" s="1">
        <v>4043</v>
      </c>
      <c r="B96" s="3" t="s">
        <v>38</v>
      </c>
      <c r="C96" s="1" t="s">
        <v>43</v>
      </c>
      <c r="D96" s="5">
        <v>312</v>
      </c>
      <c r="E96" s="5">
        <v>312</v>
      </c>
      <c r="F96" s="2">
        <v>470</v>
      </c>
      <c r="G96" s="2">
        <v>7</v>
      </c>
      <c r="H96" s="2">
        <f>SUM(Спецификация[[#This Row],[т]:[н]])*Спецификация[[#This Row],[1 шт]]</f>
        <v>4368</v>
      </c>
      <c r="K9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7" spans="1:11" x14ac:dyDescent="0.25">
      <c r="A97" s="1">
        <v>4043</v>
      </c>
      <c r="B97" s="3" t="s">
        <v>38</v>
      </c>
      <c r="C97" s="1" t="s">
        <v>44</v>
      </c>
      <c r="D97" s="5">
        <v>40</v>
      </c>
      <c r="E97" s="5">
        <v>40</v>
      </c>
      <c r="F97" s="2">
        <v>640</v>
      </c>
      <c r="G97" s="2">
        <v>9</v>
      </c>
      <c r="H97" s="2">
        <f>SUM(Спецификация[[#This Row],[т]:[н]])*Спецификация[[#This Row],[1 шт]]</f>
        <v>720</v>
      </c>
      <c r="K9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8" spans="1:11" x14ac:dyDescent="0.25">
      <c r="A98" s="1">
        <v>4043</v>
      </c>
      <c r="B98" s="3" t="s">
        <v>79</v>
      </c>
      <c r="C98" s="1" t="s">
        <v>80</v>
      </c>
      <c r="D98" s="5">
        <v>4</v>
      </c>
      <c r="E98" s="5">
        <v>4</v>
      </c>
      <c r="F98" s="2">
        <v>5442</v>
      </c>
      <c r="G98" s="2">
        <v>810</v>
      </c>
      <c r="H98" s="2">
        <f>SUM(Спецификация[[#This Row],[т]:[н]])*Спецификация[[#This Row],[1 шт]]</f>
        <v>6480</v>
      </c>
      <c r="K9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99" spans="1:11" x14ac:dyDescent="0.25">
      <c r="A99" s="1">
        <v>4043</v>
      </c>
      <c r="B99" s="3" t="s">
        <v>79</v>
      </c>
      <c r="C99" s="1" t="s">
        <v>81</v>
      </c>
      <c r="D99" s="5">
        <v>4</v>
      </c>
      <c r="E99" s="5"/>
      <c r="F99" s="2">
        <v>2142</v>
      </c>
      <c r="G99" s="2">
        <v>330</v>
      </c>
      <c r="H99" s="2">
        <f>SUM(Спецификация[[#This Row],[т]:[н]])*Спецификация[[#This Row],[1 шт]]</f>
        <v>1320</v>
      </c>
      <c r="K9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0" spans="1:11" x14ac:dyDescent="0.25">
      <c r="A100" s="1">
        <v>4043</v>
      </c>
      <c r="B100" s="3" t="s">
        <v>15</v>
      </c>
      <c r="C100" s="1" t="s">
        <v>16</v>
      </c>
      <c r="D100" s="5">
        <v>32</v>
      </c>
      <c r="E100" s="5"/>
      <c r="F100" s="2">
        <v>640</v>
      </c>
      <c r="G100" s="2">
        <v>41</v>
      </c>
      <c r="H100" s="2">
        <f>SUM(Спецификация[[#This Row],[т]:[н]])*Спецификация[[#This Row],[1 шт]]</f>
        <v>1312</v>
      </c>
      <c r="K10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1" spans="1:11" x14ac:dyDescent="0.25">
      <c r="A101" s="1">
        <v>4043</v>
      </c>
      <c r="B101" s="3" t="s">
        <v>15</v>
      </c>
      <c r="C101" s="1" t="s">
        <v>32</v>
      </c>
      <c r="D101" s="5">
        <v>3</v>
      </c>
      <c r="E101" s="5">
        <v>3</v>
      </c>
      <c r="F101" s="2">
        <v>2876</v>
      </c>
      <c r="G101" s="2">
        <v>156</v>
      </c>
      <c r="H101" s="2">
        <f>SUM(Спецификация[[#This Row],[т]:[н]])*Спецификация[[#This Row],[1 шт]]</f>
        <v>936</v>
      </c>
      <c r="K10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2" spans="1:11" x14ac:dyDescent="0.25">
      <c r="A102" s="1">
        <v>4043</v>
      </c>
      <c r="B102" s="3" t="s">
        <v>15</v>
      </c>
      <c r="C102" s="1" t="s">
        <v>33</v>
      </c>
      <c r="D102" s="5">
        <v>6</v>
      </c>
      <c r="E102" s="5"/>
      <c r="F102" s="2">
        <v>2813</v>
      </c>
      <c r="G102" s="2">
        <v>152</v>
      </c>
      <c r="H102" s="2">
        <f>SUM(Спецификация[[#This Row],[т]:[н]])*Спецификация[[#This Row],[1 шт]]</f>
        <v>912</v>
      </c>
      <c r="K10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3" spans="1:11" x14ac:dyDescent="0.25">
      <c r="A103" s="1">
        <v>4043</v>
      </c>
      <c r="B103" s="3" t="s">
        <v>15</v>
      </c>
      <c r="C103" s="1" t="s">
        <v>82</v>
      </c>
      <c r="D103" s="5">
        <v>2</v>
      </c>
      <c r="E103" s="5"/>
      <c r="F103" s="2">
        <v>2813</v>
      </c>
      <c r="G103" s="2">
        <v>174</v>
      </c>
      <c r="H103" s="2">
        <f>SUM(Спецификация[[#This Row],[т]:[н]])*Спецификация[[#This Row],[1 шт]]</f>
        <v>348</v>
      </c>
      <c r="K10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4" spans="1:11" x14ac:dyDescent="0.25">
      <c r="A104" s="1">
        <v>4043</v>
      </c>
      <c r="B104" s="3" t="s">
        <v>15</v>
      </c>
      <c r="C104" s="1" t="s">
        <v>83</v>
      </c>
      <c r="D104" s="5">
        <v>1</v>
      </c>
      <c r="E104" s="5">
        <v>1</v>
      </c>
      <c r="F104" s="2">
        <v>2876</v>
      </c>
      <c r="G104" s="2">
        <v>178</v>
      </c>
      <c r="H104" s="2">
        <f>SUM(Спецификация[[#This Row],[т]:[н]])*Спецификация[[#This Row],[1 шт]]</f>
        <v>356</v>
      </c>
      <c r="K10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5" spans="1:11" x14ac:dyDescent="0.25">
      <c r="A105" s="1">
        <v>4043</v>
      </c>
      <c r="B105" s="3" t="s">
        <v>15</v>
      </c>
      <c r="C105" s="1" t="s">
        <v>34</v>
      </c>
      <c r="D105" s="5">
        <v>64</v>
      </c>
      <c r="E105" s="5"/>
      <c r="F105" s="2">
        <v>900</v>
      </c>
      <c r="G105" s="2">
        <v>18</v>
      </c>
      <c r="H105" s="2">
        <f>SUM(Спецификация[[#This Row],[т]:[н]])*Спецификация[[#This Row],[1 шт]]</f>
        <v>1152</v>
      </c>
      <c r="K10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6" spans="1:11" x14ac:dyDescent="0.25">
      <c r="A106" s="1">
        <v>4043</v>
      </c>
      <c r="B106" s="3" t="s">
        <v>15</v>
      </c>
      <c r="C106" s="1" t="s">
        <v>35</v>
      </c>
      <c r="D106" s="5">
        <v>32</v>
      </c>
      <c r="E106" s="5"/>
      <c r="F106" s="2">
        <v>444</v>
      </c>
      <c r="G106" s="2">
        <v>9</v>
      </c>
      <c r="H106" s="2">
        <f>SUM(Спецификация[[#This Row],[т]:[н]])*Спецификация[[#This Row],[1 шт]]</f>
        <v>288</v>
      </c>
      <c r="K10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7" spans="1:11" x14ac:dyDescent="0.25">
      <c r="A107" s="1">
        <v>4043</v>
      </c>
      <c r="B107" s="3" t="s">
        <v>15</v>
      </c>
      <c r="C107" s="1" t="s">
        <v>36</v>
      </c>
      <c r="D107" s="5">
        <v>8</v>
      </c>
      <c r="E107" s="5"/>
      <c r="F107" s="2">
        <v>492</v>
      </c>
      <c r="G107" s="2">
        <v>15</v>
      </c>
      <c r="H107" s="2">
        <f>SUM(Спецификация[[#This Row],[т]:[н]])*Спецификация[[#This Row],[1 шт]]</f>
        <v>120</v>
      </c>
      <c r="K10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8" spans="1:11" x14ac:dyDescent="0.25">
      <c r="A108" s="1">
        <v>4043</v>
      </c>
      <c r="B108" s="3" t="s">
        <v>15</v>
      </c>
      <c r="C108" s="1" t="s">
        <v>37</v>
      </c>
      <c r="D108" s="5">
        <v>8</v>
      </c>
      <c r="E108" s="5"/>
      <c r="F108" s="2">
        <v>492</v>
      </c>
      <c r="G108" s="2">
        <v>11</v>
      </c>
      <c r="H108" s="2">
        <f>SUM(Спецификация[[#This Row],[т]:[н]])*Спецификация[[#This Row],[1 шт]]</f>
        <v>88</v>
      </c>
      <c r="K10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09" spans="1:11" x14ac:dyDescent="0.25">
      <c r="A109" s="1">
        <v>4043</v>
      </c>
      <c r="B109" s="3" t="s">
        <v>15</v>
      </c>
      <c r="C109" s="1" t="s">
        <v>84</v>
      </c>
      <c r="D109" s="5">
        <v>40</v>
      </c>
      <c r="E109" s="5"/>
      <c r="F109" s="2">
        <v>180</v>
      </c>
      <c r="G109" s="2">
        <v>3</v>
      </c>
      <c r="H109" s="2">
        <f>SUM(Спецификация[[#This Row],[т]:[н]])*Спецификация[[#This Row],[1 шт]]</f>
        <v>120</v>
      </c>
      <c r="K10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0" spans="1:11" x14ac:dyDescent="0.25">
      <c r="A110" s="1">
        <v>4043</v>
      </c>
      <c r="B110" s="3" t="s">
        <v>29</v>
      </c>
      <c r="C110" s="1" t="s">
        <v>30</v>
      </c>
      <c r="D110" s="5">
        <v>8</v>
      </c>
      <c r="E110" s="5"/>
      <c r="F110" s="2">
        <v>2120</v>
      </c>
      <c r="G110" s="2">
        <v>63</v>
      </c>
      <c r="H110" s="2">
        <f>SUM(Спецификация[[#This Row],[т]:[н]])*Спецификация[[#This Row],[1 шт]]</f>
        <v>504</v>
      </c>
      <c r="K11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1" spans="1:11" x14ac:dyDescent="0.25">
      <c r="A111" s="1">
        <v>4043</v>
      </c>
      <c r="B111" s="3" t="s">
        <v>29</v>
      </c>
      <c r="C111" s="1" t="s">
        <v>31</v>
      </c>
      <c r="D111" s="5">
        <v>8</v>
      </c>
      <c r="E111" s="5"/>
      <c r="F111" s="2">
        <v>2072</v>
      </c>
      <c r="G111" s="2">
        <v>60</v>
      </c>
      <c r="H111" s="2">
        <f>SUM(Спецификация[[#This Row],[т]:[н]])*Спецификация[[#This Row],[1 шт]]</f>
        <v>480</v>
      </c>
      <c r="K11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2" spans="1:11" x14ac:dyDescent="0.25">
      <c r="A112" s="7">
        <v>4042</v>
      </c>
      <c r="B112" s="3" t="s">
        <v>85</v>
      </c>
      <c r="C112" s="1" t="s">
        <v>54</v>
      </c>
      <c r="D112" s="5">
        <v>1</v>
      </c>
      <c r="E112" s="5"/>
      <c r="F112" s="2">
        <v>9560</v>
      </c>
      <c r="G112" s="2">
        <v>12258</v>
      </c>
      <c r="H112" s="2">
        <f>SUM(Спецификация[[#This Row],[т]:[н]])*Спецификация[[#This Row],[1 шт]]</f>
        <v>12258</v>
      </c>
      <c r="K11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3" spans="1:11" x14ac:dyDescent="0.25">
      <c r="A113" s="1">
        <v>4042</v>
      </c>
      <c r="B113" s="3" t="s">
        <v>85</v>
      </c>
      <c r="C113" s="1" t="s">
        <v>86</v>
      </c>
      <c r="D113" s="5">
        <v>2</v>
      </c>
      <c r="E113" s="5"/>
      <c r="F113" s="2">
        <v>9560</v>
      </c>
      <c r="G113" s="2">
        <v>12451</v>
      </c>
      <c r="H113" s="2">
        <f>SUM(Спецификация[[#This Row],[т]:[н]])*Спецификация[[#This Row],[1 шт]]</f>
        <v>24902</v>
      </c>
      <c r="I113" s="1">
        <v>212</v>
      </c>
      <c r="K11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4" spans="1:11" x14ac:dyDescent="0.25">
      <c r="A114" s="1">
        <v>4042</v>
      </c>
      <c r="B114" s="3" t="s">
        <v>85</v>
      </c>
      <c r="C114" s="1" t="s">
        <v>87</v>
      </c>
      <c r="D114" s="5">
        <v>1</v>
      </c>
      <c r="E114" s="5"/>
      <c r="F114" s="2">
        <v>9560</v>
      </c>
      <c r="G114" s="2">
        <v>12251</v>
      </c>
      <c r="H114" s="2">
        <f>SUM(Спецификация[[#This Row],[т]:[н]])*Спецификация[[#This Row],[1 шт]]</f>
        <v>12251</v>
      </c>
      <c r="I114" s="1">
        <v>212</v>
      </c>
      <c r="K11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5" spans="1:11" x14ac:dyDescent="0.25">
      <c r="A115" s="1">
        <v>4042</v>
      </c>
      <c r="B115" s="3" t="s">
        <v>85</v>
      </c>
      <c r="C115" s="1" t="s">
        <v>58</v>
      </c>
      <c r="D115" s="5">
        <v>1</v>
      </c>
      <c r="E115" s="5"/>
      <c r="F115" s="2">
        <v>9540</v>
      </c>
      <c r="G115" s="2">
        <v>11290</v>
      </c>
      <c r="H115" s="2">
        <f>SUM(Спецификация[[#This Row],[т]:[н]])*Спецификация[[#This Row],[1 шт]]</f>
        <v>11290</v>
      </c>
      <c r="K11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6" spans="1:11" x14ac:dyDescent="0.25">
      <c r="A116" s="1">
        <v>4042</v>
      </c>
      <c r="B116" s="3" t="s">
        <v>85</v>
      </c>
      <c r="C116" s="1" t="s">
        <v>88</v>
      </c>
      <c r="D116" s="5">
        <v>2</v>
      </c>
      <c r="E116" s="5"/>
      <c r="F116" s="2">
        <v>9540</v>
      </c>
      <c r="G116" s="2">
        <v>11503</v>
      </c>
      <c r="H116" s="2">
        <f>SUM(Спецификация[[#This Row],[т]:[н]])*Спецификация[[#This Row],[1 шт]]</f>
        <v>23006</v>
      </c>
      <c r="I116" s="1">
        <v>200</v>
      </c>
      <c r="K11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7" spans="1:11" x14ac:dyDescent="0.25">
      <c r="A117" s="1">
        <v>4042</v>
      </c>
      <c r="B117" s="3" t="s">
        <v>85</v>
      </c>
      <c r="C117" s="1" t="s">
        <v>89</v>
      </c>
      <c r="D117" s="5">
        <v>1</v>
      </c>
      <c r="E117" s="5"/>
      <c r="F117" s="2">
        <v>9540</v>
      </c>
      <c r="G117" s="2">
        <v>11282</v>
      </c>
      <c r="H117" s="2">
        <f>SUM(Спецификация[[#This Row],[т]:[н]])*Спецификация[[#This Row],[1 шт]]</f>
        <v>11282</v>
      </c>
      <c r="I117" s="1">
        <v>200</v>
      </c>
      <c r="K11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8" spans="1:11" x14ac:dyDescent="0.25">
      <c r="A118" s="1">
        <v>4042</v>
      </c>
      <c r="B118" s="3" t="s">
        <v>85</v>
      </c>
      <c r="C118" s="1" t="s">
        <v>60</v>
      </c>
      <c r="D118" s="5">
        <v>1</v>
      </c>
      <c r="E118" s="5"/>
      <c r="F118" s="2">
        <v>9466</v>
      </c>
      <c r="G118" s="2">
        <v>11223</v>
      </c>
      <c r="H118" s="2">
        <f>SUM(Спецификация[[#This Row],[т]:[н]])*Спецификация[[#This Row],[1 шт]]</f>
        <v>11223</v>
      </c>
      <c r="K11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19" spans="1:11" x14ac:dyDescent="0.25">
      <c r="A119" s="1">
        <v>4042</v>
      </c>
      <c r="B119" s="3" t="s">
        <v>85</v>
      </c>
      <c r="C119" s="1" t="s">
        <v>90</v>
      </c>
      <c r="D119" s="5">
        <v>2</v>
      </c>
      <c r="E119" s="5"/>
      <c r="F119" s="2">
        <v>9466</v>
      </c>
      <c r="G119" s="2">
        <v>11431</v>
      </c>
      <c r="H119" s="2">
        <f>SUM(Спецификация[[#This Row],[т]:[н]])*Спецификация[[#This Row],[1 шт]]</f>
        <v>22862</v>
      </c>
      <c r="I119" s="1">
        <v>200</v>
      </c>
      <c r="K11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0" spans="1:11" x14ac:dyDescent="0.25">
      <c r="A120" s="1">
        <v>4042</v>
      </c>
      <c r="B120" s="3" t="s">
        <v>85</v>
      </c>
      <c r="C120" s="1" t="s">
        <v>91</v>
      </c>
      <c r="D120" s="5">
        <v>1</v>
      </c>
      <c r="E120" s="5"/>
      <c r="F120" s="2">
        <v>9466</v>
      </c>
      <c r="G120" s="2">
        <v>11215</v>
      </c>
      <c r="H120" s="2">
        <f>SUM(Спецификация[[#This Row],[т]:[н]])*Спецификация[[#This Row],[1 шт]]</f>
        <v>11215</v>
      </c>
      <c r="I120" s="1">
        <v>200</v>
      </c>
      <c r="K12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1" spans="1:11" x14ac:dyDescent="0.25">
      <c r="A121" s="1">
        <v>4042</v>
      </c>
      <c r="B121" s="3" t="s">
        <v>85</v>
      </c>
      <c r="C121" s="1" t="s">
        <v>62</v>
      </c>
      <c r="D121" s="5">
        <v>1</v>
      </c>
      <c r="E121" s="5"/>
      <c r="F121" s="2">
        <v>9444</v>
      </c>
      <c r="G121" s="2">
        <v>12082</v>
      </c>
      <c r="H121" s="2">
        <f>SUM(Спецификация[[#This Row],[т]:[н]])*Спецификация[[#This Row],[1 шт]]</f>
        <v>12082</v>
      </c>
      <c r="K12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2" spans="1:11" x14ac:dyDescent="0.25">
      <c r="A122" s="1">
        <v>4042</v>
      </c>
      <c r="B122" s="3" t="s">
        <v>85</v>
      </c>
      <c r="C122" s="1" t="s">
        <v>92</v>
      </c>
      <c r="D122" s="5">
        <v>2</v>
      </c>
      <c r="E122" s="5"/>
      <c r="F122" s="2">
        <v>9444</v>
      </c>
      <c r="G122" s="2">
        <v>12305</v>
      </c>
      <c r="H122" s="2">
        <f>SUM(Спецификация[[#This Row],[т]:[н]])*Спецификация[[#This Row],[1 шт]]</f>
        <v>24610</v>
      </c>
      <c r="I122" s="1">
        <v>210</v>
      </c>
      <c r="K12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3" spans="1:11" x14ac:dyDescent="0.25">
      <c r="A123" s="1">
        <v>4042</v>
      </c>
      <c r="B123" s="3" t="s">
        <v>85</v>
      </c>
      <c r="C123" s="1" t="s">
        <v>93</v>
      </c>
      <c r="D123" s="5">
        <v>1</v>
      </c>
      <c r="E123" s="5"/>
      <c r="F123" s="2">
        <v>9444</v>
      </c>
      <c r="G123" s="2">
        <v>12105</v>
      </c>
      <c r="H123" s="2">
        <f>SUM(Спецификация[[#This Row],[т]:[н]])*Спецификация[[#This Row],[1 шт]]</f>
        <v>12105</v>
      </c>
      <c r="I123" s="1">
        <v>210</v>
      </c>
      <c r="K12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4" spans="1:11" x14ac:dyDescent="0.25">
      <c r="A124" s="1">
        <v>4042</v>
      </c>
      <c r="B124" s="3" t="s">
        <v>12</v>
      </c>
      <c r="C124" s="1" t="s">
        <v>66</v>
      </c>
      <c r="D124" s="5">
        <v>4</v>
      </c>
      <c r="E124" s="5"/>
      <c r="F124" s="2">
        <v>8698</v>
      </c>
      <c r="G124" s="2">
        <v>4088</v>
      </c>
      <c r="H124" s="2">
        <f>SUM(Спецификация[[#This Row],[т]:[н]])*Спецификация[[#This Row],[1 шт]]</f>
        <v>16352</v>
      </c>
      <c r="K12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5" spans="1:11" x14ac:dyDescent="0.25">
      <c r="A125" s="1">
        <v>4042</v>
      </c>
      <c r="B125" s="3" t="s">
        <v>13</v>
      </c>
      <c r="C125" s="1" t="s">
        <v>70</v>
      </c>
      <c r="D125" s="5">
        <v>2</v>
      </c>
      <c r="E125" s="5"/>
      <c r="F125" s="2">
        <v>9664</v>
      </c>
      <c r="G125" s="2">
        <v>5280</v>
      </c>
      <c r="H125" s="2">
        <f>SUM(Спецификация[[#This Row],[т]:[н]])*Спецификация[[#This Row],[1 шт]]</f>
        <v>10560</v>
      </c>
      <c r="K12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6" spans="1:11" x14ac:dyDescent="0.25">
      <c r="A126" s="1">
        <v>4042</v>
      </c>
      <c r="B126" s="3" t="s">
        <v>13</v>
      </c>
      <c r="C126" s="1" t="s">
        <v>94</v>
      </c>
      <c r="D126" s="5">
        <v>1</v>
      </c>
      <c r="E126" s="5"/>
      <c r="F126" s="2">
        <v>9664</v>
      </c>
      <c r="G126" s="2">
        <v>5303</v>
      </c>
      <c r="H126" s="2">
        <f>SUM(Спецификация[[#This Row],[т]:[н]])*Спецификация[[#This Row],[1 шт]]</f>
        <v>5303</v>
      </c>
      <c r="K12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7" spans="1:11" x14ac:dyDescent="0.25">
      <c r="A127" s="1">
        <v>4042</v>
      </c>
      <c r="B127" s="3" t="s">
        <v>13</v>
      </c>
      <c r="C127" s="1" t="s">
        <v>95</v>
      </c>
      <c r="D127" s="5">
        <v>1</v>
      </c>
      <c r="E127" s="5"/>
      <c r="F127" s="2">
        <v>9664</v>
      </c>
      <c r="G127" s="2">
        <v>5303</v>
      </c>
      <c r="H127" s="2">
        <f>SUM(Спецификация[[#This Row],[т]:[н]])*Спецификация[[#This Row],[1 шт]]</f>
        <v>5303</v>
      </c>
      <c r="K12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8" spans="1:11" x14ac:dyDescent="0.25">
      <c r="A128" s="1">
        <v>4042</v>
      </c>
      <c r="B128" s="3" t="s">
        <v>13</v>
      </c>
      <c r="C128" s="1" t="s">
        <v>74</v>
      </c>
      <c r="D128" s="5">
        <v>4</v>
      </c>
      <c r="E128" s="5"/>
      <c r="F128" s="2">
        <v>9452</v>
      </c>
      <c r="G128" s="2">
        <v>3395</v>
      </c>
      <c r="H128" s="2">
        <f>SUM(Спецификация[[#This Row],[т]:[н]])*Спецификация[[#This Row],[1 шт]]</f>
        <v>13580</v>
      </c>
      <c r="K12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29" spans="1:11" x14ac:dyDescent="0.25">
      <c r="A129" s="1">
        <v>4042</v>
      </c>
      <c r="B129" s="3" t="s">
        <v>38</v>
      </c>
      <c r="C129" s="1" t="s">
        <v>39</v>
      </c>
      <c r="D129" s="5">
        <v>192</v>
      </c>
      <c r="E129" s="5"/>
      <c r="F129" s="2">
        <v>560</v>
      </c>
      <c r="G129" s="2">
        <v>7</v>
      </c>
      <c r="H129" s="2">
        <f>SUM(Спецификация[[#This Row],[т]:[н]])*Спецификация[[#This Row],[1 шт]]</f>
        <v>1344</v>
      </c>
      <c r="K12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0" spans="1:11" x14ac:dyDescent="0.25">
      <c r="A130" s="1">
        <v>4042</v>
      </c>
      <c r="B130" s="3" t="s">
        <v>38</v>
      </c>
      <c r="C130" s="1" t="s">
        <v>40</v>
      </c>
      <c r="D130" s="5">
        <v>64</v>
      </c>
      <c r="E130" s="5"/>
      <c r="F130" s="2">
        <v>360</v>
      </c>
      <c r="G130" s="2">
        <v>9</v>
      </c>
      <c r="H130" s="2">
        <f>SUM(Спецификация[[#This Row],[т]:[н]])*Спецификация[[#This Row],[1 шт]]</f>
        <v>576</v>
      </c>
      <c r="K13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1" spans="1:11" x14ac:dyDescent="0.25">
      <c r="A131" s="1">
        <v>4042</v>
      </c>
      <c r="B131" s="3" t="s">
        <v>38</v>
      </c>
      <c r="C131" s="1" t="s">
        <v>41</v>
      </c>
      <c r="D131" s="5">
        <v>128</v>
      </c>
      <c r="E131" s="5"/>
      <c r="F131" s="2">
        <v>330</v>
      </c>
      <c r="G131" s="2">
        <v>4</v>
      </c>
      <c r="H131" s="2">
        <f>SUM(Спецификация[[#This Row],[т]:[н]])*Спецификация[[#This Row],[1 шт]]</f>
        <v>512</v>
      </c>
      <c r="K13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2" spans="1:11" x14ac:dyDescent="0.25">
      <c r="A132" s="1">
        <v>4042</v>
      </c>
      <c r="B132" s="3" t="s">
        <v>38</v>
      </c>
      <c r="C132" s="1" t="s">
        <v>43</v>
      </c>
      <c r="D132" s="5">
        <v>312</v>
      </c>
      <c r="E132" s="5">
        <v>312</v>
      </c>
      <c r="F132" s="2">
        <v>470</v>
      </c>
      <c r="G132" s="2">
        <v>7</v>
      </c>
      <c r="H132" s="2">
        <f>SUM(Спецификация[[#This Row],[т]:[н]])*Спецификация[[#This Row],[1 шт]]</f>
        <v>4368</v>
      </c>
      <c r="K13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3" spans="1:11" x14ac:dyDescent="0.25">
      <c r="A133" s="1">
        <v>4042</v>
      </c>
      <c r="B133" s="3" t="s">
        <v>38</v>
      </c>
      <c r="C133" s="1" t="s">
        <v>44</v>
      </c>
      <c r="D133" s="5">
        <v>40</v>
      </c>
      <c r="E133" s="5">
        <v>40</v>
      </c>
      <c r="F133" s="2">
        <v>640</v>
      </c>
      <c r="G133" s="2">
        <v>9</v>
      </c>
      <c r="H133" s="2">
        <f>SUM(Спецификация[[#This Row],[т]:[н]])*Спецификация[[#This Row],[1 шт]]</f>
        <v>720</v>
      </c>
      <c r="K13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4" spans="1:11" x14ac:dyDescent="0.25">
      <c r="A134" s="1">
        <v>4042</v>
      </c>
      <c r="B134" s="3" t="s">
        <v>79</v>
      </c>
      <c r="C134" s="1" t="s">
        <v>80</v>
      </c>
      <c r="D134" s="5">
        <v>4</v>
      </c>
      <c r="E134" s="5">
        <v>4</v>
      </c>
      <c r="F134" s="2">
        <v>5442</v>
      </c>
      <c r="G134" s="2">
        <v>810</v>
      </c>
      <c r="H134" s="2">
        <f>SUM(Спецификация[[#This Row],[т]:[н]])*Спецификация[[#This Row],[1 шт]]</f>
        <v>6480</v>
      </c>
      <c r="K13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5" spans="1:11" x14ac:dyDescent="0.25">
      <c r="A135" s="1">
        <v>4042</v>
      </c>
      <c r="B135" s="3" t="s">
        <v>79</v>
      </c>
      <c r="C135" s="1" t="s">
        <v>81</v>
      </c>
      <c r="D135" s="5">
        <v>4</v>
      </c>
      <c r="E135" s="5"/>
      <c r="F135" s="2">
        <v>2142</v>
      </c>
      <c r="G135" s="2">
        <v>330</v>
      </c>
      <c r="H135" s="2">
        <f>SUM(Спецификация[[#This Row],[т]:[н]])*Спецификация[[#This Row],[1 шт]]</f>
        <v>1320</v>
      </c>
      <c r="K13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6" spans="1:11" x14ac:dyDescent="0.25">
      <c r="A136" s="1">
        <v>4042</v>
      </c>
      <c r="B136" s="3" t="s">
        <v>15</v>
      </c>
      <c r="C136" s="1" t="s">
        <v>16</v>
      </c>
      <c r="D136" s="5">
        <v>32</v>
      </c>
      <c r="E136" s="5"/>
      <c r="F136" s="2">
        <v>640</v>
      </c>
      <c r="G136" s="2">
        <v>41</v>
      </c>
      <c r="H136" s="2">
        <f>SUM(Спецификация[[#This Row],[т]:[н]])*Спецификация[[#This Row],[1 шт]]</f>
        <v>1312</v>
      </c>
      <c r="K13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7" spans="1:11" x14ac:dyDescent="0.25">
      <c r="A137" s="1">
        <v>4042</v>
      </c>
      <c r="B137" s="3" t="s">
        <v>15</v>
      </c>
      <c r="C137" s="1" t="s">
        <v>32</v>
      </c>
      <c r="D137" s="5">
        <v>4</v>
      </c>
      <c r="E137" s="5">
        <v>4</v>
      </c>
      <c r="F137" s="2">
        <v>2876</v>
      </c>
      <c r="G137" s="2">
        <v>156</v>
      </c>
      <c r="H137" s="2">
        <f>SUM(Спецификация[[#This Row],[т]:[н]])*Спецификация[[#This Row],[1 шт]]</f>
        <v>1248</v>
      </c>
      <c r="K13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8" spans="1:11" x14ac:dyDescent="0.25">
      <c r="A138" s="1">
        <v>4042</v>
      </c>
      <c r="B138" s="3" t="s">
        <v>15</v>
      </c>
      <c r="C138" s="1" t="s">
        <v>33</v>
      </c>
      <c r="D138" s="5">
        <v>8</v>
      </c>
      <c r="E138" s="5"/>
      <c r="F138" s="2">
        <v>2813</v>
      </c>
      <c r="G138" s="2">
        <v>152</v>
      </c>
      <c r="H138" s="2">
        <f>SUM(Спецификация[[#This Row],[т]:[н]])*Спецификация[[#This Row],[1 шт]]</f>
        <v>1216</v>
      </c>
      <c r="K13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39" spans="1:11" x14ac:dyDescent="0.25">
      <c r="A139" s="1">
        <v>4042</v>
      </c>
      <c r="B139" s="3" t="s">
        <v>15</v>
      </c>
      <c r="C139" s="1" t="s">
        <v>34</v>
      </c>
      <c r="D139" s="5">
        <v>64</v>
      </c>
      <c r="E139" s="5"/>
      <c r="F139" s="2">
        <v>900</v>
      </c>
      <c r="G139" s="2">
        <v>18</v>
      </c>
      <c r="H139" s="2">
        <f>SUM(Спецификация[[#This Row],[т]:[н]])*Спецификация[[#This Row],[1 шт]]</f>
        <v>1152</v>
      </c>
      <c r="K13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0" spans="1:11" x14ac:dyDescent="0.25">
      <c r="A140" s="1">
        <v>4042</v>
      </c>
      <c r="B140" s="3" t="s">
        <v>15</v>
      </c>
      <c r="C140" s="1" t="s">
        <v>35</v>
      </c>
      <c r="D140" s="5">
        <v>32</v>
      </c>
      <c r="E140" s="5"/>
      <c r="F140" s="2">
        <v>444</v>
      </c>
      <c r="G140" s="2">
        <v>9</v>
      </c>
      <c r="H140" s="2">
        <f>SUM(Спецификация[[#This Row],[т]:[н]])*Спецификация[[#This Row],[1 шт]]</f>
        <v>288</v>
      </c>
      <c r="K14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1" spans="1:11" x14ac:dyDescent="0.25">
      <c r="A141" s="1">
        <v>4042</v>
      </c>
      <c r="B141" s="3" t="s">
        <v>15</v>
      </c>
      <c r="C141" s="1" t="s">
        <v>36</v>
      </c>
      <c r="D141" s="5">
        <v>8</v>
      </c>
      <c r="E141" s="5"/>
      <c r="F141" s="2">
        <v>492</v>
      </c>
      <c r="G141" s="2">
        <v>15</v>
      </c>
      <c r="H141" s="2">
        <f>SUM(Спецификация[[#This Row],[т]:[н]])*Спецификация[[#This Row],[1 шт]]</f>
        <v>120</v>
      </c>
      <c r="K14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2" spans="1:11" x14ac:dyDescent="0.25">
      <c r="A142" s="1">
        <v>4042</v>
      </c>
      <c r="B142" s="3" t="s">
        <v>15</v>
      </c>
      <c r="C142" s="1" t="s">
        <v>37</v>
      </c>
      <c r="D142" s="5">
        <v>8</v>
      </c>
      <c r="E142" s="5"/>
      <c r="F142" s="2">
        <v>492</v>
      </c>
      <c r="G142" s="2">
        <v>11</v>
      </c>
      <c r="H142" s="2">
        <f>SUM(Спецификация[[#This Row],[т]:[н]])*Спецификация[[#This Row],[1 шт]]</f>
        <v>88</v>
      </c>
      <c r="K14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3" spans="1:11" x14ac:dyDescent="0.25">
      <c r="A143" s="1">
        <v>4042</v>
      </c>
      <c r="B143" s="3" t="s">
        <v>15</v>
      </c>
      <c r="C143" s="1" t="s">
        <v>84</v>
      </c>
      <c r="D143" s="5">
        <v>40</v>
      </c>
      <c r="E143" s="5"/>
      <c r="F143" s="2">
        <v>180</v>
      </c>
      <c r="G143" s="2">
        <v>3</v>
      </c>
      <c r="H143" s="2">
        <f>SUM(Спецификация[[#This Row],[т]:[н]])*Спецификация[[#This Row],[1 шт]]</f>
        <v>120</v>
      </c>
      <c r="K14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4" spans="1:11" x14ac:dyDescent="0.25">
      <c r="A144" s="1">
        <v>4042</v>
      </c>
      <c r="B144" s="3" t="s">
        <v>29</v>
      </c>
      <c r="C144" s="1" t="s">
        <v>30</v>
      </c>
      <c r="D144" s="5">
        <v>8</v>
      </c>
      <c r="E144" s="5"/>
      <c r="F144" s="2">
        <v>2120</v>
      </c>
      <c r="G144" s="2">
        <v>63</v>
      </c>
      <c r="H144" s="2">
        <f>SUM(Спецификация[[#This Row],[т]:[н]])*Спецификация[[#This Row],[1 шт]]</f>
        <v>504</v>
      </c>
      <c r="K14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5" spans="1:11" x14ac:dyDescent="0.25">
      <c r="A145" s="1">
        <v>4042</v>
      </c>
      <c r="B145" s="3" t="s">
        <v>29</v>
      </c>
      <c r="C145" s="1" t="s">
        <v>31</v>
      </c>
      <c r="D145" s="5">
        <v>8</v>
      </c>
      <c r="E145" s="5"/>
      <c r="F145" s="2">
        <v>2072</v>
      </c>
      <c r="G145" s="2">
        <v>60</v>
      </c>
      <c r="H145" s="2">
        <f>SUM(Спецификация[[#This Row],[т]:[н]])*Спецификация[[#This Row],[1 шт]]</f>
        <v>480</v>
      </c>
      <c r="K14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6" spans="1:11" x14ac:dyDescent="0.25">
      <c r="A146" s="7">
        <v>4014</v>
      </c>
      <c r="B146" s="3" t="s">
        <v>85</v>
      </c>
      <c r="C146" s="1" t="s">
        <v>96</v>
      </c>
      <c r="D146" s="5">
        <v>1</v>
      </c>
      <c r="E146" s="5"/>
      <c r="F146" s="2">
        <v>9562</v>
      </c>
      <c r="G146" s="2">
        <v>13029</v>
      </c>
      <c r="H146" s="2">
        <f>SUM(Спецификация[[#This Row],[т]:[н]])*Спецификация[[#This Row],[1 шт]]</f>
        <v>13029</v>
      </c>
      <c r="I146" s="1">
        <v>50</v>
      </c>
      <c r="J146" s="1">
        <v>144</v>
      </c>
      <c r="K146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7" spans="1:11" x14ac:dyDescent="0.25">
      <c r="A147" s="1">
        <v>4014</v>
      </c>
      <c r="B147" s="3" t="s">
        <v>85</v>
      </c>
      <c r="C147" s="1" t="s">
        <v>97</v>
      </c>
      <c r="D147" s="5">
        <v>1</v>
      </c>
      <c r="E147" s="5"/>
      <c r="F147" s="2">
        <v>9540</v>
      </c>
      <c r="G147" s="2">
        <v>12139</v>
      </c>
      <c r="H147" s="2">
        <f>SUM(Спецификация[[#This Row],[т]:[н]])*Спецификация[[#This Row],[1 шт]]</f>
        <v>12139</v>
      </c>
      <c r="I147" s="1">
        <v>52</v>
      </c>
      <c r="J147" s="1">
        <v>132</v>
      </c>
      <c r="K147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8" spans="1:11" x14ac:dyDescent="0.25">
      <c r="A148" s="1">
        <v>4014</v>
      </c>
      <c r="B148" s="3" t="s">
        <v>85</v>
      </c>
      <c r="C148" s="1" t="s">
        <v>98</v>
      </c>
      <c r="D148" s="5">
        <v>1</v>
      </c>
      <c r="E148" s="5"/>
      <c r="F148" s="2">
        <v>9467</v>
      </c>
      <c r="G148" s="2">
        <v>12064</v>
      </c>
      <c r="H148" s="2">
        <f>SUM(Спецификация[[#This Row],[т]:[н]])*Спецификация[[#This Row],[1 шт]]</f>
        <v>12064</v>
      </c>
      <c r="I148" s="1">
        <v>52</v>
      </c>
      <c r="J148" s="1">
        <v>132</v>
      </c>
      <c r="K148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49" spans="1:11" x14ac:dyDescent="0.25">
      <c r="A149" s="1">
        <v>4014</v>
      </c>
      <c r="B149" s="3" t="s">
        <v>85</v>
      </c>
      <c r="C149" s="1" t="s">
        <v>99</v>
      </c>
      <c r="D149" s="5">
        <v>1</v>
      </c>
      <c r="E149" s="5"/>
      <c r="F149" s="2">
        <v>9444</v>
      </c>
      <c r="G149" s="2">
        <v>12870</v>
      </c>
      <c r="H149" s="2">
        <f>SUM(Спецификация[[#This Row],[т]:[н]])*Спецификация[[#This Row],[1 шт]]</f>
        <v>12870</v>
      </c>
      <c r="I149" s="1">
        <v>49</v>
      </c>
      <c r="J149" s="1">
        <v>142</v>
      </c>
      <c r="K149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0" spans="1:11" x14ac:dyDescent="0.25">
      <c r="A150" s="1">
        <v>4014</v>
      </c>
      <c r="B150" s="3" t="s">
        <v>85</v>
      </c>
      <c r="C150" s="1" t="s">
        <v>100</v>
      </c>
      <c r="D150" s="5">
        <v>1</v>
      </c>
      <c r="E150" s="5"/>
      <c r="F150" s="2">
        <v>9564</v>
      </c>
      <c r="G150" s="2">
        <v>12295</v>
      </c>
      <c r="H150" s="6">
        <f>SUM(Спецификация[[#This Row],[т]:[н]])*Спецификация[[#This Row],[1 шт]]</f>
        <v>12295</v>
      </c>
      <c r="I150" s="1">
        <v>130</v>
      </c>
      <c r="K150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1" spans="1:11" x14ac:dyDescent="0.25">
      <c r="A151" s="1">
        <v>4014</v>
      </c>
      <c r="B151" s="3" t="s">
        <v>85</v>
      </c>
      <c r="C151" s="1" t="s">
        <v>101</v>
      </c>
      <c r="D151" s="5">
        <v>1</v>
      </c>
      <c r="E151" s="5"/>
      <c r="F151" s="2">
        <v>9542</v>
      </c>
      <c r="G151" s="2">
        <v>11367</v>
      </c>
      <c r="H151" s="6">
        <f>SUM(Спецификация[[#This Row],[т]:[н]])*Спецификация[[#This Row],[1 шт]]</f>
        <v>11367</v>
      </c>
      <c r="I151" s="1">
        <v>112</v>
      </c>
      <c r="K151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2" spans="1:11" x14ac:dyDescent="0.25">
      <c r="A152" s="1">
        <v>4014</v>
      </c>
      <c r="B152" s="3" t="s">
        <v>85</v>
      </c>
      <c r="C152" s="1" t="s">
        <v>102</v>
      </c>
      <c r="D152" s="5">
        <v>1</v>
      </c>
      <c r="E152" s="5"/>
      <c r="F152" s="2">
        <v>9468</v>
      </c>
      <c r="G152" s="2">
        <v>11250</v>
      </c>
      <c r="H152" s="6">
        <f>SUM(Спецификация[[#This Row],[т]:[н]])*Спецификация[[#This Row],[1 шт]]</f>
        <v>11250</v>
      </c>
      <c r="I152" s="1">
        <v>110</v>
      </c>
      <c r="K152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3" spans="1:11" x14ac:dyDescent="0.25">
      <c r="A153" s="1">
        <v>4014</v>
      </c>
      <c r="B153" s="3" t="s">
        <v>85</v>
      </c>
      <c r="C153" s="1" t="s">
        <v>103</v>
      </c>
      <c r="D153" s="5">
        <v>1</v>
      </c>
      <c r="E153" s="5"/>
      <c r="F153" s="2">
        <v>9446</v>
      </c>
      <c r="G153" s="2">
        <v>12133</v>
      </c>
      <c r="H153" s="6">
        <f>SUM(Спецификация[[#This Row],[т]:[н]])*Спецификация[[#This Row],[1 шт]]</f>
        <v>12133</v>
      </c>
      <c r="I153" s="1">
        <v>130</v>
      </c>
      <c r="K153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4" spans="1:11" x14ac:dyDescent="0.25">
      <c r="A154" s="1">
        <v>4014</v>
      </c>
      <c r="B154" s="3" t="s">
        <v>85</v>
      </c>
      <c r="C154" s="1" t="s">
        <v>104</v>
      </c>
      <c r="D154" s="5">
        <v>1</v>
      </c>
      <c r="E154" s="5"/>
      <c r="F154" s="2">
        <v>9561</v>
      </c>
      <c r="G154" s="2">
        <v>12526</v>
      </c>
      <c r="H154" s="6">
        <f>SUM(Спецификация[[#This Row],[т]:[н]])*Спецификация[[#This Row],[1 шт]]</f>
        <v>12526</v>
      </c>
      <c r="I154" s="1">
        <v>50</v>
      </c>
      <c r="J154" s="1">
        <v>144</v>
      </c>
      <c r="K154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5" spans="1:11" x14ac:dyDescent="0.25">
      <c r="A155" s="1">
        <v>4014</v>
      </c>
      <c r="B155" s="3" t="s">
        <v>85</v>
      </c>
      <c r="C155" s="1" t="s">
        <v>105</v>
      </c>
      <c r="D155" s="5">
        <v>1</v>
      </c>
      <c r="E155" s="5"/>
      <c r="F155" s="2">
        <v>9540</v>
      </c>
      <c r="G155" s="2">
        <v>11559</v>
      </c>
      <c r="H155" s="6">
        <f>SUM(Спецификация[[#This Row],[т]:[н]])*Спецификация[[#This Row],[1 шт]]</f>
        <v>11559</v>
      </c>
      <c r="I155" s="1">
        <v>52</v>
      </c>
      <c r="J155" s="1">
        <v>132</v>
      </c>
      <c r="K155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6" spans="1:11" x14ac:dyDescent="0.25">
      <c r="A156" s="1">
        <v>4014</v>
      </c>
      <c r="B156" s="3" t="s">
        <v>85</v>
      </c>
      <c r="C156" s="1" t="s">
        <v>106</v>
      </c>
      <c r="D156" s="5">
        <v>1</v>
      </c>
      <c r="E156" s="5"/>
      <c r="F156" s="2">
        <v>9467</v>
      </c>
      <c r="G156" s="2">
        <v>11488</v>
      </c>
      <c r="H156" s="6">
        <f>SUM(Спецификация[[#This Row],[т]:[н]])*Спецификация[[#This Row],[1 шт]]</f>
        <v>11488</v>
      </c>
      <c r="I156" s="1">
        <v>50</v>
      </c>
      <c r="J156" s="1">
        <v>131</v>
      </c>
      <c r="K156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7" spans="1:11" x14ac:dyDescent="0.25">
      <c r="A157" s="1">
        <v>4014</v>
      </c>
      <c r="B157" s="3" t="s">
        <v>85</v>
      </c>
      <c r="C157" s="1" t="s">
        <v>107</v>
      </c>
      <c r="D157" s="5">
        <v>1</v>
      </c>
      <c r="E157" s="5"/>
      <c r="F157" s="2">
        <v>9444</v>
      </c>
      <c r="G157" s="2">
        <v>12371</v>
      </c>
      <c r="H157" s="6">
        <f>SUM(Спецификация[[#This Row],[т]:[н]])*Спецификация[[#This Row],[1 шт]]</f>
        <v>12371</v>
      </c>
      <c r="I157" s="1">
        <v>49</v>
      </c>
      <c r="J157" s="1">
        <v>142</v>
      </c>
      <c r="K157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8" spans="1:11" x14ac:dyDescent="0.25">
      <c r="A158" s="1">
        <v>4014</v>
      </c>
      <c r="B158" s="3" t="s">
        <v>12</v>
      </c>
      <c r="C158" s="1" t="s">
        <v>108</v>
      </c>
      <c r="D158" s="5">
        <v>1</v>
      </c>
      <c r="E158" s="5"/>
      <c r="F158" s="2">
        <v>8698</v>
      </c>
      <c r="G158" s="2">
        <v>4083</v>
      </c>
      <c r="H158" s="6">
        <f>SUM(Спецификация[[#This Row],[т]:[н]])*Спецификация[[#This Row],[1 шт]]</f>
        <v>4083</v>
      </c>
      <c r="K158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59" spans="1:11" x14ac:dyDescent="0.25">
      <c r="A159" s="1">
        <v>4014</v>
      </c>
      <c r="B159" s="3" t="s">
        <v>12</v>
      </c>
      <c r="C159" s="1" t="s">
        <v>109</v>
      </c>
      <c r="D159" s="5">
        <v>1</v>
      </c>
      <c r="E159" s="5"/>
      <c r="F159" s="2">
        <v>8698</v>
      </c>
      <c r="G159" s="2">
        <v>4083</v>
      </c>
      <c r="H159" s="6">
        <f>SUM(Спецификация[[#This Row],[т]:[н]])*Спецификация[[#This Row],[1 шт]]</f>
        <v>4083</v>
      </c>
      <c r="K159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0" spans="1:11" x14ac:dyDescent="0.25">
      <c r="A160" s="1">
        <v>4014</v>
      </c>
      <c r="B160" s="3" t="s">
        <v>12</v>
      </c>
      <c r="C160" s="1" t="s">
        <v>110</v>
      </c>
      <c r="D160" s="5">
        <v>1</v>
      </c>
      <c r="E160" s="5"/>
      <c r="F160" s="2">
        <v>8698</v>
      </c>
      <c r="G160" s="2">
        <v>4083</v>
      </c>
      <c r="H160" s="6">
        <f>SUM(Спецификация[[#This Row],[т]:[н]])*Спецификация[[#This Row],[1 шт]]</f>
        <v>4083</v>
      </c>
      <c r="K160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1" spans="1:11" x14ac:dyDescent="0.25">
      <c r="A161" s="1">
        <v>4014</v>
      </c>
      <c r="B161" s="3" t="s">
        <v>13</v>
      </c>
      <c r="C161" s="1" t="s">
        <v>111</v>
      </c>
      <c r="D161" s="5">
        <v>1</v>
      </c>
      <c r="E161" s="5"/>
      <c r="F161" s="2">
        <v>9666</v>
      </c>
      <c r="G161" s="2">
        <v>5313</v>
      </c>
      <c r="H161" s="6">
        <f>SUM(Спецификация[[#This Row],[т]:[н]])*Спецификация[[#This Row],[1 шт]]</f>
        <v>5313</v>
      </c>
      <c r="K161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2" spans="1:11" x14ac:dyDescent="0.25">
      <c r="A162" s="1">
        <v>4014</v>
      </c>
      <c r="B162" s="3" t="s">
        <v>13</v>
      </c>
      <c r="C162" s="1" t="s">
        <v>112</v>
      </c>
      <c r="D162" s="5">
        <v>1</v>
      </c>
      <c r="E162" s="5"/>
      <c r="F162" s="2">
        <v>9470</v>
      </c>
      <c r="G162" s="2">
        <v>3418</v>
      </c>
      <c r="H162" s="6">
        <f>SUM(Спецификация[[#This Row],[т]:[н]])*Спецификация[[#This Row],[1 шт]]</f>
        <v>3418</v>
      </c>
      <c r="K162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3" spans="1:11" x14ac:dyDescent="0.25">
      <c r="A163" s="1">
        <v>4014</v>
      </c>
      <c r="B163" s="3" t="s">
        <v>13</v>
      </c>
      <c r="C163" s="1" t="s">
        <v>113</v>
      </c>
      <c r="D163" s="5">
        <v>1</v>
      </c>
      <c r="E163" s="5"/>
      <c r="F163" s="2">
        <v>9666</v>
      </c>
      <c r="G163" s="2">
        <v>5282</v>
      </c>
      <c r="H163" s="6">
        <f>SUM(Спецификация[[#This Row],[т]:[н]])*Спецификация[[#This Row],[1 шт]]</f>
        <v>5282</v>
      </c>
      <c r="K163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4" spans="1:11" x14ac:dyDescent="0.25">
      <c r="A164" s="1">
        <v>4014</v>
      </c>
      <c r="B164" s="3" t="s">
        <v>13</v>
      </c>
      <c r="C164" s="1" t="s">
        <v>114</v>
      </c>
      <c r="D164" s="5">
        <v>1</v>
      </c>
      <c r="E164" s="5"/>
      <c r="F164" s="2">
        <v>9470</v>
      </c>
      <c r="G164" s="2">
        <v>3418</v>
      </c>
      <c r="H164" s="6">
        <f>SUM(Спецификация[[#This Row],[т]:[н]])*Спецификация[[#This Row],[1 шт]]</f>
        <v>3418</v>
      </c>
      <c r="K164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5" spans="1:11" x14ac:dyDescent="0.25">
      <c r="A165" s="1">
        <v>4014</v>
      </c>
      <c r="B165" s="3" t="s">
        <v>13</v>
      </c>
      <c r="C165" s="1" t="s">
        <v>115</v>
      </c>
      <c r="D165" s="5">
        <v>1</v>
      </c>
      <c r="E165" s="5"/>
      <c r="F165" s="2">
        <v>9666</v>
      </c>
      <c r="G165" s="2">
        <v>5282</v>
      </c>
      <c r="H165" s="6">
        <f>SUM(Спецификация[[#This Row],[т]:[н]])*Спецификация[[#This Row],[1 шт]]</f>
        <v>5282</v>
      </c>
      <c r="K165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6" spans="1:11" x14ac:dyDescent="0.25">
      <c r="A166" s="1">
        <v>4014</v>
      </c>
      <c r="B166" s="3" t="s">
        <v>13</v>
      </c>
      <c r="C166" s="1" t="s">
        <v>116</v>
      </c>
      <c r="D166" s="5">
        <v>1</v>
      </c>
      <c r="E166" s="5"/>
      <c r="F166" s="2">
        <v>9470</v>
      </c>
      <c r="G166" s="2">
        <v>3418</v>
      </c>
      <c r="H166" s="6">
        <f>SUM(Спецификация[[#This Row],[т]:[н]])*Спецификация[[#This Row],[1 шт]]</f>
        <v>3418</v>
      </c>
      <c r="K166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7" spans="1:11" x14ac:dyDescent="0.25">
      <c r="A167" s="1">
        <v>4014</v>
      </c>
      <c r="B167" s="3" t="s">
        <v>20</v>
      </c>
      <c r="C167" s="1" t="s">
        <v>80</v>
      </c>
      <c r="D167" s="5">
        <v>3</v>
      </c>
      <c r="E167" s="5">
        <v>3</v>
      </c>
      <c r="F167" s="2">
        <v>5442</v>
      </c>
      <c r="G167" s="2">
        <v>810</v>
      </c>
      <c r="H167" s="6">
        <f>SUM(Спецификация[[#This Row],[т]:[н]])*Спецификация[[#This Row],[1 шт]]</f>
        <v>4860</v>
      </c>
      <c r="K167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8" spans="1:11" x14ac:dyDescent="0.25">
      <c r="A168" s="1">
        <v>4014</v>
      </c>
      <c r="B168" s="3" t="s">
        <v>20</v>
      </c>
      <c r="C168" s="1" t="s">
        <v>81</v>
      </c>
      <c r="D168" s="5">
        <v>3</v>
      </c>
      <c r="E168" s="5"/>
      <c r="F168" s="2">
        <v>2142</v>
      </c>
      <c r="G168" s="2">
        <v>330</v>
      </c>
      <c r="H168" s="6">
        <f>SUM(Спецификация[[#This Row],[т]:[н]])*Спецификация[[#This Row],[1 шт]]</f>
        <v>990</v>
      </c>
      <c r="K168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69" spans="1:11" x14ac:dyDescent="0.25">
      <c r="A169" s="1">
        <v>4014</v>
      </c>
      <c r="B169" s="3" t="s">
        <v>23</v>
      </c>
      <c r="C169" s="1" t="s">
        <v>24</v>
      </c>
      <c r="D169" s="5">
        <v>30</v>
      </c>
      <c r="E169" s="5"/>
      <c r="F169" s="2">
        <v>180</v>
      </c>
      <c r="G169" s="2">
        <v>3</v>
      </c>
      <c r="H169" s="6">
        <f>SUM(Спецификация[[#This Row],[т]:[н]])*Спецификация[[#This Row],[1 шт]]</f>
        <v>90</v>
      </c>
      <c r="K169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0" spans="1:11" x14ac:dyDescent="0.25">
      <c r="A170" s="1">
        <v>4014</v>
      </c>
      <c r="B170" s="3" t="s">
        <v>25</v>
      </c>
      <c r="C170" s="1" t="s">
        <v>26</v>
      </c>
      <c r="D170" s="5">
        <v>24</v>
      </c>
      <c r="E170" s="5"/>
      <c r="F170" s="2">
        <v>444</v>
      </c>
      <c r="G170" s="2">
        <v>8</v>
      </c>
      <c r="H170" s="6">
        <f>SUM(Спецификация[[#This Row],[т]:[н]])*Спецификация[[#This Row],[1 шт]]</f>
        <v>192</v>
      </c>
      <c r="K170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1" spans="1:11" x14ac:dyDescent="0.25">
      <c r="A171" s="1">
        <v>4014</v>
      </c>
      <c r="B171" s="3" t="s">
        <v>27</v>
      </c>
      <c r="C171" s="1" t="s">
        <v>28</v>
      </c>
      <c r="D171" s="5">
        <v>48</v>
      </c>
      <c r="E171" s="5"/>
      <c r="F171" s="2">
        <v>900</v>
      </c>
      <c r="G171" s="2">
        <v>18</v>
      </c>
      <c r="H171" s="6">
        <f>SUM(Спецификация[[#This Row],[т]:[н]])*Спецификация[[#This Row],[1 шт]]</f>
        <v>864</v>
      </c>
      <c r="K171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2" spans="1:11" x14ac:dyDescent="0.25">
      <c r="A172" s="1">
        <v>4014</v>
      </c>
      <c r="B172" s="3" t="s">
        <v>29</v>
      </c>
      <c r="C172" s="1" t="s">
        <v>30</v>
      </c>
      <c r="D172" s="5">
        <v>6</v>
      </c>
      <c r="E172" s="5"/>
      <c r="F172" s="2">
        <v>2119</v>
      </c>
      <c r="G172" s="2">
        <v>63</v>
      </c>
      <c r="H172" s="6">
        <f>SUM(Спецификация[[#This Row],[т]:[н]])*Спецификация[[#This Row],[1 шт]]</f>
        <v>378</v>
      </c>
      <c r="K172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3" spans="1:11" x14ac:dyDescent="0.25">
      <c r="A173" s="1">
        <v>4014</v>
      </c>
      <c r="B173" s="3" t="s">
        <v>29</v>
      </c>
      <c r="C173" s="1" t="s">
        <v>31</v>
      </c>
      <c r="D173" s="5">
        <v>6</v>
      </c>
      <c r="E173" s="5"/>
      <c r="F173" s="2">
        <v>2071</v>
      </c>
      <c r="G173" s="2">
        <v>60</v>
      </c>
      <c r="H173" s="6">
        <f>SUM(Спецификация[[#This Row],[т]:[н]])*Спецификация[[#This Row],[1 шт]]</f>
        <v>360</v>
      </c>
      <c r="K173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4" spans="1:11" x14ac:dyDescent="0.25">
      <c r="A174" s="1">
        <v>4014</v>
      </c>
      <c r="B174" s="3" t="s">
        <v>15</v>
      </c>
      <c r="C174" s="1" t="s">
        <v>16</v>
      </c>
      <c r="D174" s="5">
        <v>24</v>
      </c>
      <c r="E174" s="5"/>
      <c r="F174" s="2">
        <v>530</v>
      </c>
      <c r="G174" s="2">
        <v>38</v>
      </c>
      <c r="H174" s="6">
        <f>SUM(Спецификация[[#This Row],[т]:[н]])*Спецификация[[#This Row],[1 шт]]</f>
        <v>912</v>
      </c>
      <c r="K174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5" spans="1:11" x14ac:dyDescent="0.25">
      <c r="A175" s="1">
        <v>4014</v>
      </c>
      <c r="B175" s="3" t="s">
        <v>15</v>
      </c>
      <c r="C175" s="1" t="s">
        <v>32</v>
      </c>
      <c r="D175" s="5">
        <v>3</v>
      </c>
      <c r="E175" s="5">
        <v>3</v>
      </c>
      <c r="F175" s="2">
        <v>2876</v>
      </c>
      <c r="G175" s="2">
        <v>156</v>
      </c>
      <c r="H175" s="6">
        <f>SUM(Спецификация[[#This Row],[т]:[н]])*Спецификация[[#This Row],[1 шт]]</f>
        <v>936</v>
      </c>
      <c r="K175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6" spans="1:11" x14ac:dyDescent="0.25">
      <c r="A176" s="1">
        <v>4014</v>
      </c>
      <c r="B176" s="3" t="s">
        <v>15</v>
      </c>
      <c r="C176" s="1" t="s">
        <v>33</v>
      </c>
      <c r="D176" s="5">
        <v>6</v>
      </c>
      <c r="E176" s="5"/>
      <c r="F176" s="2">
        <v>2813</v>
      </c>
      <c r="G176" s="2">
        <v>152</v>
      </c>
      <c r="H176" s="6">
        <f>SUM(Спецификация[[#This Row],[т]:[н]])*Спецификация[[#This Row],[1 шт]]</f>
        <v>912</v>
      </c>
      <c r="K176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7" spans="1:11" x14ac:dyDescent="0.25">
      <c r="A177" s="1">
        <v>4014</v>
      </c>
      <c r="B177" s="3" t="s">
        <v>15</v>
      </c>
      <c r="C177" s="1" t="s">
        <v>36</v>
      </c>
      <c r="D177" s="5">
        <v>6</v>
      </c>
      <c r="E177" s="5"/>
      <c r="F177" s="2">
        <v>492</v>
      </c>
      <c r="G177" s="2">
        <v>15</v>
      </c>
      <c r="H177" s="6">
        <f>SUM(Спецификация[[#This Row],[т]:[н]])*Спецификация[[#This Row],[1 шт]]</f>
        <v>90</v>
      </c>
      <c r="K177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8" spans="1:11" x14ac:dyDescent="0.25">
      <c r="A178" s="1">
        <v>4014</v>
      </c>
      <c r="B178" s="3" t="s">
        <v>15</v>
      </c>
      <c r="C178" s="1" t="s">
        <v>37</v>
      </c>
      <c r="D178" s="5">
        <v>6</v>
      </c>
      <c r="E178" s="5"/>
      <c r="F178" s="2">
        <v>492</v>
      </c>
      <c r="G178" s="2">
        <v>11</v>
      </c>
      <c r="H178" s="6">
        <f>SUM(Спецификация[[#This Row],[т]:[н]])*Спецификация[[#This Row],[1 шт]]</f>
        <v>66</v>
      </c>
      <c r="K178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79" spans="1:11" x14ac:dyDescent="0.25">
      <c r="A179" s="1">
        <v>4014</v>
      </c>
      <c r="B179" s="3" t="s">
        <v>38</v>
      </c>
      <c r="C179" s="1" t="s">
        <v>39</v>
      </c>
      <c r="D179" s="5">
        <v>96</v>
      </c>
      <c r="E179" s="5"/>
      <c r="F179" s="2">
        <v>170</v>
      </c>
      <c r="G179" s="2">
        <v>2</v>
      </c>
      <c r="H179" s="6">
        <f>SUM(Спецификация[[#This Row],[т]:[н]])*Спецификация[[#This Row],[1 шт]]</f>
        <v>192</v>
      </c>
      <c r="K179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0" spans="1:11" x14ac:dyDescent="0.25">
      <c r="A180" s="1">
        <v>4014</v>
      </c>
      <c r="B180" s="3" t="s">
        <v>38</v>
      </c>
      <c r="C180" s="1" t="s">
        <v>40</v>
      </c>
      <c r="D180" s="5">
        <v>144</v>
      </c>
      <c r="E180" s="5"/>
      <c r="F180" s="2">
        <v>560</v>
      </c>
      <c r="G180" s="2">
        <v>7</v>
      </c>
      <c r="H180" s="6">
        <f>SUM(Спецификация[[#This Row],[т]:[н]])*Спецификация[[#This Row],[1 шт]]</f>
        <v>1008</v>
      </c>
      <c r="K180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1" spans="1:11" x14ac:dyDescent="0.25">
      <c r="A181" s="1">
        <v>4014</v>
      </c>
      <c r="B181" s="3" t="s">
        <v>38</v>
      </c>
      <c r="C181" s="1" t="s">
        <v>41</v>
      </c>
      <c r="D181" s="5">
        <v>96</v>
      </c>
      <c r="E181" s="5"/>
      <c r="F181" s="2">
        <v>330</v>
      </c>
      <c r="G181" s="2">
        <v>4</v>
      </c>
      <c r="H181" s="6">
        <f>SUM(Спецификация[[#This Row],[т]:[н]])*Спецификация[[#This Row],[1 шт]]</f>
        <v>384</v>
      </c>
      <c r="K181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2" spans="1:11" x14ac:dyDescent="0.25">
      <c r="A182" s="1">
        <v>4014</v>
      </c>
      <c r="B182" s="3" t="s">
        <v>38</v>
      </c>
      <c r="C182" s="1" t="s">
        <v>42</v>
      </c>
      <c r="D182" s="5">
        <v>48</v>
      </c>
      <c r="E182" s="5"/>
      <c r="F182" s="2">
        <v>360</v>
      </c>
      <c r="G182" s="2">
        <v>9</v>
      </c>
      <c r="H182" s="6">
        <f>SUM(Спецификация[[#This Row],[т]:[н]])*Спецификация[[#This Row],[1 шт]]</f>
        <v>432</v>
      </c>
      <c r="K182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3" spans="1:11" x14ac:dyDescent="0.25">
      <c r="A183" s="1">
        <v>4014</v>
      </c>
      <c r="B183" s="3" t="s">
        <v>38</v>
      </c>
      <c r="C183" s="1" t="s">
        <v>46</v>
      </c>
      <c r="D183" s="5">
        <v>234</v>
      </c>
      <c r="E183" s="5">
        <v>234</v>
      </c>
      <c r="F183" s="2">
        <v>470</v>
      </c>
      <c r="G183" s="2">
        <v>7</v>
      </c>
      <c r="H183" s="6">
        <f>SUM(Спецификация[[#This Row],[т]:[н]])*Спецификация[[#This Row],[1 шт]]</f>
        <v>3276</v>
      </c>
      <c r="K183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4" spans="1:11" x14ac:dyDescent="0.25">
      <c r="A184" s="1">
        <v>4014</v>
      </c>
      <c r="B184" s="3" t="s">
        <v>38</v>
      </c>
      <c r="C184" s="1" t="s">
        <v>47</v>
      </c>
      <c r="D184" s="5">
        <v>30</v>
      </c>
      <c r="E184" s="5">
        <v>30</v>
      </c>
      <c r="F184" s="2">
        <v>640</v>
      </c>
      <c r="G184" s="2">
        <v>9</v>
      </c>
      <c r="H184" s="6">
        <f>SUM(Спецификация[[#This Row],[т]:[н]])*Спецификация[[#This Row],[1 шт]]</f>
        <v>540</v>
      </c>
      <c r="K184" s="2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5" spans="1:11" x14ac:dyDescent="0.25">
      <c r="A185" s="7">
        <v>4041</v>
      </c>
      <c r="B185" s="3" t="s">
        <v>85</v>
      </c>
      <c r="C185" s="1" t="s">
        <v>117</v>
      </c>
      <c r="D185" s="5">
        <v>1</v>
      </c>
      <c r="E185" s="5"/>
      <c r="F185" s="2">
        <v>9592</v>
      </c>
      <c r="G185" s="2">
        <v>13029</v>
      </c>
      <c r="H185" s="6">
        <f>SUM(Спецификация[[#This Row],[т]:[н]])*Спецификация[[#This Row],[1 шт]]</f>
        <v>13029</v>
      </c>
      <c r="I185" s="1">
        <v>50</v>
      </c>
      <c r="J185" s="1">
        <v>144</v>
      </c>
      <c r="K18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6" spans="1:11" x14ac:dyDescent="0.25">
      <c r="A186" s="5">
        <v>4041</v>
      </c>
      <c r="B186" s="3" t="s">
        <v>85</v>
      </c>
      <c r="C186" s="1" t="s">
        <v>118</v>
      </c>
      <c r="D186" s="5">
        <v>1</v>
      </c>
      <c r="E186" s="5"/>
      <c r="F186" s="2">
        <v>9570</v>
      </c>
      <c r="G186" s="2">
        <v>12139</v>
      </c>
      <c r="H186" s="6">
        <f>SUM(Спецификация[[#This Row],[т]:[н]])*Спецификация[[#This Row],[1 шт]]</f>
        <v>12139</v>
      </c>
      <c r="I186" s="1">
        <v>52</v>
      </c>
      <c r="J186" s="1">
        <v>132</v>
      </c>
      <c r="K18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7" spans="1:11" x14ac:dyDescent="0.25">
      <c r="A187" s="5">
        <v>4041</v>
      </c>
      <c r="B187" s="3" t="s">
        <v>85</v>
      </c>
      <c r="C187" s="1" t="s">
        <v>119</v>
      </c>
      <c r="D187" s="5">
        <v>1</v>
      </c>
      <c r="E187" s="5"/>
      <c r="F187" s="2">
        <v>9497</v>
      </c>
      <c r="G187" s="2">
        <v>12064</v>
      </c>
      <c r="H187" s="6">
        <f>SUM(Спецификация[[#This Row],[т]:[н]])*Спецификация[[#This Row],[1 шт]]</f>
        <v>12064</v>
      </c>
      <c r="K18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8" spans="1:11" x14ac:dyDescent="0.25">
      <c r="A188" s="5">
        <v>4041</v>
      </c>
      <c r="B188" s="3" t="s">
        <v>85</v>
      </c>
      <c r="C188" s="1" t="s">
        <v>120</v>
      </c>
      <c r="D188" s="5">
        <v>1</v>
      </c>
      <c r="E188" s="5"/>
      <c r="F188" s="2">
        <v>9474</v>
      </c>
      <c r="G188" s="2">
        <v>12870</v>
      </c>
      <c r="H188" s="6">
        <f>SUM(Спецификация[[#This Row],[т]:[н]])*Спецификация[[#This Row],[1 шт]]</f>
        <v>12870</v>
      </c>
      <c r="I188" s="1">
        <v>49</v>
      </c>
      <c r="J188" s="1">
        <v>142</v>
      </c>
      <c r="K18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89" spans="1:11" x14ac:dyDescent="0.25">
      <c r="A189" s="5">
        <v>4041</v>
      </c>
      <c r="B189" s="3" t="s">
        <v>85</v>
      </c>
      <c r="C189" s="1" t="s">
        <v>121</v>
      </c>
      <c r="D189" s="5">
        <v>1</v>
      </c>
      <c r="E189" s="5"/>
      <c r="F189" s="2">
        <v>9602</v>
      </c>
      <c r="G189" s="2">
        <v>15439</v>
      </c>
      <c r="H189" s="6">
        <f>SUM(Спецификация[[#This Row],[т]:[н]])*Спецификация[[#This Row],[1 шт]]</f>
        <v>15439</v>
      </c>
      <c r="I189" s="1">
        <v>50</v>
      </c>
      <c r="J189" s="1">
        <v>144</v>
      </c>
      <c r="K18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0" spans="1:11" x14ac:dyDescent="0.25">
      <c r="A190" s="5">
        <v>4041</v>
      </c>
      <c r="B190" s="3" t="s">
        <v>85</v>
      </c>
      <c r="C190" s="1" t="s">
        <v>122</v>
      </c>
      <c r="D190" s="5">
        <v>1</v>
      </c>
      <c r="E190" s="5"/>
      <c r="F190" s="2">
        <v>9577</v>
      </c>
      <c r="G190" s="2">
        <v>14595</v>
      </c>
      <c r="H190" s="6">
        <f>SUM(Спецификация[[#This Row],[т]:[н]])*Спецификация[[#This Row],[1 шт]]</f>
        <v>14595</v>
      </c>
      <c r="I190" s="1">
        <v>52</v>
      </c>
      <c r="J190" s="1">
        <v>132</v>
      </c>
      <c r="K19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1" spans="1:11" x14ac:dyDescent="0.25">
      <c r="A191" s="5">
        <v>4041</v>
      </c>
      <c r="B191" s="3" t="s">
        <v>85</v>
      </c>
      <c r="C191" s="1" t="s">
        <v>123</v>
      </c>
      <c r="D191" s="5">
        <v>1</v>
      </c>
      <c r="E191" s="5"/>
      <c r="F191" s="2">
        <v>9493</v>
      </c>
      <c r="G191" s="2">
        <v>14486</v>
      </c>
      <c r="H191" s="6">
        <f>SUM(Спецификация[[#This Row],[т]:[н]])*Спецификация[[#This Row],[1 шт]]</f>
        <v>14486</v>
      </c>
      <c r="I191" s="1">
        <v>52</v>
      </c>
      <c r="J191" s="1">
        <v>132</v>
      </c>
      <c r="K19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2" spans="1:11" x14ac:dyDescent="0.25">
      <c r="A192" s="5">
        <v>4041</v>
      </c>
      <c r="B192" s="3" t="s">
        <v>85</v>
      </c>
      <c r="C192" s="1" t="s">
        <v>124</v>
      </c>
      <c r="D192" s="5">
        <v>1</v>
      </c>
      <c r="E192" s="5"/>
      <c r="F192" s="2">
        <v>9467</v>
      </c>
      <c r="G192" s="2">
        <v>15204</v>
      </c>
      <c r="H192" s="6">
        <f>SUM(Спецификация[[#This Row],[т]:[н]])*Спецификация[[#This Row],[1 шт]]</f>
        <v>15204</v>
      </c>
      <c r="I192" s="1">
        <v>50</v>
      </c>
      <c r="J192" s="1">
        <v>144</v>
      </c>
      <c r="K19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3" spans="1:11" x14ac:dyDescent="0.25">
      <c r="A193" s="5">
        <v>4041</v>
      </c>
      <c r="B193" s="3" t="s">
        <v>85</v>
      </c>
      <c r="C193" s="1" t="s">
        <v>125</v>
      </c>
      <c r="D193" s="5">
        <v>1</v>
      </c>
      <c r="E193" s="5"/>
      <c r="F193" s="2">
        <v>5392</v>
      </c>
      <c r="G193" s="2">
        <v>13897</v>
      </c>
      <c r="H193" s="6">
        <f>SUM(Спецификация[[#This Row],[т]:[н]])*Спецификация[[#This Row],[1 шт]]</f>
        <v>13897</v>
      </c>
      <c r="I193" s="1">
        <v>27</v>
      </c>
      <c r="J193" s="1">
        <v>74.5</v>
      </c>
      <c r="K19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4" spans="1:11" x14ac:dyDescent="0.25">
      <c r="A194" s="5">
        <v>4041</v>
      </c>
      <c r="B194" s="3" t="s">
        <v>85</v>
      </c>
      <c r="C194" s="1" t="s">
        <v>126</v>
      </c>
      <c r="D194" s="5">
        <v>1</v>
      </c>
      <c r="E194" s="5"/>
      <c r="F194" s="2">
        <v>5392</v>
      </c>
      <c r="G194" s="2">
        <v>13897</v>
      </c>
      <c r="H194" s="6">
        <f>SUM(Спецификация[[#This Row],[т]:[н]])*Спецификация[[#This Row],[1 шт]]</f>
        <v>13897</v>
      </c>
      <c r="I194" s="1">
        <v>27</v>
      </c>
      <c r="J194" s="1">
        <v>745</v>
      </c>
      <c r="K19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5" spans="1:11" x14ac:dyDescent="0.25">
      <c r="A195" s="5">
        <v>4041</v>
      </c>
      <c r="B195" s="3" t="s">
        <v>85</v>
      </c>
      <c r="C195" s="1" t="s">
        <v>127</v>
      </c>
      <c r="D195" s="5">
        <v>1</v>
      </c>
      <c r="E195" s="5"/>
      <c r="F195" s="2">
        <v>9602</v>
      </c>
      <c r="G195" s="2">
        <v>15439</v>
      </c>
      <c r="H195" s="6">
        <f>SUM(Спецификация[[#This Row],[т]:[н]])*Спецификация[[#This Row],[1 шт]]</f>
        <v>15439</v>
      </c>
      <c r="K19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6" spans="1:11" x14ac:dyDescent="0.25">
      <c r="A196" s="5">
        <v>4041</v>
      </c>
      <c r="B196" s="3" t="s">
        <v>85</v>
      </c>
      <c r="C196" s="1" t="s">
        <v>128</v>
      </c>
      <c r="D196" s="5">
        <v>1</v>
      </c>
      <c r="E196" s="5"/>
      <c r="F196" s="2">
        <v>9577</v>
      </c>
      <c r="G196" s="2">
        <v>14595</v>
      </c>
      <c r="H196" s="6">
        <f>SUM(Спецификация[[#This Row],[т]:[н]])*Спецификация[[#This Row],[1 шт]]</f>
        <v>14595</v>
      </c>
      <c r="I196" s="1">
        <v>52</v>
      </c>
      <c r="J196" s="1">
        <v>132</v>
      </c>
      <c r="K19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7" spans="1:11" x14ac:dyDescent="0.25">
      <c r="A197" s="5">
        <v>4041</v>
      </c>
      <c r="B197" s="3" t="s">
        <v>85</v>
      </c>
      <c r="C197" s="1" t="s">
        <v>129</v>
      </c>
      <c r="D197" s="5">
        <v>1</v>
      </c>
      <c r="E197" s="5"/>
      <c r="F197" s="2">
        <v>9493</v>
      </c>
      <c r="G197" s="2">
        <v>14486</v>
      </c>
      <c r="H197" s="6">
        <f>SUM(Спецификация[[#This Row],[т]:[н]])*Спецификация[[#This Row],[1 шт]]</f>
        <v>14486</v>
      </c>
      <c r="I197" s="1">
        <v>52</v>
      </c>
      <c r="J197" s="1">
        <v>132</v>
      </c>
      <c r="K19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8" spans="1:11" x14ac:dyDescent="0.25">
      <c r="A198" s="5">
        <v>4041</v>
      </c>
      <c r="B198" s="3" t="s">
        <v>85</v>
      </c>
      <c r="C198" s="1" t="s">
        <v>130</v>
      </c>
      <c r="D198" s="5">
        <v>1</v>
      </c>
      <c r="E198" s="5"/>
      <c r="F198" s="2">
        <v>9467</v>
      </c>
      <c r="G198" s="2">
        <v>15204</v>
      </c>
      <c r="H198" s="6">
        <f>SUM(Спецификация[[#This Row],[т]:[н]])*Спецификация[[#This Row],[1 шт]]</f>
        <v>15204</v>
      </c>
      <c r="I198" s="1">
        <v>50</v>
      </c>
      <c r="J198" s="1">
        <v>144</v>
      </c>
      <c r="K19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199" spans="1:11" x14ac:dyDescent="0.25">
      <c r="A199" s="5">
        <v>4041</v>
      </c>
      <c r="B199" s="3" t="s">
        <v>12</v>
      </c>
      <c r="C199" s="1" t="s">
        <v>131</v>
      </c>
      <c r="D199" s="5">
        <v>1</v>
      </c>
      <c r="E199" s="5"/>
      <c r="F199" s="2">
        <v>8728</v>
      </c>
      <c r="G199" s="2">
        <v>4083</v>
      </c>
      <c r="H199" s="6">
        <f>SUM(Спецификация[[#This Row],[т]:[н]])*Спецификация[[#This Row],[1 шт]]</f>
        <v>4083</v>
      </c>
      <c r="K19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0" spans="1:11" x14ac:dyDescent="0.25">
      <c r="A200" s="5">
        <v>4041</v>
      </c>
      <c r="B200" s="3" t="s">
        <v>12</v>
      </c>
      <c r="C200" s="1" t="s">
        <v>132</v>
      </c>
      <c r="D200" s="5">
        <v>1</v>
      </c>
      <c r="E200" s="5"/>
      <c r="F200" s="2">
        <v>8731</v>
      </c>
      <c r="G200" s="2">
        <v>4303</v>
      </c>
      <c r="H200" s="6">
        <f>SUM(Спецификация[[#This Row],[т]:[н]])*Спецификация[[#This Row],[1 шт]]</f>
        <v>4303</v>
      </c>
      <c r="K20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1" spans="1:11" x14ac:dyDescent="0.25">
      <c r="A201" s="5">
        <v>4041</v>
      </c>
      <c r="B201" s="3" t="s">
        <v>12</v>
      </c>
      <c r="C201" s="1" t="s">
        <v>133</v>
      </c>
      <c r="D201" s="5">
        <v>1</v>
      </c>
      <c r="E201" s="5"/>
      <c r="F201" s="2">
        <v>2800</v>
      </c>
      <c r="G201" s="2">
        <v>3424</v>
      </c>
      <c r="H201" s="6">
        <f>SUM(Спецификация[[#This Row],[т]:[н]])*Спецификация[[#This Row],[1 шт]]</f>
        <v>3424</v>
      </c>
      <c r="K20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2" spans="1:11" x14ac:dyDescent="0.25">
      <c r="A202" s="5">
        <v>4041</v>
      </c>
      <c r="B202" s="3" t="s">
        <v>12</v>
      </c>
      <c r="C202" s="1" t="s">
        <v>134</v>
      </c>
      <c r="D202" s="5">
        <v>1</v>
      </c>
      <c r="E202" s="5"/>
      <c r="F202" s="2">
        <v>8731</v>
      </c>
      <c r="G202" s="2">
        <v>4303</v>
      </c>
      <c r="H202" s="6">
        <f>SUM(Спецификация[[#This Row],[т]:[н]])*Спецификация[[#This Row],[1 шт]]</f>
        <v>4303</v>
      </c>
      <c r="K20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3" spans="1:11" x14ac:dyDescent="0.25">
      <c r="A203" s="5">
        <v>4041</v>
      </c>
      <c r="B203" s="3" t="s">
        <v>13</v>
      </c>
      <c r="C203" s="1" t="s">
        <v>135</v>
      </c>
      <c r="D203" s="5">
        <v>1</v>
      </c>
      <c r="E203" s="5"/>
      <c r="F203" s="2">
        <v>9682</v>
      </c>
      <c r="G203" s="2">
        <v>5318</v>
      </c>
      <c r="H203" s="6">
        <f>SUM(Спецификация[[#This Row],[т]:[н]])*Спецификация[[#This Row],[1 шт]]</f>
        <v>5318</v>
      </c>
      <c r="K20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4" spans="1:11" x14ac:dyDescent="0.25">
      <c r="A204" s="5">
        <v>4041</v>
      </c>
      <c r="B204" s="3" t="s">
        <v>13</v>
      </c>
      <c r="C204" s="1" t="s">
        <v>136</v>
      </c>
      <c r="D204" s="5">
        <v>1</v>
      </c>
      <c r="E204" s="5"/>
      <c r="F204" s="2">
        <v>9470</v>
      </c>
      <c r="G204" s="2">
        <v>3418</v>
      </c>
      <c r="H204" s="6">
        <f>SUM(Спецификация[[#This Row],[т]:[н]])*Спецификация[[#This Row],[1 шт]]</f>
        <v>3418</v>
      </c>
      <c r="K20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5" spans="1:11" x14ac:dyDescent="0.25">
      <c r="A205" s="5">
        <v>4041</v>
      </c>
      <c r="B205" s="3" t="s">
        <v>13</v>
      </c>
      <c r="C205" s="1" t="s">
        <v>137</v>
      </c>
      <c r="D205" s="5">
        <v>1</v>
      </c>
      <c r="E205" s="5"/>
      <c r="F205" s="2">
        <v>9684</v>
      </c>
      <c r="G205" s="2">
        <v>5553</v>
      </c>
      <c r="H205" s="6">
        <f>SUM(Спецификация[[#This Row],[т]:[н]])*Спецификация[[#This Row],[1 шт]]</f>
        <v>5553</v>
      </c>
      <c r="K20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6" spans="1:11" x14ac:dyDescent="0.25">
      <c r="A206" s="5">
        <v>4041</v>
      </c>
      <c r="B206" s="3" t="s">
        <v>13</v>
      </c>
      <c r="C206" s="1" t="s">
        <v>138</v>
      </c>
      <c r="D206" s="5">
        <v>1</v>
      </c>
      <c r="E206" s="5"/>
      <c r="F206" s="2">
        <v>9439</v>
      </c>
      <c r="G206" s="2">
        <v>3563</v>
      </c>
      <c r="H206" s="6">
        <f>SUM(Спецификация[[#This Row],[т]:[н]])*Спецификация[[#This Row],[1 шт]]</f>
        <v>3563</v>
      </c>
      <c r="K20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7" spans="1:11" x14ac:dyDescent="0.25">
      <c r="A207" s="5">
        <v>4041</v>
      </c>
      <c r="B207" s="3" t="s">
        <v>13</v>
      </c>
      <c r="C207" s="1" t="s">
        <v>139</v>
      </c>
      <c r="D207" s="5">
        <v>1</v>
      </c>
      <c r="E207" s="5"/>
      <c r="F207" s="2">
        <v>9684</v>
      </c>
      <c r="G207" s="2">
        <v>5550</v>
      </c>
      <c r="H207" s="6">
        <f>SUM(Спецификация[[#This Row],[т]:[н]])*Спецификация[[#This Row],[1 шт]]</f>
        <v>5550</v>
      </c>
      <c r="K20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8" spans="1:11" x14ac:dyDescent="0.25">
      <c r="A208" s="5">
        <v>4041</v>
      </c>
      <c r="B208" s="3" t="s">
        <v>13</v>
      </c>
      <c r="C208" s="1" t="s">
        <v>140</v>
      </c>
      <c r="D208" s="5">
        <v>1</v>
      </c>
      <c r="E208" s="5"/>
      <c r="F208" s="2">
        <v>9439</v>
      </c>
      <c r="G208" s="2">
        <v>3562</v>
      </c>
      <c r="H208" s="6">
        <f>SUM(Спецификация[[#This Row],[т]:[н]])*Спецификация[[#This Row],[1 шт]]</f>
        <v>3562</v>
      </c>
      <c r="K20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09" spans="1:11" x14ac:dyDescent="0.25">
      <c r="A209" s="5">
        <v>4041</v>
      </c>
      <c r="B209" s="3" t="s">
        <v>13</v>
      </c>
      <c r="C209" s="1" t="s">
        <v>141</v>
      </c>
      <c r="D209" s="5">
        <v>1</v>
      </c>
      <c r="E209" s="5"/>
      <c r="F209" s="2">
        <v>3042</v>
      </c>
      <c r="G209" s="2">
        <v>1116</v>
      </c>
      <c r="H209" s="6">
        <f>SUM(Спецификация[[#This Row],[т]:[н]])*Спецификация[[#This Row],[1 шт]]</f>
        <v>1116</v>
      </c>
      <c r="K20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0" spans="1:11" x14ac:dyDescent="0.25">
      <c r="A210" s="5">
        <v>4041</v>
      </c>
      <c r="B210" s="3" t="s">
        <v>13</v>
      </c>
      <c r="C210" s="1" t="s">
        <v>142</v>
      </c>
      <c r="D210" s="5">
        <v>1</v>
      </c>
      <c r="E210" s="5"/>
      <c r="F210" s="2">
        <v>3042</v>
      </c>
      <c r="G210" s="2">
        <v>1733</v>
      </c>
      <c r="H210" s="6">
        <f>SUM(Спецификация[[#This Row],[т]:[н]])*Спецификация[[#This Row],[1 шт]]</f>
        <v>1733</v>
      </c>
      <c r="K21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1" spans="1:11" x14ac:dyDescent="0.25">
      <c r="A211" s="5">
        <v>4041</v>
      </c>
      <c r="B211" s="3" t="s">
        <v>17</v>
      </c>
      <c r="C211" s="1" t="s">
        <v>143</v>
      </c>
      <c r="D211" s="5">
        <v>4</v>
      </c>
      <c r="E211" s="5"/>
      <c r="F211" s="2">
        <v>235</v>
      </c>
      <c r="G211" s="2">
        <v>3</v>
      </c>
      <c r="H211" s="6">
        <f>SUM(Спецификация[[#This Row],[т]:[н]])*Спецификация[[#This Row],[1 шт]]</f>
        <v>12</v>
      </c>
      <c r="K21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2" spans="1:11" x14ac:dyDescent="0.25">
      <c r="A212" s="5">
        <v>4041</v>
      </c>
      <c r="B212" s="3" t="s">
        <v>17</v>
      </c>
      <c r="C212" s="1" t="s">
        <v>144</v>
      </c>
      <c r="D212" s="5">
        <v>2</v>
      </c>
      <c r="E212" s="5"/>
      <c r="F212" s="2">
        <v>320</v>
      </c>
      <c r="G212" s="2">
        <v>9</v>
      </c>
      <c r="H212" s="6">
        <f>SUM(Спецификация[[#This Row],[т]:[н]])*Спецификация[[#This Row],[1 шт]]</f>
        <v>18</v>
      </c>
      <c r="K21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3" spans="1:11" x14ac:dyDescent="0.25">
      <c r="A213" s="5">
        <v>4041</v>
      </c>
      <c r="B213" s="3" t="s">
        <v>20</v>
      </c>
      <c r="C213" s="1" t="s">
        <v>80</v>
      </c>
      <c r="D213" s="5">
        <v>2</v>
      </c>
      <c r="E213" s="5">
        <v>2</v>
      </c>
      <c r="F213" s="2">
        <v>5442</v>
      </c>
      <c r="G213" s="2">
        <v>810</v>
      </c>
      <c r="H213" s="6">
        <f>SUM(Спецификация[[#This Row],[т]:[н]])*Спецификация[[#This Row],[1 шт]]</f>
        <v>3240</v>
      </c>
      <c r="K21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4" spans="1:11" x14ac:dyDescent="0.25">
      <c r="A214" s="5">
        <v>4041</v>
      </c>
      <c r="B214" s="3" t="s">
        <v>20</v>
      </c>
      <c r="C214" s="1" t="s">
        <v>81</v>
      </c>
      <c r="D214" s="5">
        <v>2</v>
      </c>
      <c r="E214" s="5"/>
      <c r="F214" s="2">
        <v>2142</v>
      </c>
      <c r="G214" s="2">
        <v>330</v>
      </c>
      <c r="H214" s="6">
        <f>SUM(Спецификация[[#This Row],[т]:[н]])*Спецификация[[#This Row],[1 шт]]</f>
        <v>660</v>
      </c>
      <c r="K21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5" spans="1:11" x14ac:dyDescent="0.25">
      <c r="A215" s="5">
        <v>4041</v>
      </c>
      <c r="B215" s="3" t="s">
        <v>20</v>
      </c>
      <c r="C215" s="1" t="s">
        <v>145</v>
      </c>
      <c r="D215" s="5">
        <v>2</v>
      </c>
      <c r="E215" s="5">
        <v>2</v>
      </c>
      <c r="F215" s="2">
        <v>5442</v>
      </c>
      <c r="G215" s="2">
        <v>938</v>
      </c>
      <c r="H215" s="6">
        <f>SUM(Спецификация[[#This Row],[т]:[н]])*Спецификация[[#This Row],[1 шт]]</f>
        <v>3752</v>
      </c>
      <c r="K21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6" spans="1:11" x14ac:dyDescent="0.25">
      <c r="A216" s="5">
        <v>4041</v>
      </c>
      <c r="B216" s="3" t="s">
        <v>20</v>
      </c>
      <c r="C216" s="1" t="s">
        <v>146</v>
      </c>
      <c r="D216" s="5">
        <v>2</v>
      </c>
      <c r="E216" s="5"/>
      <c r="F216" s="2">
        <v>2142</v>
      </c>
      <c r="G216" s="2">
        <v>383</v>
      </c>
      <c r="H216" s="6">
        <f>SUM(Спецификация[[#This Row],[т]:[н]])*Спецификация[[#This Row],[1 шт]]</f>
        <v>766</v>
      </c>
      <c r="K21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7" spans="1:11" x14ac:dyDescent="0.25">
      <c r="A217" s="5">
        <v>4041</v>
      </c>
      <c r="B217" s="3" t="s">
        <v>23</v>
      </c>
      <c r="C217" s="1" t="s">
        <v>24</v>
      </c>
      <c r="D217" s="5">
        <v>20</v>
      </c>
      <c r="E217" s="5"/>
      <c r="F217" s="2">
        <v>180</v>
      </c>
      <c r="G217" s="2">
        <v>3</v>
      </c>
      <c r="H217" s="6">
        <f>SUM(Спецификация[[#This Row],[т]:[н]])*Спецификация[[#This Row],[1 шт]]</f>
        <v>60</v>
      </c>
      <c r="K21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8" spans="1:11" x14ac:dyDescent="0.25">
      <c r="A218" s="5">
        <v>4041</v>
      </c>
      <c r="B218" s="3" t="s">
        <v>23</v>
      </c>
      <c r="C218" s="1" t="s">
        <v>147</v>
      </c>
      <c r="D218" s="5">
        <v>20</v>
      </c>
      <c r="E218" s="5"/>
      <c r="F218" s="2">
        <v>200</v>
      </c>
      <c r="G218" s="2">
        <v>3</v>
      </c>
      <c r="H218" s="6">
        <f>SUM(Спецификация[[#This Row],[т]:[н]])*Спецификация[[#This Row],[1 шт]]</f>
        <v>60</v>
      </c>
      <c r="K21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19" spans="1:11" x14ac:dyDescent="0.25">
      <c r="A219" s="5">
        <v>4041</v>
      </c>
      <c r="B219" s="3" t="s">
        <v>25</v>
      </c>
      <c r="C219" s="1" t="s">
        <v>26</v>
      </c>
      <c r="D219" s="5">
        <v>16</v>
      </c>
      <c r="E219" s="5"/>
      <c r="F219" s="2">
        <v>444</v>
      </c>
      <c r="G219" s="2">
        <v>8</v>
      </c>
      <c r="H219" s="6">
        <f>SUM(Спецификация[[#This Row],[т]:[н]])*Спецификация[[#This Row],[1 шт]]</f>
        <v>128</v>
      </c>
      <c r="K21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0" spans="1:11" x14ac:dyDescent="0.25">
      <c r="A220" s="5">
        <v>4041</v>
      </c>
      <c r="B220" s="3" t="s">
        <v>25</v>
      </c>
      <c r="C220" s="1" t="s">
        <v>148</v>
      </c>
      <c r="D220" s="5">
        <v>16</v>
      </c>
      <c r="E220" s="5"/>
      <c r="F220" s="2">
        <v>444</v>
      </c>
      <c r="G220" s="2">
        <v>11</v>
      </c>
      <c r="H220" s="6">
        <f>SUM(Спецификация[[#This Row],[т]:[н]])*Спецификация[[#This Row],[1 шт]]</f>
        <v>176</v>
      </c>
      <c r="K22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1" spans="1:11" x14ac:dyDescent="0.25">
      <c r="A221" s="5">
        <v>4041</v>
      </c>
      <c r="B221" s="3" t="s">
        <v>27</v>
      </c>
      <c r="C221" s="1" t="s">
        <v>28</v>
      </c>
      <c r="D221" s="5">
        <v>32</v>
      </c>
      <c r="E221" s="5"/>
      <c r="F221" s="2">
        <v>900</v>
      </c>
      <c r="G221" s="2">
        <v>576</v>
      </c>
      <c r="H221" s="6">
        <f>SUM(Спецификация[[#This Row],[т]:[н]])*Спецификация[[#This Row],[1 шт]]</f>
        <v>18432</v>
      </c>
      <c r="K22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2" spans="1:11" x14ac:dyDescent="0.25">
      <c r="A222" s="5">
        <v>4041</v>
      </c>
      <c r="B222" s="3" t="s">
        <v>27</v>
      </c>
      <c r="C222" s="1" t="s">
        <v>149</v>
      </c>
      <c r="D222" s="5">
        <v>32</v>
      </c>
      <c r="E222" s="5"/>
      <c r="F222" s="2">
        <v>900</v>
      </c>
      <c r="G222" s="2">
        <v>640</v>
      </c>
      <c r="H222" s="6">
        <f>SUM(Спецификация[[#This Row],[т]:[н]])*Спецификация[[#This Row],[1 шт]]</f>
        <v>20480</v>
      </c>
      <c r="K22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3" spans="1:11" x14ac:dyDescent="0.25">
      <c r="A223" s="5">
        <v>4041</v>
      </c>
      <c r="B223" s="3" t="s">
        <v>15</v>
      </c>
      <c r="C223" s="1" t="s">
        <v>16</v>
      </c>
      <c r="D223" s="5">
        <v>24</v>
      </c>
      <c r="E223" s="5"/>
      <c r="F223" s="2">
        <v>530</v>
      </c>
      <c r="G223" s="2">
        <v>38</v>
      </c>
      <c r="H223" s="6">
        <f>SUM(Спецификация[[#This Row],[т]:[н]])*Спецификация[[#This Row],[1 шт]]</f>
        <v>912</v>
      </c>
      <c r="K22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4" spans="1:11" x14ac:dyDescent="0.25">
      <c r="A224" s="5">
        <v>4041</v>
      </c>
      <c r="B224" s="3" t="s">
        <v>15</v>
      </c>
      <c r="C224" s="1" t="s">
        <v>84</v>
      </c>
      <c r="D224" s="5">
        <v>2</v>
      </c>
      <c r="E224" s="5">
        <v>2</v>
      </c>
      <c r="F224" s="2">
        <v>2876</v>
      </c>
      <c r="G224" s="2">
        <v>178</v>
      </c>
      <c r="H224" s="6">
        <f>SUM(Спецификация[[#This Row],[т]:[н]])*Спецификация[[#This Row],[1 шт]]</f>
        <v>712</v>
      </c>
      <c r="K22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5" spans="1:11" x14ac:dyDescent="0.25">
      <c r="A225" s="5">
        <v>4041</v>
      </c>
      <c r="B225" s="3" t="s">
        <v>15</v>
      </c>
      <c r="C225" s="1" t="s">
        <v>82</v>
      </c>
      <c r="D225" s="5">
        <v>4</v>
      </c>
      <c r="E225" s="5"/>
      <c r="F225" s="2">
        <v>2813</v>
      </c>
      <c r="G225" s="2">
        <v>174</v>
      </c>
      <c r="H225" s="6">
        <f>SUM(Спецификация[[#This Row],[т]:[н]])*Спецификация[[#This Row],[1 шт]]</f>
        <v>696</v>
      </c>
      <c r="K22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6" spans="1:11" x14ac:dyDescent="0.25">
      <c r="A226" s="5">
        <v>4041</v>
      </c>
      <c r="B226" s="3" t="s">
        <v>15</v>
      </c>
      <c r="C226" s="1" t="s">
        <v>83</v>
      </c>
      <c r="D226" s="5">
        <v>2</v>
      </c>
      <c r="E226" s="5">
        <v>2</v>
      </c>
      <c r="F226" s="2">
        <v>2876</v>
      </c>
      <c r="G226" s="2">
        <v>278</v>
      </c>
      <c r="H226" s="6">
        <f>SUM(Спецификация[[#This Row],[т]:[н]])*Спецификация[[#This Row],[1 шт]]</f>
        <v>1112</v>
      </c>
      <c r="K22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7" spans="1:11" x14ac:dyDescent="0.25">
      <c r="A227" s="5">
        <v>4041</v>
      </c>
      <c r="B227" s="3" t="s">
        <v>15</v>
      </c>
      <c r="C227" s="1" t="s">
        <v>155</v>
      </c>
      <c r="D227" s="5">
        <v>4</v>
      </c>
      <c r="E227" s="5"/>
      <c r="F227" s="2">
        <v>2813</v>
      </c>
      <c r="G227" s="2">
        <v>271</v>
      </c>
      <c r="H227" s="6">
        <f>SUM(Спецификация[[#This Row],[т]:[н]])*Спецификация[[#This Row],[1 шт]]</f>
        <v>1084</v>
      </c>
      <c r="K22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8" spans="1:11" x14ac:dyDescent="0.25">
      <c r="A228" s="5">
        <v>4041</v>
      </c>
      <c r="B228" s="3" t="s">
        <v>15</v>
      </c>
      <c r="C228" s="1" t="s">
        <v>36</v>
      </c>
      <c r="D228" s="5">
        <v>8</v>
      </c>
      <c r="E228" s="5"/>
      <c r="F228" s="2">
        <v>492</v>
      </c>
      <c r="G228" s="2">
        <v>15</v>
      </c>
      <c r="H228" s="6">
        <f>SUM(Спецификация[[#This Row],[т]:[н]])*Спецификация[[#This Row],[1 шт]]</f>
        <v>120</v>
      </c>
      <c r="K22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29" spans="1:11" x14ac:dyDescent="0.25">
      <c r="A229" s="5">
        <v>4041</v>
      </c>
      <c r="B229" s="3" t="s">
        <v>15</v>
      </c>
      <c r="C229" s="1" t="s">
        <v>37</v>
      </c>
      <c r="D229" s="5">
        <v>8</v>
      </c>
      <c r="E229" s="5"/>
      <c r="F229" s="2">
        <v>492</v>
      </c>
      <c r="G229" s="2">
        <v>11</v>
      </c>
      <c r="H229" s="6">
        <f>SUM(Спецификация[[#This Row],[т]:[н]])*Спецификация[[#This Row],[1 шт]]</f>
        <v>88</v>
      </c>
      <c r="K22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0" spans="1:11" x14ac:dyDescent="0.25">
      <c r="A230" s="5">
        <v>4041</v>
      </c>
      <c r="B230" s="3" t="s">
        <v>29</v>
      </c>
      <c r="C230" s="1" t="s">
        <v>30</v>
      </c>
      <c r="D230" s="5">
        <v>4</v>
      </c>
      <c r="E230" s="5"/>
      <c r="F230" s="2">
        <v>2119</v>
      </c>
      <c r="G230" s="2">
        <v>63</v>
      </c>
      <c r="H230" s="6">
        <f>SUM(Спецификация[[#This Row],[т]:[н]])*Спецификация[[#This Row],[1 шт]]</f>
        <v>252</v>
      </c>
      <c r="K23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1" spans="1:11" x14ac:dyDescent="0.25">
      <c r="A231" s="5">
        <v>4041</v>
      </c>
      <c r="B231" s="3" t="s">
        <v>29</v>
      </c>
      <c r="C231" s="1" t="s">
        <v>31</v>
      </c>
      <c r="D231" s="5">
        <v>4</v>
      </c>
      <c r="E231" s="5"/>
      <c r="F231" s="2">
        <v>2071</v>
      </c>
      <c r="G231" s="2">
        <v>60</v>
      </c>
      <c r="H231" s="6">
        <f>SUM(Спецификация[[#This Row],[т]:[н]])*Спецификация[[#This Row],[1 шт]]</f>
        <v>240</v>
      </c>
      <c r="K23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2" spans="1:11" x14ac:dyDescent="0.25">
      <c r="A232" s="5">
        <v>4041</v>
      </c>
      <c r="B232" s="3" t="s">
        <v>29</v>
      </c>
      <c r="C232" s="1" t="s">
        <v>150</v>
      </c>
      <c r="D232" s="5">
        <v>4</v>
      </c>
      <c r="E232" s="5"/>
      <c r="F232" s="2">
        <v>2119</v>
      </c>
      <c r="G232" s="2">
        <v>63</v>
      </c>
      <c r="H232" s="6">
        <f>SUM(Спецификация[[#This Row],[т]:[н]])*Спецификация[[#This Row],[1 шт]]</f>
        <v>252</v>
      </c>
      <c r="K23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3" spans="1:11" x14ac:dyDescent="0.25">
      <c r="A233" s="5">
        <v>4041</v>
      </c>
      <c r="B233" s="3" t="s">
        <v>29</v>
      </c>
      <c r="C233" s="1" t="s">
        <v>151</v>
      </c>
      <c r="D233" s="5">
        <v>4</v>
      </c>
      <c r="E233" s="5"/>
      <c r="F233" s="2">
        <v>2071</v>
      </c>
      <c r="G233" s="2">
        <v>60</v>
      </c>
      <c r="H233" s="6">
        <f>SUM(Спецификация[[#This Row],[т]:[н]])*Спецификация[[#This Row],[1 шт]]</f>
        <v>240</v>
      </c>
      <c r="K23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4" spans="1:11" x14ac:dyDescent="0.25">
      <c r="A234" s="5">
        <v>4041</v>
      </c>
      <c r="B234" s="3" t="s">
        <v>38</v>
      </c>
      <c r="C234" s="1" t="s">
        <v>39</v>
      </c>
      <c r="D234" s="5">
        <v>96</v>
      </c>
      <c r="E234" s="5"/>
      <c r="F234" s="2">
        <v>170</v>
      </c>
      <c r="G234" s="2">
        <v>2</v>
      </c>
      <c r="H234" s="6">
        <f>SUM(Спецификация[[#This Row],[т]:[н]])*Спецификация[[#This Row],[1 шт]]</f>
        <v>192</v>
      </c>
      <c r="K23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5" spans="1:11" x14ac:dyDescent="0.25">
      <c r="A235" s="5">
        <v>4041</v>
      </c>
      <c r="B235" s="3" t="s">
        <v>38</v>
      </c>
      <c r="C235" s="1" t="s">
        <v>40</v>
      </c>
      <c r="D235" s="5">
        <v>144</v>
      </c>
      <c r="E235" s="5"/>
      <c r="F235" s="2">
        <v>560</v>
      </c>
      <c r="G235" s="2">
        <v>7</v>
      </c>
      <c r="H235" s="6">
        <f>SUM(Спецификация[[#This Row],[т]:[н]])*Спецификация[[#This Row],[1 шт]]</f>
        <v>1008</v>
      </c>
      <c r="K23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6" spans="1:11" x14ac:dyDescent="0.25">
      <c r="A236" s="5">
        <v>4041</v>
      </c>
      <c r="B236" s="3" t="s">
        <v>38</v>
      </c>
      <c r="C236" s="1" t="s">
        <v>41</v>
      </c>
      <c r="D236" s="5">
        <v>96</v>
      </c>
      <c r="E236" s="5"/>
      <c r="F236" s="2">
        <v>330</v>
      </c>
      <c r="G236" s="2">
        <v>4</v>
      </c>
      <c r="H236" s="6">
        <f>SUM(Спецификация[[#This Row],[т]:[н]])*Спецификация[[#This Row],[1 шт]]</f>
        <v>384</v>
      </c>
      <c r="K23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7" spans="1:11" x14ac:dyDescent="0.25">
      <c r="A237" s="5">
        <v>4041</v>
      </c>
      <c r="B237" s="3" t="s">
        <v>38</v>
      </c>
      <c r="C237" s="1" t="s">
        <v>42</v>
      </c>
      <c r="D237" s="5">
        <v>48</v>
      </c>
      <c r="E237" s="5"/>
      <c r="F237" s="2">
        <v>360</v>
      </c>
      <c r="G237" s="2">
        <v>9</v>
      </c>
      <c r="H237" s="6">
        <f>SUM(Спецификация[[#This Row],[т]:[н]])*Спецификация[[#This Row],[1 шт]]</f>
        <v>432</v>
      </c>
      <c r="K23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8" spans="1:11" x14ac:dyDescent="0.25">
      <c r="A238" s="5">
        <v>4041</v>
      </c>
      <c r="B238" s="3" t="s">
        <v>38</v>
      </c>
      <c r="C238" s="1" t="s">
        <v>43</v>
      </c>
      <c r="D238" s="5">
        <v>4</v>
      </c>
      <c r="E238" s="5"/>
      <c r="F238" s="2">
        <v>660</v>
      </c>
      <c r="G238" s="2">
        <v>8</v>
      </c>
      <c r="H238" s="6">
        <f>SUM(Спецификация[[#This Row],[т]:[н]])*Спецификация[[#This Row],[1 шт]]</f>
        <v>32</v>
      </c>
      <c r="K23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39" spans="1:11" x14ac:dyDescent="0.25">
      <c r="A239" s="5">
        <v>4041</v>
      </c>
      <c r="B239" s="3" t="s">
        <v>38</v>
      </c>
      <c r="C239" s="1" t="s">
        <v>45</v>
      </c>
      <c r="D239" s="5">
        <v>4</v>
      </c>
      <c r="E239" s="5"/>
      <c r="F239" s="2">
        <v>480</v>
      </c>
      <c r="G239" s="2">
        <v>6</v>
      </c>
      <c r="H239" s="6">
        <f>SUM(Спецификация[[#This Row],[т]:[н]])*Спецификация[[#This Row],[1 шт]]</f>
        <v>24</v>
      </c>
      <c r="K23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0" spans="1:11" x14ac:dyDescent="0.25">
      <c r="A240" s="5">
        <v>4041</v>
      </c>
      <c r="B240" s="3" t="s">
        <v>38</v>
      </c>
      <c r="C240" s="1" t="s">
        <v>46</v>
      </c>
      <c r="D240" s="5">
        <v>156</v>
      </c>
      <c r="E240" s="5">
        <v>156</v>
      </c>
      <c r="F240" s="2">
        <v>470</v>
      </c>
      <c r="G240" s="2">
        <v>7</v>
      </c>
      <c r="H240" s="6">
        <f>SUM(Спецификация[[#This Row],[т]:[н]])*Спецификация[[#This Row],[1 шт]]</f>
        <v>2184</v>
      </c>
      <c r="K24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1" spans="1:11" x14ac:dyDescent="0.25">
      <c r="A241" s="5">
        <v>4041</v>
      </c>
      <c r="B241" s="3" t="s">
        <v>38</v>
      </c>
      <c r="C241" s="1" t="s">
        <v>47</v>
      </c>
      <c r="D241" s="5">
        <v>20</v>
      </c>
      <c r="E241" s="5">
        <v>20</v>
      </c>
      <c r="F241" s="2">
        <v>640</v>
      </c>
      <c r="G241" s="2">
        <v>9</v>
      </c>
      <c r="H241" s="6">
        <f>SUM(Спецификация[[#This Row],[т]:[н]])*Спецификация[[#This Row],[1 шт]]</f>
        <v>360</v>
      </c>
      <c r="K24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2" spans="1:11" x14ac:dyDescent="0.25">
      <c r="A242" s="5">
        <v>4041</v>
      </c>
      <c r="B242" s="3" t="s">
        <v>38</v>
      </c>
      <c r="C242" s="1" t="s">
        <v>152</v>
      </c>
      <c r="D242" s="5">
        <v>4</v>
      </c>
      <c r="E242" s="5"/>
      <c r="F242" s="2">
        <v>2240</v>
      </c>
      <c r="G242" s="2">
        <v>58</v>
      </c>
      <c r="H242" s="6">
        <f>SUM(Спецификация[[#This Row],[т]:[н]])*Спецификация[[#This Row],[1 шт]]</f>
        <v>232</v>
      </c>
      <c r="K24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3" spans="1:11" x14ac:dyDescent="0.25">
      <c r="A243" s="5">
        <v>4041</v>
      </c>
      <c r="B243" s="3" t="s">
        <v>38</v>
      </c>
      <c r="C243" s="1" t="s">
        <v>153</v>
      </c>
      <c r="D243" s="5">
        <v>156</v>
      </c>
      <c r="E243" s="5">
        <v>156</v>
      </c>
      <c r="F243" s="2">
        <v>470</v>
      </c>
      <c r="G243" s="2">
        <v>8</v>
      </c>
      <c r="H243" s="6">
        <f>SUM(Спецификация[[#This Row],[т]:[н]])*Спецификация[[#This Row],[1 шт]]</f>
        <v>2496</v>
      </c>
      <c r="K24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4" spans="1:11" x14ac:dyDescent="0.25">
      <c r="A244" s="5">
        <v>4041</v>
      </c>
      <c r="B244" s="3" t="s">
        <v>38</v>
      </c>
      <c r="C244" s="1" t="s">
        <v>154</v>
      </c>
      <c r="D244" s="5">
        <v>20</v>
      </c>
      <c r="E244" s="5">
        <v>20</v>
      </c>
      <c r="F244" s="2">
        <v>640</v>
      </c>
      <c r="G244" s="2">
        <v>10</v>
      </c>
      <c r="H244" s="6">
        <f>SUM(Спецификация[[#This Row],[т]:[н]])*Спецификация[[#This Row],[1 шт]]</f>
        <v>400</v>
      </c>
      <c r="K24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5" spans="1:11" x14ac:dyDescent="0.25">
      <c r="A245" s="5">
        <v>4041</v>
      </c>
      <c r="B245" s="3" t="s">
        <v>48</v>
      </c>
      <c r="C245" s="1" t="s">
        <v>156</v>
      </c>
      <c r="D245" s="5">
        <v>2</v>
      </c>
      <c r="E245" s="5"/>
      <c r="F245" s="2">
        <v>1430</v>
      </c>
      <c r="G245" s="2">
        <v>465</v>
      </c>
      <c r="H245" s="6">
        <f>SUM(Спецификация[[#This Row],[т]:[н]])*Спецификация[[#This Row],[1 шт]]</f>
        <v>930</v>
      </c>
      <c r="K24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6" spans="1:11" x14ac:dyDescent="0.25">
      <c r="A246" s="5"/>
      <c r="B246" s="3"/>
      <c r="D246" s="5"/>
      <c r="E246" s="5"/>
      <c r="F246" s="2"/>
      <c r="G246" s="2"/>
      <c r="H246" s="6">
        <f>SUM(Спецификация[[#This Row],[т]:[н]])*Спецификация[[#This Row],[1 шт]]</f>
        <v>0</v>
      </c>
      <c r="K24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7" spans="1:11" x14ac:dyDescent="0.25">
      <c r="A247" s="5"/>
      <c r="B247" s="3"/>
      <c r="D247" s="5"/>
      <c r="E247" s="5"/>
      <c r="F247" s="2"/>
      <c r="G247" s="2"/>
      <c r="H247" s="6">
        <f>SUM(Спецификация[[#This Row],[т]:[н]])*Спецификация[[#This Row],[1 шт]]</f>
        <v>0</v>
      </c>
      <c r="K247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8" spans="1:11" x14ac:dyDescent="0.25">
      <c r="A248" s="5"/>
      <c r="B248" s="3"/>
      <c r="D248" s="5"/>
      <c r="E248" s="5"/>
      <c r="F248" s="2"/>
      <c r="G248" s="2"/>
      <c r="H248" s="6">
        <f>SUM(Спецификация[[#This Row],[т]:[н]])*Спецификация[[#This Row],[1 шт]]</f>
        <v>0</v>
      </c>
      <c r="K248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49" spans="1:11" x14ac:dyDescent="0.25">
      <c r="A249" s="5"/>
      <c r="B249" s="3"/>
      <c r="D249" s="5"/>
      <c r="E249" s="5"/>
      <c r="F249" s="2"/>
      <c r="G249" s="2"/>
      <c r="H249" s="6">
        <f>SUM(Спецификация[[#This Row],[т]:[н]])*Спецификация[[#This Row],[1 шт]]</f>
        <v>0</v>
      </c>
      <c r="K249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0" spans="1:11" x14ac:dyDescent="0.25">
      <c r="A250" s="5"/>
      <c r="B250" s="3"/>
      <c r="D250" s="5"/>
      <c r="E250" s="5"/>
      <c r="F250" s="2"/>
      <c r="G250" s="2"/>
      <c r="H250" s="6">
        <f>SUM(Спецификация[[#This Row],[т]:[н]])*Спецификация[[#This Row],[1 шт]]</f>
        <v>0</v>
      </c>
      <c r="K250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1" spans="1:11" x14ac:dyDescent="0.25">
      <c r="A251" s="5"/>
      <c r="B251" s="3"/>
      <c r="D251" s="5"/>
      <c r="E251" s="5"/>
      <c r="F251" s="2"/>
      <c r="G251" s="2"/>
      <c r="H251" s="6">
        <f>SUM(Спецификация[[#This Row],[т]:[н]])*Спецификация[[#This Row],[1 шт]]</f>
        <v>0</v>
      </c>
      <c r="K251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2" spans="1:11" x14ac:dyDescent="0.25">
      <c r="A252" s="5"/>
      <c r="B252" s="3"/>
      <c r="D252" s="5"/>
      <c r="E252" s="5"/>
      <c r="F252" s="2"/>
      <c r="G252" s="2"/>
      <c r="H252" s="6">
        <f>SUM(Спецификация[[#This Row],[т]:[н]])*Спецификация[[#This Row],[1 шт]]</f>
        <v>0</v>
      </c>
      <c r="K252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3" spans="1:11" x14ac:dyDescent="0.25">
      <c r="A253" s="5"/>
      <c r="B253" s="3"/>
      <c r="D253" s="5"/>
      <c r="E253" s="5"/>
      <c r="F253" s="2"/>
      <c r="G253" s="2"/>
      <c r="H253" s="6">
        <f>SUM(Спецификация[[#This Row],[т]:[н]])*Спецификация[[#This Row],[1 шт]]</f>
        <v>0</v>
      </c>
      <c r="K253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4" spans="1:11" x14ac:dyDescent="0.25">
      <c r="A254" s="5"/>
      <c r="B254" s="3"/>
      <c r="D254" s="5"/>
      <c r="E254" s="5"/>
      <c r="F254" s="2"/>
      <c r="G254" s="2"/>
      <c r="H254" s="6">
        <f>SUM(Спецификация[[#This Row],[т]:[н]])*Спецификация[[#This Row],[1 шт]]</f>
        <v>0</v>
      </c>
      <c r="K254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5" spans="1:11" x14ac:dyDescent="0.25">
      <c r="A255" s="5"/>
      <c r="B255" s="3"/>
      <c r="D255" s="5"/>
      <c r="E255" s="5"/>
      <c r="F255" s="2"/>
      <c r="G255" s="2"/>
      <c r="H255" s="6">
        <f>SUM(Спецификация[[#This Row],[т]:[н]])*Спецификация[[#This Row],[1 шт]]</f>
        <v>0</v>
      </c>
      <c r="K255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6" spans="1:11" x14ac:dyDescent="0.25">
      <c r="A256" s="5"/>
      <c r="B256" s="3"/>
      <c r="D256" s="5"/>
      <c r="E256" s="5"/>
      <c r="F256" s="2"/>
      <c r="G256" s="2"/>
      <c r="H256" s="6">
        <f>SUM(Спецификация[[#This Row],[т]:[н]])*Спецификация[[#This Row],[1 шт]]</f>
        <v>0</v>
      </c>
      <c r="K256" s="1">
        <f>SUMIFS(Приход[Масса],Приход[Заказ],Спецификация[[#This Row],[Заказ]],Приход[Наименование материалов и конструкций],Спецификация[[#This Row],[Наименование]],Приход[Марка элемента],Спецификация[[#This Row],[Марка]])</f>
        <v>0</v>
      </c>
    </row>
    <row r="257" spans="1:11" s="38" customFormat="1" ht="15.75" x14ac:dyDescent="0.25">
      <c r="A257" s="34" t="s">
        <v>0</v>
      </c>
      <c r="B257" s="35"/>
      <c r="C257" s="36"/>
      <c r="D257" s="34"/>
      <c r="E257" s="34"/>
      <c r="F257" s="36"/>
      <c r="G257" s="36"/>
      <c r="H257" s="39">
        <f>SUBTOTAL(109,Спецификация[общий])</f>
        <v>1349415</v>
      </c>
      <c r="I257" s="36"/>
      <c r="J257" s="36"/>
      <c r="K257" s="37">
        <f>SUBTOTAL(109,Спецификация[Проверка])</f>
        <v>0</v>
      </c>
    </row>
  </sheetData>
  <mergeCells count="2">
    <mergeCell ref="D1:E1"/>
    <mergeCell ref="G1:H1"/>
  </mergeCells>
  <phoneticPr fontId="7" type="noConversion"/>
  <conditionalFormatting sqref="K3:K256">
    <cfRule type="cellIs" dxfId="1" priority="1" operator="lessThan">
      <formula>$H3</formula>
    </cfRule>
    <cfRule type="cellIs" dxfId="0" priority="2" operator="greaterThan">
      <formula>$H3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Приход металл</vt:lpstr>
      <vt:lpstr>Заказ</vt:lpstr>
      <vt:lpstr>Наименование</vt:lpstr>
      <vt:lpstr>Марка</vt:lpstr>
      <vt:lpstr>Наим+Заказ</vt:lpstr>
      <vt:lpstr>Заказ+Марка</vt:lpstr>
      <vt:lpstr>Спецификация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lab</cp:lastModifiedBy>
  <cp:lastPrinted>2022-04-10T05:19:45Z</cp:lastPrinted>
  <dcterms:created xsi:type="dcterms:W3CDTF">2015-06-05T18:19:34Z</dcterms:created>
  <dcterms:modified xsi:type="dcterms:W3CDTF">2022-04-10T05:32:23Z</dcterms:modified>
</cp:coreProperties>
</file>