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ЭтаКнига" defaultThemeVersion="124226"/>
  <bookViews>
    <workbookView xWindow="0" yWindow="0" windowWidth="28800" windowHeight="10560"/>
  </bookViews>
  <sheets>
    <sheet name="Лист1" sheetId="139" r:id="rId1"/>
  </sheets>
  <definedNames>
    <definedName name="_xlnm._FilterDatabase" localSheetId="0" hidden="1">Лист1!$B$9:$L$69</definedName>
  </definedNames>
  <calcPr calcId="162913"/>
</workbook>
</file>

<file path=xl/calcChain.xml><?xml version="1.0" encoding="utf-8"?>
<calcChain xmlns="http://schemas.openxmlformats.org/spreadsheetml/2006/main">
  <c r="K11" i="139" l="1" a="1"/>
  <c r="K11" i="139" s="1"/>
  <c r="K12" i="139" a="1"/>
  <c r="K12" i="139"/>
  <c r="K13" i="139" a="1"/>
  <c r="K13" i="139" s="1"/>
  <c r="K14" i="139" a="1"/>
  <c r="K14" i="139"/>
  <c r="K15" i="139" a="1"/>
  <c r="K15" i="139" s="1"/>
  <c r="K16" i="139" a="1"/>
  <c r="K16" i="139"/>
  <c r="K17" i="139" a="1"/>
  <c r="K17" i="139" s="1"/>
  <c r="K18" i="139" a="1"/>
  <c r="K18" i="139"/>
  <c r="K19" i="139" a="1"/>
  <c r="K19" i="139" s="1"/>
  <c r="K20" i="139" a="1"/>
  <c r="K20" i="139"/>
  <c r="K21" i="139" a="1"/>
  <c r="K21" i="139" s="1"/>
  <c r="K22" i="139" a="1"/>
  <c r="K22" i="139"/>
  <c r="K23" i="139" a="1"/>
  <c r="K23" i="139" s="1"/>
  <c r="K24" i="139" a="1"/>
  <c r="K24" i="139"/>
  <c r="K25" i="139" a="1"/>
  <c r="K25" i="139" s="1"/>
  <c r="K26" i="139" a="1"/>
  <c r="K26" i="139"/>
  <c r="K27" i="139" a="1"/>
  <c r="K27" i="139" s="1"/>
  <c r="K28" i="139" a="1"/>
  <c r="K28" i="139"/>
  <c r="K29" i="139" a="1"/>
  <c r="K29" i="139" s="1"/>
  <c r="K30" i="139" a="1"/>
  <c r="K30" i="139"/>
  <c r="K31" i="139" a="1"/>
  <c r="K31" i="139" s="1"/>
  <c r="K32" i="139" a="1"/>
  <c r="K32" i="139"/>
  <c r="K33" i="139" a="1"/>
  <c r="K33" i="139" s="1"/>
  <c r="K34" i="139" a="1"/>
  <c r="K34" i="139"/>
  <c r="K35" i="139" a="1"/>
  <c r="K35" i="139" s="1"/>
  <c r="K36" i="139" a="1"/>
  <c r="K36" i="139"/>
  <c r="K37" i="139" a="1"/>
  <c r="K37" i="139" s="1"/>
  <c r="K38" i="139" a="1"/>
  <c r="K38" i="139"/>
  <c r="K39" i="139" a="1"/>
  <c r="K39" i="139" s="1"/>
  <c r="K40" i="139" a="1"/>
  <c r="K40" i="139"/>
  <c r="K41" i="139" a="1"/>
  <c r="K41" i="139" s="1"/>
  <c r="K42" i="139" a="1"/>
  <c r="K42" i="139"/>
  <c r="K43" i="139" a="1"/>
  <c r="K43" i="139" s="1"/>
  <c r="K44" i="139" a="1"/>
  <c r="K44" i="139"/>
  <c r="K45" i="139" a="1"/>
  <c r="K45" i="139" s="1"/>
  <c r="K46" i="139" a="1"/>
  <c r="K46" i="139"/>
  <c r="K47" i="139" a="1"/>
  <c r="K47" i="139" s="1"/>
  <c r="K48" i="139" a="1"/>
  <c r="K48" i="139"/>
  <c r="K49" i="139" a="1"/>
  <c r="K49" i="139" s="1"/>
  <c r="K50" i="139" a="1"/>
  <c r="K50" i="139"/>
  <c r="K51" i="139" a="1"/>
  <c r="K51" i="139" s="1"/>
  <c r="K52" i="139" a="1"/>
  <c r="K52" i="139"/>
  <c r="K53" i="139" a="1"/>
  <c r="K53" i="139" s="1"/>
  <c r="K54" i="139" a="1"/>
  <c r="K54" i="139"/>
  <c r="K55" i="139" a="1"/>
  <c r="K55" i="139" s="1"/>
  <c r="K56" i="139" a="1"/>
  <c r="K56" i="139"/>
  <c r="K57" i="139" a="1"/>
  <c r="K57" i="139" s="1"/>
  <c r="K58" i="139" a="1"/>
  <c r="K58" i="139"/>
  <c r="K59" i="139" a="1"/>
  <c r="K59" i="139" s="1"/>
  <c r="K60" i="139" a="1"/>
  <c r="K60" i="139"/>
  <c r="K61" i="139" a="1"/>
  <c r="K61" i="139" s="1"/>
  <c r="K62" i="139" a="1"/>
  <c r="K62" i="139"/>
  <c r="K63" i="139" a="1"/>
  <c r="K63" i="139" s="1"/>
  <c r="K64" i="139" a="1"/>
  <c r="K64" i="139"/>
  <c r="K65" i="139" a="1"/>
  <c r="K65" i="139" s="1"/>
  <c r="K66" i="139" a="1"/>
  <c r="K66" i="139"/>
  <c r="K67" i="139" a="1"/>
  <c r="K67" i="139" s="1"/>
  <c r="K68" i="139" a="1"/>
  <c r="K68" i="139"/>
  <c r="K69" i="139" a="1"/>
  <c r="K69" i="139" s="1"/>
  <c r="K10" i="139" a="1"/>
  <c r="K10" i="139" s="1"/>
  <c r="J11" i="139" a="1"/>
  <c r="J11" i="139" s="1"/>
  <c r="J12" i="139" a="1"/>
  <c r="J12" i="139" s="1"/>
  <c r="J13" i="139" a="1"/>
  <c r="J13" i="139" s="1"/>
  <c r="J14" i="139" a="1"/>
  <c r="J14" i="139"/>
  <c r="J15" i="139" a="1"/>
  <c r="J15" i="139" s="1"/>
  <c r="J16" i="139" a="1"/>
  <c r="J16" i="139"/>
  <c r="J17" i="139" a="1"/>
  <c r="J17" i="139" s="1"/>
  <c r="J18" i="139" a="1"/>
  <c r="J18" i="139"/>
  <c r="J19" i="139" a="1"/>
  <c r="J19" i="139" s="1"/>
  <c r="J20" i="139" a="1"/>
  <c r="J20" i="139" s="1"/>
  <c r="J21" i="139" a="1"/>
  <c r="J21" i="139" s="1"/>
  <c r="J22" i="139" a="1"/>
  <c r="J22" i="139"/>
  <c r="J23" i="139" a="1"/>
  <c r="J23" i="139" s="1"/>
  <c r="J24" i="139" a="1"/>
  <c r="J24" i="139"/>
  <c r="J25" i="139" a="1"/>
  <c r="J25" i="139" s="1"/>
  <c r="J26" i="139" a="1"/>
  <c r="J26" i="139"/>
  <c r="J27" i="139" a="1"/>
  <c r="J27" i="139" s="1"/>
  <c r="J28" i="139" a="1"/>
  <c r="J28" i="139" s="1"/>
  <c r="J29" i="139" a="1"/>
  <c r="J29" i="139" s="1"/>
  <c r="J30" i="139" a="1"/>
  <c r="J30" i="139"/>
  <c r="J31" i="139" a="1"/>
  <c r="J31" i="139" s="1"/>
  <c r="J32" i="139" a="1"/>
  <c r="J32" i="139"/>
  <c r="J33" i="139" a="1"/>
  <c r="J33" i="139" s="1"/>
  <c r="J34" i="139" a="1"/>
  <c r="J34" i="139"/>
  <c r="J35" i="139" a="1"/>
  <c r="J35" i="139" s="1"/>
  <c r="J36" i="139" a="1"/>
  <c r="J36" i="139" s="1"/>
  <c r="J37" i="139" a="1"/>
  <c r="J37" i="139" s="1"/>
  <c r="J38" i="139" a="1"/>
  <c r="J38" i="139"/>
  <c r="J39" i="139" a="1"/>
  <c r="J39" i="139" s="1"/>
  <c r="J40" i="139" a="1"/>
  <c r="J40" i="139"/>
  <c r="J41" i="139" a="1"/>
  <c r="J41" i="139" s="1"/>
  <c r="J42" i="139" a="1"/>
  <c r="J42" i="139"/>
  <c r="J43" i="139" a="1"/>
  <c r="J43" i="139" s="1"/>
  <c r="J44" i="139" a="1"/>
  <c r="J44" i="139" s="1"/>
  <c r="J45" i="139" a="1"/>
  <c r="J45" i="139" s="1"/>
  <c r="J46" i="139" a="1"/>
  <c r="J46" i="139"/>
  <c r="J47" i="139" a="1"/>
  <c r="J47" i="139" s="1"/>
  <c r="J48" i="139" a="1"/>
  <c r="J48" i="139"/>
  <c r="J49" i="139" a="1"/>
  <c r="J49" i="139" s="1"/>
  <c r="J50" i="139" a="1"/>
  <c r="J50" i="139"/>
  <c r="J51" i="139" a="1"/>
  <c r="J51" i="139" s="1"/>
  <c r="J52" i="139" a="1"/>
  <c r="J52" i="139" s="1"/>
  <c r="J53" i="139" a="1"/>
  <c r="J53" i="139" s="1"/>
  <c r="J54" i="139" a="1"/>
  <c r="J54" i="139"/>
  <c r="J55" i="139" a="1"/>
  <c r="J55" i="139" s="1"/>
  <c r="J56" i="139" a="1"/>
  <c r="J56" i="139"/>
  <c r="J57" i="139" a="1"/>
  <c r="J57" i="139" s="1"/>
  <c r="J58" i="139" a="1"/>
  <c r="J58" i="139"/>
  <c r="J59" i="139" a="1"/>
  <c r="J59" i="139" s="1"/>
  <c r="J60" i="139" a="1"/>
  <c r="J60" i="139" s="1"/>
  <c r="J61" i="139" a="1"/>
  <c r="J61" i="139" s="1"/>
  <c r="J62" i="139" a="1"/>
  <c r="J62" i="139"/>
  <c r="J63" i="139" a="1"/>
  <c r="J63" i="139" s="1"/>
  <c r="J64" i="139" a="1"/>
  <c r="J64" i="139"/>
  <c r="J65" i="139" a="1"/>
  <c r="J65" i="139" s="1"/>
  <c r="J66" i="139" a="1"/>
  <c r="J66" i="139"/>
  <c r="J67" i="139" a="1"/>
  <c r="J67" i="139" s="1"/>
  <c r="J68" i="139" a="1"/>
  <c r="J68" i="139" s="1"/>
  <c r="J69" i="139" a="1"/>
  <c r="J69" i="139" s="1"/>
  <c r="J10" i="139" a="1"/>
  <c r="J10" i="139" s="1"/>
  <c r="L16" i="139"/>
  <c r="L29" i="139"/>
  <c r="L34" i="139"/>
  <c r="L40" i="139"/>
  <c r="L45" i="139"/>
  <c r="L49" i="139"/>
  <c r="L54" i="139"/>
  <c r="I70" i="139"/>
  <c r="L70" i="139" s="1"/>
  <c r="I10" i="139"/>
  <c r="I11" i="139"/>
  <c r="I12" i="139"/>
  <c r="L12" i="139" s="1"/>
  <c r="I13" i="139"/>
  <c r="I14" i="139"/>
  <c r="I15" i="139"/>
  <c r="I16" i="139"/>
  <c r="I17" i="139"/>
  <c r="L17" i="139" s="1"/>
  <c r="I18" i="139"/>
  <c r="I19" i="139"/>
  <c r="I20" i="139"/>
  <c r="I21" i="139"/>
  <c r="I22" i="139"/>
  <c r="I23" i="139"/>
  <c r="I24" i="139"/>
  <c r="L24" i="139" s="1"/>
  <c r="I25" i="139"/>
  <c r="L25" i="139" s="1"/>
  <c r="I26" i="139"/>
  <c r="I27" i="139"/>
  <c r="I28" i="139"/>
  <c r="I29" i="139"/>
  <c r="I30" i="139"/>
  <c r="L30" i="139" s="1"/>
  <c r="I31" i="139"/>
  <c r="L31" i="139" s="1"/>
  <c r="I32" i="139"/>
  <c r="I33" i="139"/>
  <c r="I34" i="139"/>
  <c r="I35" i="139"/>
  <c r="L35" i="139" s="1"/>
  <c r="I36" i="139"/>
  <c r="L36" i="139" s="1"/>
  <c r="I37" i="139"/>
  <c r="I38" i="139"/>
  <c r="I39" i="139"/>
  <c r="I40" i="139"/>
  <c r="I41" i="139"/>
  <c r="L41" i="139" s="1"/>
  <c r="I42" i="139"/>
  <c r="L42" i="139" s="1"/>
  <c r="I43" i="139"/>
  <c r="I44" i="139"/>
  <c r="I45" i="139"/>
  <c r="I46" i="139"/>
  <c r="L46" i="139" s="1"/>
  <c r="I47" i="139"/>
  <c r="I48" i="139"/>
  <c r="I49" i="139"/>
  <c r="I50" i="139"/>
  <c r="L50" i="139" s="1"/>
  <c r="I51" i="139"/>
  <c r="I52" i="139"/>
  <c r="L52" i="139" s="1"/>
  <c r="I53" i="139"/>
  <c r="I54" i="139"/>
  <c r="I55" i="139"/>
  <c r="L55" i="139" s="1"/>
  <c r="I56" i="139"/>
  <c r="I57" i="139"/>
  <c r="I58" i="139"/>
  <c r="L58" i="139" s="1"/>
  <c r="I59" i="139"/>
  <c r="I60" i="139"/>
  <c r="L60" i="139" s="1"/>
  <c r="I61" i="139"/>
  <c r="L61" i="139" s="1"/>
  <c r="I62" i="139"/>
  <c r="I63" i="139"/>
  <c r="I64" i="139"/>
  <c r="I65" i="139"/>
  <c r="I66" i="139"/>
  <c r="L66" i="139" s="1"/>
  <c r="I67" i="139"/>
  <c r="I68" i="139"/>
  <c r="I69" i="139"/>
  <c r="L44" i="139" l="1"/>
  <c r="L65" i="139"/>
  <c r="L33" i="139"/>
  <c r="L69" i="139"/>
  <c r="L63" i="139"/>
  <c r="L59" i="139"/>
  <c r="L23" i="139"/>
  <c r="L51" i="139"/>
  <c r="L38" i="139"/>
  <c r="L68" i="139"/>
  <c r="L62" i="139"/>
  <c r="L53" i="139"/>
  <c r="L48" i="139"/>
  <c r="L43" i="139"/>
  <c r="L37" i="139"/>
  <c r="L32" i="139"/>
  <c r="L26" i="139"/>
  <c r="L19" i="139"/>
  <c r="L14" i="139"/>
  <c r="L56" i="139"/>
  <c r="L64" i="139"/>
  <c r="L67" i="139"/>
  <c r="L57" i="139"/>
  <c r="L47" i="139"/>
  <c r="L18" i="139"/>
  <c r="L13" i="139"/>
  <c r="L39" i="139"/>
  <c r="L28" i="139"/>
  <c r="L27" i="139"/>
  <c r="L22" i="139"/>
  <c r="L20" i="139"/>
  <c r="L15" i="139" l="1"/>
  <c r="L11" i="139"/>
  <c r="L10" i="139"/>
  <c r="L21" i="139"/>
</calcChain>
</file>

<file path=xl/sharedStrings.xml><?xml version="1.0" encoding="utf-8"?>
<sst xmlns="http://schemas.openxmlformats.org/spreadsheetml/2006/main" count="66" uniqueCount="37">
  <si>
    <t>Дебет</t>
  </si>
  <si>
    <t>Кредит</t>
  </si>
  <si>
    <t>Обороты за период</t>
  </si>
  <si>
    <t>76.09</t>
  </si>
  <si>
    <t>Анализ субконто</t>
  </si>
  <si>
    <t>Виды субконто: Контрагенты, Договоры</t>
  </si>
  <si>
    <t>Выводимые данные: сумма, валютная сумма, количество</t>
  </si>
  <si>
    <t>Субконто</t>
  </si>
  <si>
    <t>Сальдо на начало периода</t>
  </si>
  <si>
    <t>Сальдо на конец периода</t>
  </si>
  <si>
    <t>60.02</t>
  </si>
  <si>
    <t>Итого:</t>
  </si>
  <si>
    <t>60.01</t>
  </si>
  <si>
    <t>63.09</t>
  </si>
  <si>
    <t>76.01</t>
  </si>
  <si>
    <t>76.01.1</t>
  </si>
  <si>
    <t>Основной</t>
  </si>
  <si>
    <t>Отбор: Счет не в списке 63.01, Счет в группе из списка 60; 63; 76</t>
  </si>
  <si>
    <t>60, 62, 76</t>
  </si>
  <si>
    <t>Итого \ Разница Ск</t>
  </si>
  <si>
    <t xml:space="preserve"> Р.О.С.</t>
  </si>
  <si>
    <t>Договор №1</t>
  </si>
  <si>
    <t>Договор №6</t>
  </si>
  <si>
    <t>АДМИНИСТРАЦИЯ</t>
  </si>
  <si>
    <t>15 от 21.06.2021</t>
  </si>
  <si>
    <t>18 от 01.01.2022</t>
  </si>
  <si>
    <t>№ 9 от 01.01.2022</t>
  </si>
  <si>
    <t>Договор № 611</t>
  </si>
  <si>
    <t xml:space="preserve">Осн. дог. </t>
  </si>
  <si>
    <t>страх. полис №0000</t>
  </si>
  <si>
    <t>АЛЬЯНС ООО</t>
  </si>
  <si>
    <t>Договор поставки № 222</t>
  </si>
  <si>
    <t>АБ ООО</t>
  </si>
  <si>
    <t>Период: Январь 2021 г.</t>
  </si>
  <si>
    <t>АО Ромашка</t>
  </si>
  <si>
    <t>ЕСЛИ($I10&gt;1;СУММПРОИЗВ(($B11:$B$70=J$5:L$5)*(МИН(ЕСЛИ($I11:$I$70&gt;=I10;СТРОКА(11:$70)))&gt;СТРОКА(11:$70))*$G11:$G$70);"")</t>
  </si>
  <si>
    <t>Можно со ссылкой на ячейки с номерами счетов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</si>
</sst>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₽_-;\-* #,##0.00\ _₽_-;_-* &quot;-&quot;??\ _₽_-;_-@_-"/>
    <numFmt numFmtId="165" formatCode="_-* #,##0\ _₽_-;\-* #,##0\ _₽_-;_-* &quot;-&quot;??\ _₽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sz val="8"/>
      <color theme="1"/>
      <name val="Arial"/>
      <family val="2"/>
      <charset val="204"/>
    </font>
    <font>
      <sz val="11"/>
      <color theme="1"/>
      <name val="Calibri"/>
      <family val="2"/>
      <scheme val="minor"/>
    </font>
    <font>
      <sz val="8"/>
      <color rgb="FF0070C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</fills>
  <borders count="1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4">
    <xf numFmtId="0" fontId="0" fillId="0" borderId="0"/>
    <xf numFmtId="0" fontId="1" fillId="0" borderId="0"/>
    <xf numFmtId="0" fontId="2" fillId="0" borderId="0"/>
    <xf numFmtId="164" fontId="6" fillId="0" borderId="0" applyFont="0" applyFill="0" applyBorder="0" applyAlignment="0" applyProtection="0"/>
  </cellStyleXfs>
  <cellXfs count="44">
    <xf numFmtId="0" fontId="0" fillId="0" borderId="0" xfId="0"/>
    <xf numFmtId="0" fontId="3" fillId="0" borderId="0" xfId="2" applyNumberFormat="1" applyFont="1" applyAlignment="1">
      <alignment horizontal="left"/>
    </xf>
    <xf numFmtId="0" fontId="3" fillId="0" borderId="0" xfId="2" applyNumberFormat="1" applyFont="1" applyAlignment="1">
      <alignment horizontal="centerContinuous"/>
    </xf>
    <xf numFmtId="0" fontId="4" fillId="0" borderId="6" xfId="2" applyFont="1" applyBorder="1"/>
    <xf numFmtId="0" fontId="4" fillId="0" borderId="9" xfId="2" applyFont="1" applyBorder="1"/>
    <xf numFmtId="0" fontId="4" fillId="0" borderId="10" xfId="2" applyNumberFormat="1" applyFont="1" applyBorder="1" applyAlignment="1">
      <alignment horizontal="center"/>
    </xf>
    <xf numFmtId="0" fontId="4" fillId="0" borderId="3" xfId="2" applyNumberFormat="1" applyFont="1" applyBorder="1" applyAlignment="1">
      <alignment horizontal="center"/>
    </xf>
    <xf numFmtId="0" fontId="4" fillId="0" borderId="11" xfId="2" applyNumberFormat="1" applyFont="1" applyBorder="1" applyAlignment="1">
      <alignment horizontal="center"/>
    </xf>
    <xf numFmtId="0" fontId="4" fillId="0" borderId="0" xfId="2" applyFont="1"/>
    <xf numFmtId="0" fontId="5" fillId="0" borderId="0" xfId="0" applyFont="1"/>
    <xf numFmtId="0" fontId="4" fillId="0" borderId="0" xfId="2" applyNumberFormat="1" applyFont="1" applyAlignment="1">
      <alignment horizontal="centerContinuous"/>
    </xf>
    <xf numFmtId="0" fontId="4" fillId="0" borderId="0" xfId="2" applyFont="1"/>
    <xf numFmtId="0" fontId="4" fillId="0" borderId="0" xfId="2" applyNumberFormat="1" applyFont="1" applyAlignment="1">
      <alignment horizontal="center"/>
    </xf>
    <xf numFmtId="0" fontId="5" fillId="0" borderId="0" xfId="0" applyFont="1" applyFill="1"/>
    <xf numFmtId="0" fontId="4" fillId="0" borderId="7" xfId="2" applyNumberFormat="1" applyFont="1" applyBorder="1" applyAlignment="1">
      <alignment horizontal="center"/>
    </xf>
    <xf numFmtId="0" fontId="4" fillId="0" borderId="8" xfId="2" applyNumberFormat="1" applyFont="1" applyBorder="1" applyAlignment="1">
      <alignment horizontal="center"/>
    </xf>
    <xf numFmtId="0" fontId="4" fillId="0" borderId="0" xfId="2" applyFont="1"/>
    <xf numFmtId="0" fontId="4" fillId="0" borderId="0" xfId="2" applyNumberFormat="1" applyFont="1" applyAlignment="1">
      <alignment horizontal="center"/>
    </xf>
    <xf numFmtId="0" fontId="4" fillId="0" borderId="0" xfId="2" applyNumberFormat="1" applyFont="1" applyAlignment="1">
      <alignment wrapText="1"/>
    </xf>
    <xf numFmtId="0" fontId="4" fillId="0" borderId="0" xfId="2" applyNumberFormat="1" applyFont="1" applyBorder="1" applyAlignment="1">
      <alignment horizontal="center"/>
    </xf>
    <xf numFmtId="3" fontId="4" fillId="0" borderId="0" xfId="3" applyNumberFormat="1" applyFont="1" applyBorder="1" applyAlignment="1">
      <alignment vertical="top"/>
    </xf>
    <xf numFmtId="165" fontId="4" fillId="3" borderId="16" xfId="3" applyNumberFormat="1" applyFont="1" applyFill="1" applyBorder="1" applyAlignment="1">
      <alignment horizontal="right" vertical="top"/>
    </xf>
    <xf numFmtId="0" fontId="3" fillId="0" borderId="12" xfId="2" applyNumberFormat="1" applyFont="1" applyFill="1" applyBorder="1" applyAlignment="1">
      <alignment vertical="top" wrapText="1"/>
    </xf>
    <xf numFmtId="165" fontId="4" fillId="0" borderId="1" xfId="3" applyNumberFormat="1" applyFont="1" applyFill="1" applyBorder="1" applyAlignment="1">
      <alignment vertical="top"/>
    </xf>
    <xf numFmtId="165" fontId="4" fillId="0" borderId="13" xfId="3" applyNumberFormat="1" applyFont="1" applyFill="1" applyBorder="1" applyAlignment="1">
      <alignment vertical="top"/>
    </xf>
    <xf numFmtId="0" fontId="3" fillId="0" borderId="12" xfId="2" applyNumberFormat="1" applyFont="1" applyFill="1" applyBorder="1" applyAlignment="1">
      <alignment vertical="top" wrapText="1" indent="1"/>
    </xf>
    <xf numFmtId="1" fontId="4" fillId="0" borderId="14" xfId="2" applyNumberFormat="1" applyFont="1" applyFill="1" applyBorder="1" applyAlignment="1">
      <alignment horizontal="left" vertical="top" wrapText="1"/>
    </xf>
    <xf numFmtId="165" fontId="4" fillId="0" borderId="15" xfId="3" applyNumberFormat="1" applyFont="1" applyFill="1" applyBorder="1" applyAlignment="1">
      <alignment horizontal="right" vertical="top"/>
    </xf>
    <xf numFmtId="165" fontId="4" fillId="0" borderId="16" xfId="3" applyNumberFormat="1" applyFont="1" applyFill="1" applyBorder="1" applyAlignment="1">
      <alignment horizontal="right" vertical="top"/>
    </xf>
    <xf numFmtId="0" fontId="4" fillId="0" borderId="14" xfId="2" applyNumberFormat="1" applyFont="1" applyFill="1" applyBorder="1" applyAlignment="1">
      <alignment vertical="top" wrapText="1"/>
    </xf>
    <xf numFmtId="0" fontId="3" fillId="0" borderId="2" xfId="2" applyNumberFormat="1" applyFont="1" applyFill="1" applyBorder="1" applyAlignment="1">
      <alignment vertical="top" wrapText="1" indent="1"/>
    </xf>
    <xf numFmtId="165" fontId="4" fillId="0" borderId="5" xfId="3" applyNumberFormat="1" applyFont="1" applyFill="1" applyBorder="1" applyAlignment="1">
      <alignment horizontal="right" vertical="top"/>
    </xf>
    <xf numFmtId="165" fontId="4" fillId="0" borderId="4" xfId="3" applyNumberFormat="1" applyFont="1" applyFill="1" applyBorder="1" applyAlignment="1">
      <alignment horizontal="right" vertical="top"/>
    </xf>
    <xf numFmtId="0" fontId="3" fillId="0" borderId="2" xfId="2" applyNumberFormat="1" applyFont="1" applyFill="1" applyBorder="1" applyAlignment="1">
      <alignment vertical="top" wrapText="1"/>
    </xf>
    <xf numFmtId="3" fontId="4" fillId="0" borderId="0" xfId="2" applyNumberFormat="1" applyFont="1"/>
    <xf numFmtId="3" fontId="4" fillId="0" borderId="0" xfId="2" applyNumberFormat="1" applyFont="1" applyAlignment="1">
      <alignment horizontal="centerContinuous"/>
    </xf>
    <xf numFmtId="3" fontId="4" fillId="0" borderId="0" xfId="2" applyNumberFormat="1" applyFont="1" applyAlignment="1">
      <alignment horizontal="center"/>
    </xf>
    <xf numFmtId="3" fontId="4" fillId="0" borderId="0" xfId="2" applyNumberFormat="1" applyFont="1" applyBorder="1" applyAlignment="1">
      <alignment horizontal="center"/>
    </xf>
    <xf numFmtId="3" fontId="5" fillId="2" borderId="0" xfId="0" applyNumberFormat="1" applyFont="1" applyFill="1"/>
    <xf numFmtId="3" fontId="5" fillId="2" borderId="0" xfId="0" applyNumberFormat="1" applyFont="1" applyFill="1" applyAlignment="1">
      <alignment horizontal="center"/>
    </xf>
    <xf numFmtId="3" fontId="5" fillId="0" borderId="0" xfId="0" applyNumberFormat="1" applyFont="1"/>
    <xf numFmtId="3" fontId="7" fillId="0" borderId="0" xfId="0" applyNumberFormat="1" applyFont="1"/>
    <xf numFmtId="3" fontId="7" fillId="0" borderId="0" xfId="2" applyNumberFormat="1" applyFont="1" applyAlignment="1">
      <alignment horizontal="left"/>
    </xf>
    <xf numFmtId="3" fontId="7" fillId="0" borderId="0" xfId="2" applyNumberFormat="1" applyFont="1" applyAlignment="1">
      <alignment horizontal="center"/>
    </xf>
  </cellXfs>
  <cellStyles count="4">
    <cellStyle name="Обычный" xfId="0" builtinId="0"/>
    <cellStyle name="Обычный 2" xfId="1"/>
    <cellStyle name="Обычный_Лист1" xfId="2"/>
    <cellStyle name="Финансовый" xfId="3" builtinId="3"/>
  </cellStyles>
  <dxfs count="3">
    <dxf>
      <fill>
        <patternFill>
          <bgColor rgb="FFFF0000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39994506668294322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externalLinkPath" Target="file:///C:\Users\a_d_vlasov\AppData\Local\Microsoft\Windows\INetCache\Content.Outlook\O7RPOKA0\112021_&#1050;&#1062;&#1051;%20&#1050;&#1050;&#1047;_&#1050;&#1088;&#1077;&#1076;&#1080;&#1090;&#1086;&#1088;&#1099;_&#1040;&#1085;&#1072;&#1083;&#1080;&#1079;%20&#1089;&#1091;&#1073;&#1082;&#1086;&#1085;&#1090;&#1086;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L71"/>
  <sheetViews>
    <sheetView tabSelected="1" zoomScaleNormal="100" workbookViewId="0">
      <selection activeCell="J2" sqref="J2"/>
    </sheetView>
  </sheetViews>
  <sheetFormatPr defaultColWidth="8.7109375" defaultRowHeight="11.25" x14ac:dyDescent="0.2"/>
  <cols>
    <col min="1" max="1" width="3.5703125" style="9" customWidth="1"/>
    <col min="2" max="2" width="16.140625" style="9" customWidth="1"/>
    <col min="3" max="3" width="12.7109375" style="9" customWidth="1"/>
    <col min="4" max="4" width="15" style="9" customWidth="1"/>
    <col min="5" max="5" width="13.5703125" style="9" customWidth="1"/>
    <col min="6" max="6" width="14.140625" style="9" customWidth="1"/>
    <col min="7" max="7" width="13.140625" style="9" customWidth="1"/>
    <col min="8" max="8" width="14" style="9" customWidth="1"/>
    <col min="9" max="9" width="3.28515625" style="9" customWidth="1"/>
    <col min="10" max="12" width="14" style="40" customWidth="1"/>
    <col min="13" max="16384" width="8.7109375" style="9"/>
  </cols>
  <sheetData>
    <row r="1" spans="1:12" x14ac:dyDescent="0.2">
      <c r="A1" s="8"/>
      <c r="B1" s="1" t="s">
        <v>34</v>
      </c>
      <c r="C1" s="8"/>
      <c r="D1" s="8"/>
      <c r="E1" s="8"/>
      <c r="F1" s="8"/>
      <c r="G1" s="8"/>
      <c r="H1" s="8"/>
      <c r="I1" s="11"/>
      <c r="J1" s="34"/>
      <c r="K1" s="34"/>
      <c r="L1" s="34"/>
    </row>
    <row r="2" spans="1:12" x14ac:dyDescent="0.2">
      <c r="A2" s="8"/>
      <c r="B2" s="2" t="s">
        <v>4</v>
      </c>
      <c r="C2" s="10"/>
      <c r="D2" s="10"/>
      <c r="E2" s="10"/>
      <c r="F2" s="10"/>
      <c r="G2" s="10"/>
      <c r="H2" s="10"/>
      <c r="I2" s="10"/>
      <c r="J2" s="35"/>
      <c r="K2" s="35"/>
      <c r="L2" s="35"/>
    </row>
    <row r="3" spans="1:12" x14ac:dyDescent="0.2">
      <c r="A3" s="8"/>
      <c r="B3" s="2" t="s">
        <v>33</v>
      </c>
      <c r="C3" s="10"/>
      <c r="D3" s="10"/>
      <c r="E3" s="10"/>
      <c r="F3" s="10"/>
      <c r="G3" s="10"/>
      <c r="H3" s="10"/>
      <c r="I3" s="10"/>
      <c r="J3" s="35"/>
      <c r="K3" s="35"/>
      <c r="L3" s="35"/>
    </row>
    <row r="4" spans="1:12" x14ac:dyDescent="0.2">
      <c r="A4" s="8"/>
      <c r="B4" s="16" t="s">
        <v>5</v>
      </c>
      <c r="C4" s="17"/>
      <c r="D4" s="17"/>
      <c r="E4" s="17"/>
      <c r="F4" s="17"/>
      <c r="G4" s="17"/>
      <c r="H4" s="17"/>
      <c r="I4" s="12"/>
      <c r="J4" s="36"/>
      <c r="K4" s="36"/>
      <c r="L4" s="36"/>
    </row>
    <row r="5" spans="1:12" x14ac:dyDescent="0.2">
      <c r="A5" s="8"/>
      <c r="B5" s="16" t="s">
        <v>6</v>
      </c>
      <c r="C5" s="17"/>
      <c r="D5" s="17"/>
      <c r="E5" s="17"/>
      <c r="F5" s="17"/>
      <c r="G5" s="17"/>
      <c r="H5" s="17"/>
      <c r="I5" s="12"/>
      <c r="J5" s="43">
        <v>60</v>
      </c>
      <c r="K5" s="43">
        <v>62</v>
      </c>
      <c r="L5" s="43">
        <v>76</v>
      </c>
    </row>
    <row r="6" spans="1:12" ht="15" customHeight="1" x14ac:dyDescent="0.2">
      <c r="A6" s="8"/>
      <c r="B6" s="18" t="s">
        <v>17</v>
      </c>
      <c r="C6" s="17"/>
      <c r="D6" s="17"/>
      <c r="E6" s="17"/>
      <c r="F6" s="17"/>
      <c r="G6" s="17"/>
      <c r="H6" s="17"/>
      <c r="I6" s="12"/>
      <c r="J6" s="41" t="s">
        <v>36</v>
      </c>
      <c r="K6" s="36"/>
      <c r="L6" s="36"/>
    </row>
    <row r="7" spans="1:12" ht="15" customHeight="1" thickBot="1" x14ac:dyDescent="0.25">
      <c r="A7" s="8"/>
      <c r="B7" s="8"/>
      <c r="C7" s="8"/>
      <c r="D7" s="8"/>
      <c r="E7" s="8"/>
      <c r="F7" s="8"/>
      <c r="G7" s="8"/>
      <c r="H7" s="8"/>
      <c r="I7" s="11"/>
      <c r="J7" s="42" t="s">
        <v>35</v>
      </c>
      <c r="K7" s="34"/>
      <c r="L7" s="34"/>
    </row>
    <row r="8" spans="1:12" x14ac:dyDescent="0.2">
      <c r="A8" s="8"/>
      <c r="B8" s="3" t="s">
        <v>7</v>
      </c>
      <c r="C8" s="14" t="s">
        <v>8</v>
      </c>
      <c r="D8" s="14"/>
      <c r="E8" s="14" t="s">
        <v>2</v>
      </c>
      <c r="F8" s="14"/>
      <c r="G8" s="15" t="s">
        <v>9</v>
      </c>
      <c r="H8" s="15"/>
      <c r="I8" s="19"/>
      <c r="J8" s="37"/>
      <c r="K8" s="37"/>
      <c r="L8" s="37"/>
    </row>
    <row r="9" spans="1:12" ht="12" thickBot="1" x14ac:dyDescent="0.25">
      <c r="A9" s="8"/>
      <c r="B9" s="4"/>
      <c r="C9" s="5" t="s">
        <v>0</v>
      </c>
      <c r="D9" s="5" t="s">
        <v>1</v>
      </c>
      <c r="E9" s="5" t="s">
        <v>0</v>
      </c>
      <c r="F9" s="6" t="s">
        <v>1</v>
      </c>
      <c r="G9" s="5" t="s">
        <v>0</v>
      </c>
      <c r="H9" s="7" t="s">
        <v>1</v>
      </c>
      <c r="I9" s="19"/>
      <c r="J9" s="38" t="s">
        <v>18</v>
      </c>
      <c r="K9" s="39">
        <v>63</v>
      </c>
      <c r="L9" s="9" t="s">
        <v>19</v>
      </c>
    </row>
    <row r="10" spans="1:12" x14ac:dyDescent="0.2">
      <c r="A10" s="8"/>
      <c r="B10" s="22" t="s">
        <v>20</v>
      </c>
      <c r="C10" s="23"/>
      <c r="D10" s="23"/>
      <c r="E10" s="23"/>
      <c r="F10" s="23"/>
      <c r="G10" s="23"/>
      <c r="H10" s="24"/>
      <c r="I10" s="20">
        <f t="shared" ref="I10:I41" si="0">(SUM(C10:H10)=0)*(B10&lt;&gt;"Итого:")*2+(SUM(C11:H11)=0)*(B11&lt;&gt;"Итого:")</f>
        <v>3</v>
      </c>
      <c r="J10" s="20">
        <f t="array" ref="J10">IF($I10&gt;1,SUMPRODUCT(($B11:$B$70={60,62,76})*(MIN(IF($I11:$I$70&gt;=I10,ROW(11:$70)))&gt;ROW(11:$70))*$G11:$G$70),"")</f>
        <v>58992.5</v>
      </c>
      <c r="K10" s="20">
        <f t="array" ref="K10">IF($I10&gt;1,SUMPRODUCT(($B11:$B$70=63)*(MIN(IF($I11:$I$70&gt;=I10,ROW(11:$70)))&gt;ROW(11:$70))*$H11:$H$70),"")</f>
        <v>0</v>
      </c>
      <c r="L10" s="20" t="str">
        <f t="shared" ref="L10:L41" si="1">IF($I10&gt;1,IF(J10&gt;=K10,"ОК","Ошибка"),"")</f>
        <v>ОК</v>
      </c>
    </row>
    <row r="11" spans="1:12" x14ac:dyDescent="0.2">
      <c r="A11" s="8"/>
      <c r="B11" s="25" t="s">
        <v>21</v>
      </c>
      <c r="C11" s="23"/>
      <c r="D11" s="23"/>
      <c r="E11" s="23"/>
      <c r="F11" s="23"/>
      <c r="G11" s="23"/>
      <c r="H11" s="24"/>
      <c r="I11" s="20">
        <f t="shared" si="0"/>
        <v>2</v>
      </c>
      <c r="J11" s="20">
        <f t="array" ref="J11">IF($I11&gt;1,SUMPRODUCT(($B12:$B$70={60,62,76})*(MIN(IF($I12:$I$70&gt;=I11,ROW(12:$70)))&gt;ROW(12:$70))*$G12:$G$70),"")</f>
        <v>58992.5</v>
      </c>
      <c r="K11" s="20">
        <f t="array" ref="K11">IF($I11&gt;1,SUMPRODUCT(($B12:$B$70=63)*(MIN(IF($I12:$I$70&gt;=I11,ROW(12:$70)))&gt;ROW(12:$70))*$H12:$H$70),"")</f>
        <v>0</v>
      </c>
      <c r="L11" s="20" t="str">
        <f t="shared" si="1"/>
        <v>ОК</v>
      </c>
    </row>
    <row r="12" spans="1:12" x14ac:dyDescent="0.2">
      <c r="A12" s="8"/>
      <c r="B12" s="26">
        <v>60</v>
      </c>
      <c r="C12" s="27">
        <v>58992.5</v>
      </c>
      <c r="D12" s="27"/>
      <c r="E12" s="27"/>
      <c r="F12" s="27"/>
      <c r="G12" s="27">
        <v>58992.5</v>
      </c>
      <c r="H12" s="28"/>
      <c r="I12" s="20">
        <f t="shared" si="0"/>
        <v>0</v>
      </c>
      <c r="J12" s="20" t="str">
        <f t="array" ref="J12">IF($I12&gt;1,SUMPRODUCT(($B13:$B$70={60,62,76})*(MIN(IF($I13:$I$70&gt;=I12,ROW(13:$70)))&gt;ROW(13:$70))*$G13:$G$70),"")</f>
        <v/>
      </c>
      <c r="K12" s="20" t="str">
        <f t="array" ref="K12">IF($I12&gt;1,SUMPRODUCT(($B13:$B$70=63)*(MIN(IF($I13:$I$70&gt;=I12,ROW(13:$70)))&gt;ROW(13:$70))*$H13:$H$70),"")</f>
        <v/>
      </c>
      <c r="L12" s="20" t="str">
        <f t="shared" si="1"/>
        <v/>
      </c>
    </row>
    <row r="13" spans="1:12" x14ac:dyDescent="0.2">
      <c r="A13" s="8"/>
      <c r="B13" s="29" t="s">
        <v>10</v>
      </c>
      <c r="C13" s="27">
        <v>58992.5</v>
      </c>
      <c r="D13" s="27"/>
      <c r="E13" s="27"/>
      <c r="F13" s="27"/>
      <c r="G13" s="27">
        <v>58992.5</v>
      </c>
      <c r="H13" s="28"/>
      <c r="I13" s="20">
        <f t="shared" si="0"/>
        <v>0</v>
      </c>
      <c r="J13" s="20" t="str">
        <f t="array" ref="J13">IF($I13&gt;1,SUMPRODUCT(($B14:$B$70={60,62,76})*(MIN(IF($I14:$I$70&gt;=I13,ROW(14:$70)))&gt;ROW(14:$70))*$G14:$G$70),"")</f>
        <v/>
      </c>
      <c r="K13" s="20" t="str">
        <f t="array" ref="K13">IF($I13&gt;1,SUMPRODUCT(($B14:$B$70=63)*(MIN(IF($I14:$I$70&gt;=I13,ROW(14:$70)))&gt;ROW(14:$70))*$H14:$H$70),"")</f>
        <v/>
      </c>
      <c r="L13" s="20" t="str">
        <f t="shared" si="1"/>
        <v/>
      </c>
    </row>
    <row r="14" spans="1:12" x14ac:dyDescent="0.2">
      <c r="A14" s="8"/>
      <c r="B14" s="30" t="s">
        <v>11</v>
      </c>
      <c r="C14" s="31">
        <v>58992.5</v>
      </c>
      <c r="D14" s="31"/>
      <c r="E14" s="31"/>
      <c r="F14" s="31"/>
      <c r="G14" s="31">
        <v>58992.5</v>
      </c>
      <c r="H14" s="32"/>
      <c r="I14" s="20">
        <f t="shared" si="0"/>
        <v>1</v>
      </c>
      <c r="J14" s="20" t="str">
        <f t="array" ref="J14">IF($I14&gt;1,SUMPRODUCT(($B15:$B$70={60,62,76})*(MIN(IF($I15:$I$70&gt;=I14,ROW(15:$70)))&gt;ROW(15:$70))*$G15:$G$70),"")</f>
        <v/>
      </c>
      <c r="K14" s="20" t="str">
        <f t="array" ref="K14">IF($I14&gt;1,SUMPRODUCT(($B15:$B$70=63)*(MIN(IF($I15:$I$70&gt;=I14,ROW(15:$70)))&gt;ROW(15:$70))*$H15:$H$70),"")</f>
        <v/>
      </c>
      <c r="L14" s="20" t="str">
        <f t="shared" si="1"/>
        <v/>
      </c>
    </row>
    <row r="15" spans="1:12" x14ac:dyDescent="0.2">
      <c r="A15" s="8"/>
      <c r="B15" s="25" t="s">
        <v>22</v>
      </c>
      <c r="C15" s="23"/>
      <c r="D15" s="23"/>
      <c r="E15" s="23"/>
      <c r="F15" s="23"/>
      <c r="G15" s="23"/>
      <c r="H15" s="24"/>
      <c r="I15" s="20">
        <f t="shared" si="0"/>
        <v>2</v>
      </c>
      <c r="J15" s="20">
        <f t="array" ref="J15">IF($I15&gt;1,SUMPRODUCT(($B16:$B$70={60,62,76})*(MIN(IF($I16:$I$70&gt;=I15,ROW(16:$70)))&gt;ROW(16:$70))*$G16:$G$70),"")</f>
        <v>0</v>
      </c>
      <c r="K15" s="20">
        <f t="array" ref="K15">IF($I15&gt;1,SUMPRODUCT(($B16:$B$70=63)*(MIN(IF($I16:$I$70&gt;=I15,ROW(16:$70)))&gt;ROW(16:$70))*$H16:$H$70),"")</f>
        <v>0</v>
      </c>
      <c r="L15" s="20" t="str">
        <f t="shared" si="1"/>
        <v>ОК</v>
      </c>
    </row>
    <row r="16" spans="1:12" x14ac:dyDescent="0.2">
      <c r="A16" s="8"/>
      <c r="B16" s="26">
        <v>60</v>
      </c>
      <c r="C16" s="27"/>
      <c r="D16" s="27">
        <v>38000</v>
      </c>
      <c r="E16" s="27"/>
      <c r="F16" s="27">
        <v>19000</v>
      </c>
      <c r="G16" s="27"/>
      <c r="H16" s="28">
        <v>57000</v>
      </c>
      <c r="I16" s="20">
        <f t="shared" si="0"/>
        <v>0</v>
      </c>
      <c r="J16" s="20" t="str">
        <f t="array" ref="J16">IF($I16&gt;1,SUMPRODUCT(($B17:$B$70={60,62,76})*(MIN(IF($I17:$I$70&gt;=I16,ROW(17:$70)))&gt;ROW(17:$70))*$G17:$G$70),"")</f>
        <v/>
      </c>
      <c r="K16" s="20" t="str">
        <f t="array" ref="K16">IF($I16&gt;1,SUMPRODUCT(($B17:$B$70=63)*(MIN(IF($I17:$I$70&gt;=I16,ROW(17:$70)))&gt;ROW(17:$70))*$H17:$H$70),"")</f>
        <v/>
      </c>
      <c r="L16" s="20" t="str">
        <f t="shared" si="1"/>
        <v/>
      </c>
    </row>
    <row r="17" spans="1:12" x14ac:dyDescent="0.2">
      <c r="A17" s="8"/>
      <c r="B17" s="29" t="s">
        <v>12</v>
      </c>
      <c r="C17" s="27"/>
      <c r="D17" s="27">
        <v>38000</v>
      </c>
      <c r="E17" s="27"/>
      <c r="F17" s="27">
        <v>19000</v>
      </c>
      <c r="G17" s="27"/>
      <c r="H17" s="28">
        <v>57000</v>
      </c>
      <c r="I17" s="20">
        <f t="shared" si="0"/>
        <v>0</v>
      </c>
      <c r="J17" s="20" t="str">
        <f t="array" ref="J17">IF($I17&gt;1,SUMPRODUCT(($B18:$B$70={60,62,76})*(MIN(IF($I18:$I$70&gt;=I17,ROW(18:$70)))&gt;ROW(18:$70))*$G18:$G$70),"")</f>
        <v/>
      </c>
      <c r="K17" s="20" t="str">
        <f t="array" ref="K17">IF($I17&gt;1,SUMPRODUCT(($B18:$B$70=63)*(MIN(IF($I18:$I$70&gt;=I17,ROW(18:$70)))&gt;ROW(18:$70))*$H18:$H$70),"")</f>
        <v/>
      </c>
      <c r="L17" s="20" t="str">
        <f t="shared" si="1"/>
        <v/>
      </c>
    </row>
    <row r="18" spans="1:12" x14ac:dyDescent="0.2">
      <c r="A18" s="8"/>
      <c r="B18" s="30" t="s">
        <v>11</v>
      </c>
      <c r="C18" s="31"/>
      <c r="D18" s="31">
        <v>38000</v>
      </c>
      <c r="E18" s="31"/>
      <c r="F18" s="31">
        <v>19000</v>
      </c>
      <c r="G18" s="31"/>
      <c r="H18" s="32">
        <v>57000</v>
      </c>
      <c r="I18" s="20">
        <f t="shared" si="0"/>
        <v>0</v>
      </c>
      <c r="J18" s="20" t="str">
        <f t="array" ref="J18">IF($I18&gt;1,SUMPRODUCT(($B19:$B$70={60,62,76})*(MIN(IF($I19:$I$70&gt;=I18,ROW(19:$70)))&gt;ROW(19:$70))*$G19:$G$70),"")</f>
        <v/>
      </c>
      <c r="K18" s="20" t="str">
        <f t="array" ref="K18">IF($I18&gt;1,SUMPRODUCT(($B19:$B$70=63)*(MIN(IF($I19:$I$70&gt;=I18,ROW(19:$70)))&gt;ROW(19:$70))*$H19:$H$70),"")</f>
        <v/>
      </c>
      <c r="L18" s="20" t="str">
        <f t="shared" si="1"/>
        <v/>
      </c>
    </row>
    <row r="19" spans="1:12" x14ac:dyDescent="0.2">
      <c r="A19" s="8"/>
      <c r="B19" s="33" t="s">
        <v>11</v>
      </c>
      <c r="C19" s="31">
        <v>20992.5</v>
      </c>
      <c r="D19" s="31"/>
      <c r="E19" s="31"/>
      <c r="F19" s="31">
        <v>19000</v>
      </c>
      <c r="G19" s="31">
        <v>1992.5</v>
      </c>
      <c r="H19" s="32"/>
      <c r="I19" s="20">
        <f t="shared" si="0"/>
        <v>1</v>
      </c>
      <c r="J19" s="20" t="str">
        <f t="array" ref="J19">IF($I19&gt;1,SUMPRODUCT(($B20:$B$70={60,62,76})*(MIN(IF($I20:$I$70&gt;=I19,ROW(20:$70)))&gt;ROW(20:$70))*$G20:$G$70),"")</f>
        <v/>
      </c>
      <c r="K19" s="20" t="str">
        <f t="array" ref="K19">IF($I19&gt;1,SUMPRODUCT(($B20:$B$70=63)*(MIN(IF($I20:$I$70&gt;=I19,ROW(20:$70)))&gt;ROW(20:$70))*$H20:$H$70),"")</f>
        <v/>
      </c>
      <c r="L19" s="20" t="str">
        <f t="shared" si="1"/>
        <v/>
      </c>
    </row>
    <row r="20" spans="1:12" x14ac:dyDescent="0.2">
      <c r="A20" s="8"/>
      <c r="B20" s="22" t="s">
        <v>23</v>
      </c>
      <c r="C20" s="23"/>
      <c r="D20" s="23"/>
      <c r="E20" s="23"/>
      <c r="F20" s="23"/>
      <c r="G20" s="23"/>
      <c r="H20" s="24"/>
      <c r="I20" s="20">
        <f t="shared" si="0"/>
        <v>3</v>
      </c>
      <c r="J20" s="20">
        <f t="array" ref="J20">IF($I20&gt;1,SUMPRODUCT(($B21:$B$70={60,62,76})*(MIN(IF($I21:$I$70&gt;=I20,ROW(21:$70)))&gt;ROW(21:$70))*$G21:$G$70),"")</f>
        <v>334425.05</v>
      </c>
      <c r="K20" s="20">
        <f t="array" ref="K20">IF($I20&gt;1,SUMPRODUCT(($B21:$B$70=63)*(MIN(IF($I21:$I$70&gt;=I20,ROW(21:$70)))&gt;ROW(21:$70))*$H21:$H$70),"")</f>
        <v>22411259.16</v>
      </c>
      <c r="L20" s="20" t="str">
        <f t="shared" si="1"/>
        <v>Ошибка</v>
      </c>
    </row>
    <row r="21" spans="1:12" x14ac:dyDescent="0.2">
      <c r="A21" s="8"/>
      <c r="B21" s="25" t="s">
        <v>24</v>
      </c>
      <c r="C21" s="23"/>
      <c r="D21" s="23"/>
      <c r="E21" s="23"/>
      <c r="F21" s="23"/>
      <c r="G21" s="23"/>
      <c r="H21" s="24"/>
      <c r="I21" s="20">
        <f t="shared" si="0"/>
        <v>2</v>
      </c>
      <c r="J21" s="20">
        <f t="array" ref="J21">IF($I21&gt;1,SUMPRODUCT(($B22:$B$70={60,62,76})*(MIN(IF($I22:$I$70&gt;=I21,ROW(22:$70)))&gt;ROW(22:$70))*$G22:$G$70),"")</f>
        <v>189037.16</v>
      </c>
      <c r="K21" s="20">
        <f t="array" ref="K21">IF($I21&gt;1,SUMPRODUCT(($B22:$B$70=63)*(MIN(IF($I22:$I$70&gt;=I21,ROW(22:$70)))&gt;ROW(22:$70))*$H22:$H$70),"")</f>
        <v>189037.16</v>
      </c>
      <c r="L21" s="20" t="str">
        <f t="shared" si="1"/>
        <v>ОК</v>
      </c>
    </row>
    <row r="22" spans="1:12" x14ac:dyDescent="0.2">
      <c r="A22" s="8"/>
      <c r="B22" s="26">
        <v>63</v>
      </c>
      <c r="C22" s="27"/>
      <c r="D22" s="27">
        <v>118693.22</v>
      </c>
      <c r="E22" s="27"/>
      <c r="F22" s="27">
        <v>70343.94</v>
      </c>
      <c r="G22" s="27"/>
      <c r="H22" s="28">
        <v>189037.16</v>
      </c>
      <c r="I22" s="20">
        <f t="shared" si="0"/>
        <v>0</v>
      </c>
      <c r="J22" s="20" t="str">
        <f t="array" ref="J22">IF($I22&gt;1,SUMPRODUCT(($B23:$B$70={60,62,76})*(MIN(IF($I23:$I$70&gt;=I22,ROW(23:$70)))&gt;ROW(23:$70))*$G23:$G$70),"")</f>
        <v/>
      </c>
      <c r="K22" s="20" t="str">
        <f t="array" ref="K22">IF($I22&gt;1,SUMPRODUCT(($B23:$B$70=63)*(MIN(IF($I23:$I$70&gt;=I22,ROW(23:$70)))&gt;ROW(23:$70))*$H23:$H$70),"")</f>
        <v/>
      </c>
      <c r="L22" s="20" t="str">
        <f t="shared" si="1"/>
        <v/>
      </c>
    </row>
    <row r="23" spans="1:12" x14ac:dyDescent="0.2">
      <c r="A23" s="8"/>
      <c r="B23" s="29" t="s">
        <v>13</v>
      </c>
      <c r="C23" s="27"/>
      <c r="D23" s="27">
        <v>118693.22</v>
      </c>
      <c r="E23" s="27"/>
      <c r="F23" s="27">
        <v>70343.94</v>
      </c>
      <c r="G23" s="27"/>
      <c r="H23" s="28">
        <v>189037.16</v>
      </c>
      <c r="I23" s="20">
        <f t="shared" si="0"/>
        <v>0</v>
      </c>
      <c r="J23" s="20" t="str">
        <f t="array" ref="J23">IF($I23&gt;1,SUMPRODUCT(($B24:$B$70={60,62,76})*(MIN(IF($I24:$I$70&gt;=I23,ROW(24:$70)))&gt;ROW(24:$70))*$G24:$G$70),"")</f>
        <v/>
      </c>
      <c r="K23" s="20" t="str">
        <f t="array" ref="K23">IF($I23&gt;1,SUMPRODUCT(($B24:$B$70=63)*(MIN(IF($I24:$I$70&gt;=I23,ROW(24:$70)))&gt;ROW(24:$70))*$H24:$H$70),"")</f>
        <v/>
      </c>
      <c r="L23" s="20" t="str">
        <f t="shared" si="1"/>
        <v/>
      </c>
    </row>
    <row r="24" spans="1:12" x14ac:dyDescent="0.2">
      <c r="A24" s="8"/>
      <c r="B24" s="26">
        <v>76</v>
      </c>
      <c r="C24" s="27">
        <v>189037.16</v>
      </c>
      <c r="D24" s="27"/>
      <c r="E24" s="27"/>
      <c r="F24" s="27"/>
      <c r="G24" s="27">
        <v>189037.16</v>
      </c>
      <c r="H24" s="28"/>
      <c r="I24" s="20">
        <f t="shared" si="0"/>
        <v>0</v>
      </c>
      <c r="J24" s="20" t="str">
        <f t="array" ref="J24">IF($I24&gt;1,SUMPRODUCT(($B25:$B$70={60,62,76})*(MIN(IF($I25:$I$70&gt;=I24,ROW(25:$70)))&gt;ROW(25:$70))*$G25:$G$70),"")</f>
        <v/>
      </c>
      <c r="K24" s="20" t="str">
        <f t="array" ref="K24">IF($I24&gt;1,SUMPRODUCT(($B25:$B$70=63)*(MIN(IF($I25:$I$70&gt;=I24,ROW(25:$70)))&gt;ROW(25:$70))*$H25:$H$70),"")</f>
        <v/>
      </c>
      <c r="L24" s="20" t="str">
        <f t="shared" si="1"/>
        <v/>
      </c>
    </row>
    <row r="25" spans="1:12" x14ac:dyDescent="0.2">
      <c r="A25" s="8"/>
      <c r="B25" s="29" t="s">
        <v>3</v>
      </c>
      <c r="C25" s="27">
        <v>189037.16</v>
      </c>
      <c r="D25" s="27"/>
      <c r="E25" s="27"/>
      <c r="F25" s="27"/>
      <c r="G25" s="27">
        <v>189037.16</v>
      </c>
      <c r="H25" s="28"/>
      <c r="I25" s="20">
        <f t="shared" si="0"/>
        <v>0</v>
      </c>
      <c r="J25" s="20" t="str">
        <f t="array" ref="J25">IF($I25&gt;1,SUMPRODUCT(($B26:$B$70={60,62,76})*(MIN(IF($I26:$I$70&gt;=I25,ROW(26:$70)))&gt;ROW(26:$70))*$G26:$G$70),"")</f>
        <v/>
      </c>
      <c r="K25" s="20" t="str">
        <f t="array" ref="K25">IF($I25&gt;1,SUMPRODUCT(($B26:$B$70=63)*(MIN(IF($I26:$I$70&gt;=I25,ROW(26:$70)))&gt;ROW(26:$70))*$H26:$H$70),"")</f>
        <v/>
      </c>
      <c r="L25" s="20" t="str">
        <f t="shared" si="1"/>
        <v/>
      </c>
    </row>
    <row r="26" spans="1:12" x14ac:dyDescent="0.2">
      <c r="A26" s="8"/>
      <c r="B26" s="30" t="s">
        <v>11</v>
      </c>
      <c r="C26" s="31">
        <v>70343.94</v>
      </c>
      <c r="D26" s="31"/>
      <c r="E26" s="31"/>
      <c r="F26" s="31">
        <v>70343.94</v>
      </c>
      <c r="G26" s="31"/>
      <c r="H26" s="32"/>
      <c r="I26" s="20">
        <f t="shared" si="0"/>
        <v>1</v>
      </c>
      <c r="J26" s="20" t="str">
        <f t="array" ref="J26">IF($I26&gt;1,SUMPRODUCT(($B27:$B$70={60,62,76})*(MIN(IF($I27:$I$70&gt;=I26,ROW(27:$70)))&gt;ROW(27:$70))*$G27:$G$70),"")</f>
        <v/>
      </c>
      <c r="K26" s="20" t="str">
        <f t="array" ref="K26">IF($I26&gt;1,SUMPRODUCT(($B27:$B$70=63)*(MIN(IF($I27:$I$70&gt;=I26,ROW(27:$70)))&gt;ROW(27:$70))*$H27:$H$70),"")</f>
        <v/>
      </c>
      <c r="L26" s="20" t="str">
        <f t="shared" si="1"/>
        <v/>
      </c>
    </row>
    <row r="27" spans="1:12" x14ac:dyDescent="0.2">
      <c r="A27" s="8"/>
      <c r="B27" s="25" t="s">
        <v>25</v>
      </c>
      <c r="C27" s="23"/>
      <c r="D27" s="23"/>
      <c r="E27" s="23"/>
      <c r="F27" s="23"/>
      <c r="G27" s="23"/>
      <c r="H27" s="24"/>
      <c r="I27" s="20">
        <f t="shared" si="0"/>
        <v>2</v>
      </c>
      <c r="J27" s="20">
        <f t="array" ref="J27">IF($I27&gt;1,SUMPRODUCT(($B28:$B$70={60,62,76})*(MIN(IF($I28:$I$70&gt;=I27,ROW(28:$70)))&gt;ROW(28:$70))*$G28:$G$70),"")</f>
        <v>50349.19</v>
      </c>
      <c r="K27" s="20">
        <f t="array" ref="K27">IF($I27&gt;1,SUMPRODUCT(($B28:$B$70=63)*(MIN(IF($I28:$I$70&gt;=I27,ROW(28:$70)))&gt;ROW(28:$70))*$H28:$H$70),"")</f>
        <v>22222222</v>
      </c>
      <c r="L27" s="20" t="str">
        <f t="shared" si="1"/>
        <v>Ошибка</v>
      </c>
    </row>
    <row r="28" spans="1:12" x14ac:dyDescent="0.2">
      <c r="A28" s="8"/>
      <c r="B28" s="26">
        <v>63</v>
      </c>
      <c r="C28" s="27"/>
      <c r="D28" s="27">
        <v>31613.4</v>
      </c>
      <c r="E28" s="27"/>
      <c r="F28" s="27">
        <v>18735.79</v>
      </c>
      <c r="G28" s="27"/>
      <c r="H28" s="21">
        <v>22222222</v>
      </c>
      <c r="I28" s="20">
        <f t="shared" si="0"/>
        <v>0</v>
      </c>
      <c r="J28" s="20" t="str">
        <f t="array" ref="J28">IF($I28&gt;1,SUMPRODUCT(($B29:$B$70={60,62,76})*(MIN(IF($I29:$I$70&gt;=I28,ROW(29:$70)))&gt;ROW(29:$70))*$G29:$G$70),"")</f>
        <v/>
      </c>
      <c r="K28" s="20" t="str">
        <f t="array" ref="K28">IF($I28&gt;1,SUMPRODUCT(($B29:$B$70=63)*(MIN(IF($I29:$I$70&gt;=I28,ROW(29:$70)))&gt;ROW(29:$70))*$H29:$H$70),"")</f>
        <v/>
      </c>
      <c r="L28" s="20" t="str">
        <f t="shared" si="1"/>
        <v/>
      </c>
    </row>
    <row r="29" spans="1:12" x14ac:dyDescent="0.2">
      <c r="A29" s="8"/>
      <c r="B29" s="29" t="s">
        <v>13</v>
      </c>
      <c r="C29" s="27"/>
      <c r="D29" s="27">
        <v>31613.4</v>
      </c>
      <c r="E29" s="27"/>
      <c r="F29" s="27">
        <v>18735.79</v>
      </c>
      <c r="G29" s="27"/>
      <c r="H29" s="28">
        <v>50349.19</v>
      </c>
      <c r="I29" s="20">
        <f t="shared" si="0"/>
        <v>0</v>
      </c>
      <c r="J29" s="20" t="str">
        <f t="array" ref="J29">IF($I29&gt;1,SUMPRODUCT(($B30:$B$70={60,62,76})*(MIN(IF($I30:$I$70&gt;=I29,ROW(30:$70)))&gt;ROW(30:$70))*$G30:$G$70),"")</f>
        <v/>
      </c>
      <c r="K29" s="20" t="str">
        <f t="array" ref="K29">IF($I29&gt;1,SUMPRODUCT(($B30:$B$70=63)*(MIN(IF($I30:$I$70&gt;=I29,ROW(30:$70)))&gt;ROW(30:$70))*$H30:$H$70),"")</f>
        <v/>
      </c>
      <c r="L29" s="20" t="str">
        <f t="shared" si="1"/>
        <v/>
      </c>
    </row>
    <row r="30" spans="1:12" x14ac:dyDescent="0.2">
      <c r="A30" s="8"/>
      <c r="B30" s="26">
        <v>76</v>
      </c>
      <c r="C30" s="27">
        <v>50349.19</v>
      </c>
      <c r="D30" s="27"/>
      <c r="E30" s="27"/>
      <c r="F30" s="27"/>
      <c r="G30" s="27">
        <v>50349.19</v>
      </c>
      <c r="H30" s="28"/>
      <c r="I30" s="20">
        <f t="shared" si="0"/>
        <v>0</v>
      </c>
      <c r="J30" s="20" t="str">
        <f t="array" ref="J30">IF($I30&gt;1,SUMPRODUCT(($B31:$B$70={60,62,76})*(MIN(IF($I31:$I$70&gt;=I30,ROW(31:$70)))&gt;ROW(31:$70))*$G31:$G$70),"")</f>
        <v/>
      </c>
      <c r="K30" s="20" t="str">
        <f t="array" ref="K30">IF($I30&gt;1,SUMPRODUCT(($B31:$B$70=63)*(MIN(IF($I31:$I$70&gt;=I30,ROW(31:$70)))&gt;ROW(31:$70))*$H31:$H$70),"")</f>
        <v/>
      </c>
      <c r="L30" s="20" t="str">
        <f t="shared" si="1"/>
        <v/>
      </c>
    </row>
    <row r="31" spans="1:12" x14ac:dyDescent="0.2">
      <c r="A31" s="8"/>
      <c r="B31" s="29" t="s">
        <v>3</v>
      </c>
      <c r="C31" s="27">
        <v>50349.19</v>
      </c>
      <c r="D31" s="27"/>
      <c r="E31" s="27"/>
      <c r="F31" s="27"/>
      <c r="G31" s="27">
        <v>50349.19</v>
      </c>
      <c r="H31" s="28"/>
      <c r="I31" s="20">
        <f t="shared" si="0"/>
        <v>0</v>
      </c>
      <c r="J31" s="20" t="str">
        <f t="array" ref="J31">IF($I31&gt;1,SUMPRODUCT(($B32:$B$70={60,62,76})*(MIN(IF($I32:$I$70&gt;=I31,ROW(32:$70)))&gt;ROW(32:$70))*$G32:$G$70),"")</f>
        <v/>
      </c>
      <c r="K31" s="20" t="str">
        <f t="array" ref="K31">IF($I31&gt;1,SUMPRODUCT(($B32:$B$70=63)*(MIN(IF($I32:$I$70&gt;=I31,ROW(32:$70)))&gt;ROW(32:$70))*$H32:$H$70),"")</f>
        <v/>
      </c>
      <c r="L31" s="20" t="str">
        <f t="shared" si="1"/>
        <v/>
      </c>
    </row>
    <row r="32" spans="1:12" x14ac:dyDescent="0.2">
      <c r="A32" s="8"/>
      <c r="B32" s="30" t="s">
        <v>11</v>
      </c>
      <c r="C32" s="31">
        <v>18735.79</v>
      </c>
      <c r="D32" s="31"/>
      <c r="E32" s="31"/>
      <c r="F32" s="31">
        <v>18735.79</v>
      </c>
      <c r="G32" s="31"/>
      <c r="H32" s="32"/>
      <c r="I32" s="20">
        <f t="shared" si="0"/>
        <v>1</v>
      </c>
      <c r="J32" s="20" t="str">
        <f t="array" ref="J32">IF($I32&gt;1,SUMPRODUCT(($B33:$B$70={60,62,76})*(MIN(IF($I33:$I$70&gt;=I32,ROW(33:$70)))&gt;ROW(33:$70))*$G33:$G$70),"")</f>
        <v/>
      </c>
      <c r="K32" s="20" t="str">
        <f t="array" ref="K32">IF($I32&gt;1,SUMPRODUCT(($B33:$B$70=63)*(MIN(IF($I33:$I$70&gt;=I32,ROW(33:$70)))&gt;ROW(33:$70))*$H33:$H$70),"")</f>
        <v/>
      </c>
      <c r="L32" s="20" t="str">
        <f t="shared" si="1"/>
        <v/>
      </c>
    </row>
    <row r="33" spans="1:12" x14ac:dyDescent="0.2">
      <c r="A33" s="8"/>
      <c r="B33" s="25" t="s">
        <v>26</v>
      </c>
      <c r="C33" s="23"/>
      <c r="D33" s="23"/>
      <c r="E33" s="23"/>
      <c r="F33" s="23"/>
      <c r="G33" s="23"/>
      <c r="H33" s="24"/>
      <c r="I33" s="20">
        <f t="shared" si="0"/>
        <v>2</v>
      </c>
      <c r="J33" s="20">
        <f t="array" ref="J33">IF($I33&gt;1,SUMPRODUCT(($B34:$B$70={60,62,76})*(MIN(IF($I34:$I$70&gt;=I33,ROW(34:$70)))&gt;ROW(34:$70))*$G34:$G$70),"")</f>
        <v>95038.7</v>
      </c>
      <c r="K33" s="20">
        <f t="array" ref="K33">IF($I33&gt;1,SUMPRODUCT(($B34:$B$70=63)*(MIN(IF($I34:$I$70&gt;=I33,ROW(34:$70)))&gt;ROW(34:$70))*$H34:$H$70),"")</f>
        <v>0</v>
      </c>
      <c r="L33" s="20" t="str">
        <f t="shared" si="1"/>
        <v>ОК</v>
      </c>
    </row>
    <row r="34" spans="1:12" x14ac:dyDescent="0.2">
      <c r="A34" s="8"/>
      <c r="B34" s="26">
        <v>76</v>
      </c>
      <c r="C34" s="27">
        <v>137382.96</v>
      </c>
      <c r="D34" s="27"/>
      <c r="E34" s="27"/>
      <c r="F34" s="27">
        <v>42344.26</v>
      </c>
      <c r="G34" s="27">
        <v>95038.7</v>
      </c>
      <c r="H34" s="28"/>
      <c r="I34" s="20">
        <f t="shared" si="0"/>
        <v>0</v>
      </c>
      <c r="J34" s="20" t="str">
        <f t="array" ref="J34">IF($I34&gt;1,SUMPRODUCT(($B35:$B$70={60,62,76})*(MIN(IF($I35:$I$70&gt;=I34,ROW(35:$70)))&gt;ROW(35:$70))*$G35:$G$70),"")</f>
        <v/>
      </c>
      <c r="K34" s="20" t="str">
        <f t="array" ref="K34">IF($I34&gt;1,SUMPRODUCT(($B35:$B$70=63)*(MIN(IF($I35:$I$70&gt;=I34,ROW(35:$70)))&gt;ROW(35:$70))*$H35:$H$70),"")</f>
        <v/>
      </c>
      <c r="L34" s="20" t="str">
        <f t="shared" si="1"/>
        <v/>
      </c>
    </row>
    <row r="35" spans="1:12" x14ac:dyDescent="0.2">
      <c r="A35" s="8"/>
      <c r="B35" s="29" t="s">
        <v>3</v>
      </c>
      <c r="C35" s="27">
        <v>137382.96</v>
      </c>
      <c r="D35" s="27"/>
      <c r="E35" s="27"/>
      <c r="F35" s="27">
        <v>42344.26</v>
      </c>
      <c r="G35" s="27">
        <v>95038.7</v>
      </c>
      <c r="H35" s="28"/>
      <c r="I35" s="20">
        <f t="shared" si="0"/>
        <v>0</v>
      </c>
      <c r="J35" s="20" t="str">
        <f t="array" ref="J35">IF($I35&gt;1,SUMPRODUCT(($B36:$B$70={60,62,76})*(MIN(IF($I36:$I$70&gt;=I35,ROW(36:$70)))&gt;ROW(36:$70))*$G36:$G$70),"")</f>
        <v/>
      </c>
      <c r="K35" s="20" t="str">
        <f t="array" ref="K35">IF($I35&gt;1,SUMPRODUCT(($B36:$B$70=63)*(MIN(IF($I36:$I$70&gt;=I35,ROW(36:$70)))&gt;ROW(36:$70))*$H36:$H$70),"")</f>
        <v/>
      </c>
      <c r="L35" s="20" t="str">
        <f t="shared" si="1"/>
        <v/>
      </c>
    </row>
    <row r="36" spans="1:12" x14ac:dyDescent="0.2">
      <c r="A36" s="8"/>
      <c r="B36" s="30" t="s">
        <v>11</v>
      </c>
      <c r="C36" s="31">
        <v>137382.96</v>
      </c>
      <c r="D36" s="31"/>
      <c r="E36" s="31"/>
      <c r="F36" s="31">
        <v>42344.26</v>
      </c>
      <c r="G36" s="31">
        <v>95038.7</v>
      </c>
      <c r="H36" s="32"/>
      <c r="I36" s="20">
        <f t="shared" si="0"/>
        <v>0</v>
      </c>
      <c r="J36" s="20" t="str">
        <f t="array" ref="J36">IF($I36&gt;1,SUMPRODUCT(($B37:$B$70={60,62,76})*(MIN(IF($I37:$I$70&gt;=I36,ROW(37:$70)))&gt;ROW(37:$70))*$G37:$G$70),"")</f>
        <v/>
      </c>
      <c r="K36" s="20" t="str">
        <f t="array" ref="K36">IF($I36&gt;1,SUMPRODUCT(($B37:$B$70=63)*(MIN(IF($I37:$I$70&gt;=I36,ROW(37:$70)))&gt;ROW(37:$70))*$H37:$H$70),"")</f>
        <v/>
      </c>
      <c r="L36" s="20" t="str">
        <f t="shared" si="1"/>
        <v/>
      </c>
    </row>
    <row r="37" spans="1:12" x14ac:dyDescent="0.2">
      <c r="A37" s="8"/>
      <c r="B37" s="33" t="s">
        <v>11</v>
      </c>
      <c r="C37" s="31">
        <v>226462.69</v>
      </c>
      <c r="D37" s="31"/>
      <c r="E37" s="31"/>
      <c r="F37" s="31">
        <v>131423.99</v>
      </c>
      <c r="G37" s="31">
        <v>95038.7</v>
      </c>
      <c r="H37" s="32"/>
      <c r="I37" s="20">
        <f t="shared" si="0"/>
        <v>1</v>
      </c>
      <c r="J37" s="20" t="str">
        <f t="array" ref="J37">IF($I37&gt;1,SUMPRODUCT(($B38:$B$70={60,62,76})*(MIN(IF($I38:$I$70&gt;=I37,ROW(38:$70)))&gt;ROW(38:$70))*$G38:$G$70),"")</f>
        <v/>
      </c>
      <c r="K37" s="20" t="str">
        <f t="array" ref="K37">IF($I37&gt;1,SUMPRODUCT(($B38:$B$70=63)*(MIN(IF($I38:$I$70&gt;=I37,ROW(38:$70)))&gt;ROW(38:$70))*$H38:$H$70),"")</f>
        <v/>
      </c>
      <c r="L37" s="20" t="str">
        <f t="shared" si="1"/>
        <v/>
      </c>
    </row>
    <row r="38" spans="1:12" x14ac:dyDescent="0.2">
      <c r="A38" s="8"/>
      <c r="B38" s="22" t="s">
        <v>32</v>
      </c>
      <c r="C38" s="23"/>
      <c r="D38" s="23"/>
      <c r="E38" s="23"/>
      <c r="F38" s="23"/>
      <c r="G38" s="23"/>
      <c r="H38" s="24"/>
      <c r="I38" s="20">
        <f t="shared" si="0"/>
        <v>3</v>
      </c>
      <c r="J38" s="20">
        <f t="array" ref="J38">IF($I38&gt;1,SUMPRODUCT(($B39:$B$70={60,62,76})*(MIN(IF($I39:$I$70&gt;=I38,ROW(39:$70)))&gt;ROW(39:$70))*$G39:$G$70),"")</f>
        <v>52775.310000000005</v>
      </c>
      <c r="K38" s="20">
        <f t="array" ref="K38">IF($I38&gt;1,SUMPRODUCT(($B39:$B$70=63)*(MIN(IF($I39:$I$70&gt;=I38,ROW(39:$70)))&gt;ROW(39:$70))*$H39:$H$70),"")</f>
        <v>52775.310000000005</v>
      </c>
      <c r="L38" s="20" t="str">
        <f t="shared" si="1"/>
        <v>ОК</v>
      </c>
    </row>
    <row r="39" spans="1:12" x14ac:dyDescent="0.2">
      <c r="A39" s="8"/>
      <c r="B39" s="25" t="s">
        <v>27</v>
      </c>
      <c r="C39" s="23"/>
      <c r="D39" s="23"/>
      <c r="E39" s="23"/>
      <c r="F39" s="23"/>
      <c r="G39" s="23"/>
      <c r="H39" s="24"/>
      <c r="I39" s="20">
        <f t="shared" si="0"/>
        <v>2</v>
      </c>
      <c r="J39" s="20">
        <f t="array" ref="J39">IF($I39&gt;1,SUMPRODUCT(($B40:$B$70={60,62,76})*(MIN(IF($I40:$I$70&gt;=I39,ROW(40:$70)))&gt;ROW(40:$70))*$G40:$G$70),"")</f>
        <v>0</v>
      </c>
      <c r="K39" s="20">
        <f t="array" ref="K39">IF($I39&gt;1,SUMPRODUCT(($B40:$B$70=63)*(MIN(IF($I40:$I$70&gt;=I39,ROW(40:$70)))&gt;ROW(40:$70))*$H40:$H$70),"")</f>
        <v>0</v>
      </c>
      <c r="L39" s="20" t="str">
        <f t="shared" si="1"/>
        <v>ОК</v>
      </c>
    </row>
    <row r="40" spans="1:12" x14ac:dyDescent="0.2">
      <c r="A40" s="8"/>
      <c r="B40" s="26">
        <v>60</v>
      </c>
      <c r="C40" s="27"/>
      <c r="D40" s="27">
        <v>6408</v>
      </c>
      <c r="E40" s="27">
        <v>6408</v>
      </c>
      <c r="F40" s="27"/>
      <c r="G40" s="27"/>
      <c r="H40" s="28"/>
      <c r="I40" s="20">
        <f t="shared" si="0"/>
        <v>0</v>
      </c>
      <c r="J40" s="20" t="str">
        <f t="array" ref="J40">IF($I40&gt;1,SUMPRODUCT(($B41:$B$70={60,62,76})*(MIN(IF($I41:$I$70&gt;=I40,ROW(41:$70)))&gt;ROW(41:$70))*$G41:$G$70),"")</f>
        <v/>
      </c>
      <c r="K40" s="20" t="str">
        <f t="array" ref="K40">IF($I40&gt;1,SUMPRODUCT(($B41:$B$70=63)*(MIN(IF($I41:$I$70&gt;=I40,ROW(41:$70)))&gt;ROW(41:$70))*$H41:$H$70),"")</f>
        <v/>
      </c>
      <c r="L40" s="20" t="str">
        <f t="shared" si="1"/>
        <v/>
      </c>
    </row>
    <row r="41" spans="1:12" x14ac:dyDescent="0.2">
      <c r="A41" s="8"/>
      <c r="B41" s="29" t="s">
        <v>12</v>
      </c>
      <c r="C41" s="27"/>
      <c r="D41" s="27">
        <v>6408</v>
      </c>
      <c r="E41" s="27">
        <v>6408</v>
      </c>
      <c r="F41" s="27"/>
      <c r="G41" s="27"/>
      <c r="H41" s="28"/>
      <c r="I41" s="20">
        <f t="shared" si="0"/>
        <v>0</v>
      </c>
      <c r="J41" s="20" t="str">
        <f t="array" ref="J41">IF($I41&gt;1,SUMPRODUCT(($B42:$B$70={60,62,76})*(MIN(IF($I42:$I$70&gt;=I41,ROW(42:$70)))&gt;ROW(42:$70))*$G42:$G$70),"")</f>
        <v/>
      </c>
      <c r="K41" s="20" t="str">
        <f t="array" ref="K41">IF($I41&gt;1,SUMPRODUCT(($B42:$B$70=63)*(MIN(IF($I42:$I$70&gt;=I41,ROW(42:$70)))&gt;ROW(42:$70))*$H42:$H$70),"")</f>
        <v/>
      </c>
      <c r="L41" s="20" t="str">
        <f t="shared" si="1"/>
        <v/>
      </c>
    </row>
    <row r="42" spans="1:12" x14ac:dyDescent="0.2">
      <c r="A42" s="8"/>
      <c r="B42" s="30" t="s">
        <v>11</v>
      </c>
      <c r="C42" s="31"/>
      <c r="D42" s="31">
        <v>6408</v>
      </c>
      <c r="E42" s="31">
        <v>6408</v>
      </c>
      <c r="F42" s="31"/>
      <c r="G42" s="31"/>
      <c r="H42" s="32"/>
      <c r="I42" s="20">
        <f t="shared" ref="I42:I73" si="2">(SUM(C42:H42)=0)*(B42&lt;&gt;"Итого:")*2+(SUM(C43:H43)=0)*(B43&lt;&gt;"Итого:")</f>
        <v>0</v>
      </c>
      <c r="J42" s="20" t="str">
        <f t="array" ref="J42">IF($I42&gt;1,SUMPRODUCT(($B43:$B$70={60,62,76})*(MIN(IF($I43:$I$70&gt;=I42,ROW(43:$70)))&gt;ROW(43:$70))*$G43:$G$70),"")</f>
        <v/>
      </c>
      <c r="K42" s="20" t="str">
        <f t="array" ref="K42">IF($I42&gt;1,SUMPRODUCT(($B43:$B$70=63)*(MIN(IF($I43:$I$70&gt;=I42,ROW(43:$70)))&gt;ROW(43:$70))*$H43:$H$70),"")</f>
        <v/>
      </c>
      <c r="L42" s="20" t="str">
        <f t="shared" ref="L42:L73" si="3">IF($I42&gt;1,IF(J42&gt;=K42,"ОК","Ошибка"),"")</f>
        <v/>
      </c>
    </row>
    <row r="43" spans="1:12" x14ac:dyDescent="0.2">
      <c r="A43" s="8"/>
      <c r="B43" s="33" t="s">
        <v>11</v>
      </c>
      <c r="C43" s="31"/>
      <c r="D43" s="31">
        <v>6408</v>
      </c>
      <c r="E43" s="31">
        <v>6408</v>
      </c>
      <c r="F43" s="31"/>
      <c r="G43" s="31"/>
      <c r="H43" s="32"/>
      <c r="I43" s="20">
        <f t="shared" si="2"/>
        <v>1</v>
      </c>
      <c r="J43" s="20" t="str">
        <f t="array" ref="J43">IF($I43&gt;1,SUMPRODUCT(($B44:$B$70={60,62,76})*(MIN(IF($I44:$I$70&gt;=I43,ROW(44:$70)))&gt;ROW(44:$70))*$G44:$G$70),"")</f>
        <v/>
      </c>
      <c r="K43" s="20" t="str">
        <f t="array" ref="K43">IF($I43&gt;1,SUMPRODUCT(($B44:$B$70=63)*(MIN(IF($I44:$I$70&gt;=I43,ROW(44:$70)))&gt;ROW(44:$70))*$H44:$H$70),"")</f>
        <v/>
      </c>
      <c r="L43" s="20" t="str">
        <f t="shared" si="3"/>
        <v/>
      </c>
    </row>
    <row r="44" spans="1:12" x14ac:dyDescent="0.2">
      <c r="A44" s="8"/>
      <c r="B44" s="25" t="s">
        <v>28</v>
      </c>
      <c r="C44" s="23"/>
      <c r="D44" s="23"/>
      <c r="E44" s="23"/>
      <c r="F44" s="23"/>
      <c r="G44" s="23"/>
      <c r="H44" s="24"/>
      <c r="I44" s="20">
        <f t="shared" si="2"/>
        <v>2</v>
      </c>
      <c r="J44" s="20">
        <f t="array" ref="J44">IF($I44&gt;1,SUMPRODUCT(($B45:$B$70={60,62,76})*(MIN(IF($I45:$I$70&gt;=I44,ROW(45:$70)))&gt;ROW(45:$70))*$G45:$G$70),"")</f>
        <v>50396.480000000003</v>
      </c>
      <c r="K44" s="20">
        <f t="array" ref="K44">IF($I44&gt;1,SUMPRODUCT(($B45:$B$70=63)*(MIN(IF($I45:$I$70&gt;=I44,ROW(45:$70)))&gt;ROW(45:$70))*$H45:$H$70),"")</f>
        <v>50396.480000000003</v>
      </c>
      <c r="L44" s="20" t="str">
        <f t="shared" si="3"/>
        <v>ОК</v>
      </c>
    </row>
    <row r="45" spans="1:12" x14ac:dyDescent="0.2">
      <c r="A45" s="8"/>
      <c r="B45" s="26">
        <v>63</v>
      </c>
      <c r="C45" s="27"/>
      <c r="D45" s="27">
        <v>50396.480000000003</v>
      </c>
      <c r="E45" s="27"/>
      <c r="F45" s="27"/>
      <c r="G45" s="27"/>
      <c r="H45" s="28">
        <v>50396.480000000003</v>
      </c>
      <c r="I45" s="20">
        <f t="shared" si="2"/>
        <v>0</v>
      </c>
      <c r="J45" s="20" t="str">
        <f t="array" ref="J45">IF($I45&gt;1,SUMPRODUCT(($B46:$B$70={60,62,76})*(MIN(IF($I46:$I$70&gt;=I45,ROW(46:$70)))&gt;ROW(46:$70))*$G46:$G$70),"")</f>
        <v/>
      </c>
      <c r="K45" s="20" t="str">
        <f t="array" ref="K45">IF($I45&gt;1,SUMPRODUCT(($B46:$B$70=63)*(MIN(IF($I46:$I$70&gt;=I45,ROW(46:$70)))&gt;ROW(46:$70))*$H46:$H$70),"")</f>
        <v/>
      </c>
      <c r="L45" s="20" t="str">
        <f t="shared" si="3"/>
        <v/>
      </c>
    </row>
    <row r="46" spans="1:12" x14ac:dyDescent="0.2">
      <c r="A46" s="8"/>
      <c r="B46" s="29" t="s">
        <v>13</v>
      </c>
      <c r="C46" s="27"/>
      <c r="D46" s="27">
        <v>50396.480000000003</v>
      </c>
      <c r="E46" s="27"/>
      <c r="F46" s="27"/>
      <c r="G46" s="27"/>
      <c r="H46" s="28">
        <v>50396.480000000003</v>
      </c>
      <c r="I46" s="20">
        <f t="shared" si="2"/>
        <v>0</v>
      </c>
      <c r="J46" s="20" t="str">
        <f t="array" ref="J46">IF($I46&gt;1,SUMPRODUCT(($B47:$B$70={60,62,76})*(MIN(IF($I47:$I$70&gt;=I46,ROW(47:$70)))&gt;ROW(47:$70))*$G47:$G$70),"")</f>
        <v/>
      </c>
      <c r="K46" s="20" t="str">
        <f t="array" ref="K46">IF($I46&gt;1,SUMPRODUCT(($B47:$B$70=63)*(MIN(IF($I47:$I$70&gt;=I46,ROW(47:$70)))&gt;ROW(47:$70))*$H47:$H$70),"")</f>
        <v/>
      </c>
      <c r="L46" s="20" t="str">
        <f t="shared" si="3"/>
        <v/>
      </c>
    </row>
    <row r="47" spans="1:12" x14ac:dyDescent="0.2">
      <c r="A47" s="8"/>
      <c r="B47" s="26">
        <v>76</v>
      </c>
      <c r="C47" s="27">
        <v>50396.480000000003</v>
      </c>
      <c r="D47" s="27"/>
      <c r="E47" s="27"/>
      <c r="F47" s="27"/>
      <c r="G47" s="27">
        <v>50396.480000000003</v>
      </c>
      <c r="H47" s="28"/>
      <c r="I47" s="20">
        <f t="shared" si="2"/>
        <v>0</v>
      </c>
      <c r="J47" s="20" t="str">
        <f t="array" ref="J47">IF($I47&gt;1,SUMPRODUCT(($B48:$B$70={60,62,76})*(MIN(IF($I48:$I$70&gt;=I47,ROW(48:$70)))&gt;ROW(48:$70))*$G48:$G$70),"")</f>
        <v/>
      </c>
      <c r="K47" s="20" t="str">
        <f t="array" ref="K47">IF($I47&gt;1,SUMPRODUCT(($B48:$B$70=63)*(MIN(IF($I48:$I$70&gt;=I47,ROW(48:$70)))&gt;ROW(48:$70))*$H48:$H$70),"")</f>
        <v/>
      </c>
      <c r="L47" s="20" t="str">
        <f t="shared" si="3"/>
        <v/>
      </c>
    </row>
    <row r="48" spans="1:12" x14ac:dyDescent="0.2">
      <c r="A48" s="8"/>
      <c r="B48" s="29" t="s">
        <v>14</v>
      </c>
      <c r="C48" s="27">
        <v>50396.480000000003</v>
      </c>
      <c r="D48" s="27"/>
      <c r="E48" s="27"/>
      <c r="F48" s="27"/>
      <c r="G48" s="27">
        <v>50396.480000000003</v>
      </c>
      <c r="H48" s="28"/>
      <c r="I48" s="20">
        <f t="shared" si="2"/>
        <v>0</v>
      </c>
      <c r="J48" s="20" t="str">
        <f t="array" ref="J48">IF($I48&gt;1,SUMPRODUCT(($B49:$B$70={60,62,76})*(MIN(IF($I49:$I$70&gt;=I48,ROW(49:$70)))&gt;ROW(49:$70))*$G49:$G$70),"")</f>
        <v/>
      </c>
      <c r="K48" s="20" t="str">
        <f t="array" ref="K48">IF($I48&gt;1,SUMPRODUCT(($B49:$B$70=63)*(MIN(IF($I49:$I$70&gt;=I48,ROW(49:$70)))&gt;ROW(49:$70))*$H49:$H$70),"")</f>
        <v/>
      </c>
      <c r="L48" s="20" t="str">
        <f t="shared" si="3"/>
        <v/>
      </c>
    </row>
    <row r="49" spans="1:12" x14ac:dyDescent="0.2">
      <c r="A49" s="8"/>
      <c r="B49" s="29" t="s">
        <v>15</v>
      </c>
      <c r="C49" s="27">
        <v>50396.480000000003</v>
      </c>
      <c r="D49" s="27"/>
      <c r="E49" s="27"/>
      <c r="F49" s="27"/>
      <c r="G49" s="27">
        <v>50396.480000000003</v>
      </c>
      <c r="H49" s="28"/>
      <c r="I49" s="20">
        <f t="shared" si="2"/>
        <v>0</v>
      </c>
      <c r="J49" s="20" t="str">
        <f t="array" ref="J49">IF($I49&gt;1,SUMPRODUCT(($B50:$B$70={60,62,76})*(MIN(IF($I50:$I$70&gt;=I49,ROW(50:$70)))&gt;ROW(50:$70))*$G50:$G$70),"")</f>
        <v/>
      </c>
      <c r="K49" s="20" t="str">
        <f t="array" ref="K49">IF($I49&gt;1,SUMPRODUCT(($B50:$B$70=63)*(MIN(IF($I50:$I$70&gt;=I49,ROW(50:$70)))&gt;ROW(50:$70))*$H50:$H$70),"")</f>
        <v/>
      </c>
      <c r="L49" s="20" t="str">
        <f t="shared" si="3"/>
        <v/>
      </c>
    </row>
    <row r="50" spans="1:12" x14ac:dyDescent="0.2">
      <c r="A50" s="8"/>
      <c r="B50" s="30" t="s">
        <v>11</v>
      </c>
      <c r="C50" s="31"/>
      <c r="D50" s="31"/>
      <c r="E50" s="31"/>
      <c r="F50" s="31"/>
      <c r="G50" s="31"/>
      <c r="H50" s="32"/>
      <c r="I50" s="20">
        <f t="shared" si="2"/>
        <v>1</v>
      </c>
      <c r="J50" s="20" t="str">
        <f t="array" ref="J50">IF($I50&gt;1,SUMPRODUCT(($B51:$B$70={60,62,76})*(MIN(IF($I51:$I$70&gt;=I50,ROW(51:$70)))&gt;ROW(51:$70))*$G51:$G$70),"")</f>
        <v/>
      </c>
      <c r="K50" s="20" t="str">
        <f t="array" ref="K50">IF($I50&gt;1,SUMPRODUCT(($B51:$B$70=63)*(MIN(IF($I51:$I$70&gt;=I50,ROW(51:$70)))&gt;ROW(51:$70))*$H51:$H$70),"")</f>
        <v/>
      </c>
      <c r="L50" s="20" t="str">
        <f t="shared" si="3"/>
        <v/>
      </c>
    </row>
    <row r="51" spans="1:12" x14ac:dyDescent="0.2">
      <c r="A51" s="8"/>
      <c r="B51" s="25" t="s">
        <v>16</v>
      </c>
      <c r="C51" s="23"/>
      <c r="D51" s="23"/>
      <c r="E51" s="23"/>
      <c r="F51" s="23"/>
      <c r="G51" s="23"/>
      <c r="H51" s="24"/>
      <c r="I51" s="20">
        <f t="shared" si="2"/>
        <v>2</v>
      </c>
      <c r="J51" s="20">
        <f t="array" ref="J51">IF($I51&gt;1,SUMPRODUCT(($B52:$B$70={60,62,76})*(MIN(IF($I52:$I$70&gt;=I51,ROW(52:$70)))&gt;ROW(52:$70))*$G52:$G$70),"")</f>
        <v>0</v>
      </c>
      <c r="K51" s="20">
        <f t="array" ref="K51">IF($I51&gt;1,SUMPRODUCT(($B52:$B$70=63)*(MIN(IF($I52:$I$70&gt;=I51,ROW(52:$70)))&gt;ROW(52:$70))*$H52:$H$70),"")</f>
        <v>0</v>
      </c>
      <c r="L51" s="20" t="str">
        <f t="shared" si="3"/>
        <v>ОК</v>
      </c>
    </row>
    <row r="52" spans="1:12" x14ac:dyDescent="0.2">
      <c r="A52" s="8"/>
      <c r="B52" s="26">
        <v>76</v>
      </c>
      <c r="C52" s="27"/>
      <c r="D52" s="27">
        <v>62670</v>
      </c>
      <c r="E52" s="27"/>
      <c r="F52" s="27"/>
      <c r="G52" s="27"/>
      <c r="H52" s="28">
        <v>62670</v>
      </c>
      <c r="I52" s="20">
        <f t="shared" si="2"/>
        <v>0</v>
      </c>
      <c r="J52" s="20" t="str">
        <f t="array" ref="J52">IF($I52&gt;1,SUMPRODUCT(($B53:$B$70={60,62,76})*(MIN(IF($I53:$I$70&gt;=I52,ROW(53:$70)))&gt;ROW(53:$70))*$G53:$G$70),"")</f>
        <v/>
      </c>
      <c r="K52" s="20" t="str">
        <f t="array" ref="K52">IF($I52&gt;1,SUMPRODUCT(($B53:$B$70=63)*(MIN(IF($I53:$I$70&gt;=I52,ROW(53:$70)))&gt;ROW(53:$70))*$H53:$H$70),"")</f>
        <v/>
      </c>
      <c r="L52" s="20" t="str">
        <f t="shared" si="3"/>
        <v/>
      </c>
    </row>
    <row r="53" spans="1:12" x14ac:dyDescent="0.2">
      <c r="A53" s="8"/>
      <c r="B53" s="29" t="s">
        <v>14</v>
      </c>
      <c r="C53" s="27"/>
      <c r="D53" s="27">
        <v>62670</v>
      </c>
      <c r="E53" s="27"/>
      <c r="F53" s="27"/>
      <c r="G53" s="27"/>
      <c r="H53" s="28">
        <v>62670</v>
      </c>
      <c r="I53" s="20">
        <f t="shared" si="2"/>
        <v>0</v>
      </c>
      <c r="J53" s="20" t="str">
        <f t="array" ref="J53">IF($I53&gt;1,SUMPRODUCT(($B54:$B$70={60,62,76})*(MIN(IF($I54:$I$70&gt;=I53,ROW(54:$70)))&gt;ROW(54:$70))*$G54:$G$70),"")</f>
        <v/>
      </c>
      <c r="K53" s="20" t="str">
        <f t="array" ref="K53">IF($I53&gt;1,SUMPRODUCT(($B54:$B$70=63)*(MIN(IF($I54:$I$70&gt;=I53,ROW(54:$70)))&gt;ROW(54:$70))*$H54:$H$70),"")</f>
        <v/>
      </c>
      <c r="L53" s="20" t="str">
        <f t="shared" si="3"/>
        <v/>
      </c>
    </row>
    <row r="54" spans="1:12" x14ac:dyDescent="0.2">
      <c r="A54" s="8"/>
      <c r="B54" s="29" t="s">
        <v>15</v>
      </c>
      <c r="C54" s="27"/>
      <c r="D54" s="27">
        <v>62670</v>
      </c>
      <c r="E54" s="27"/>
      <c r="F54" s="27"/>
      <c r="G54" s="27"/>
      <c r="H54" s="28">
        <v>62670</v>
      </c>
      <c r="I54" s="20">
        <f t="shared" si="2"/>
        <v>0</v>
      </c>
      <c r="J54" s="20" t="str">
        <f t="array" ref="J54">IF($I54&gt;1,SUMPRODUCT(($B55:$B$70={60,62,76})*(MIN(IF($I55:$I$70&gt;=I54,ROW(55:$70)))&gt;ROW(55:$70))*$G55:$G$70),"")</f>
        <v/>
      </c>
      <c r="K54" s="20" t="str">
        <f t="array" ref="K54">IF($I54&gt;1,SUMPRODUCT(($B55:$B$70=63)*(MIN(IF($I55:$I$70&gt;=I54,ROW(55:$70)))&gt;ROW(55:$70))*$H55:$H$70),"")</f>
        <v/>
      </c>
      <c r="L54" s="20" t="str">
        <f t="shared" si="3"/>
        <v/>
      </c>
    </row>
    <row r="55" spans="1:12" x14ac:dyDescent="0.2">
      <c r="A55" s="8"/>
      <c r="B55" s="30" t="s">
        <v>11</v>
      </c>
      <c r="C55" s="31"/>
      <c r="D55" s="31">
        <v>62670</v>
      </c>
      <c r="E55" s="31"/>
      <c r="F55" s="31"/>
      <c r="G55" s="31"/>
      <c r="H55" s="32">
        <v>62670</v>
      </c>
      <c r="I55" s="20">
        <f t="shared" si="2"/>
        <v>1</v>
      </c>
      <c r="J55" s="20" t="str">
        <f t="array" ref="J55">IF($I55&gt;1,SUMPRODUCT(($B56:$B$70={60,62,76})*(MIN(IF($I56:$I$70&gt;=I55,ROW(56:$70)))&gt;ROW(56:$70))*$G56:$G$70),"")</f>
        <v/>
      </c>
      <c r="K55" s="20" t="str">
        <f t="array" ref="K55">IF($I55&gt;1,SUMPRODUCT(($B56:$B$70=63)*(MIN(IF($I56:$I$70&gt;=I55,ROW(56:$70)))&gt;ROW(56:$70))*$H56:$H$70),"")</f>
        <v/>
      </c>
      <c r="L55" s="20" t="str">
        <f t="shared" si="3"/>
        <v/>
      </c>
    </row>
    <row r="56" spans="1:12" ht="22.5" x14ac:dyDescent="0.2">
      <c r="A56" s="8"/>
      <c r="B56" s="25" t="s">
        <v>29</v>
      </c>
      <c r="C56" s="23"/>
      <c r="D56" s="23"/>
      <c r="E56" s="23"/>
      <c r="F56" s="23"/>
      <c r="G56" s="23"/>
      <c r="H56" s="24"/>
      <c r="I56" s="20">
        <f t="shared" si="2"/>
        <v>2</v>
      </c>
      <c r="J56" s="20">
        <f t="array" ref="J56">IF($I56&gt;1,SUMPRODUCT(($B57:$B$70={60,62,76})*(MIN(IF($I57:$I$70&gt;=I56,ROW(57:$70)))&gt;ROW(57:$70))*$G57:$G$70),"")</f>
        <v>2378.83</v>
      </c>
      <c r="K56" s="20">
        <f t="array" ref="K56">IF($I56&gt;1,SUMPRODUCT(($B57:$B$70=63)*(MIN(IF($I57:$I$70&gt;=I56,ROW(57:$70)))&gt;ROW(57:$70))*$H57:$H$70),"")</f>
        <v>2378.83</v>
      </c>
      <c r="L56" s="20" t="str">
        <f t="shared" si="3"/>
        <v>ОК</v>
      </c>
    </row>
    <row r="57" spans="1:12" x14ac:dyDescent="0.2">
      <c r="A57" s="8"/>
      <c r="B57" s="26">
        <v>63</v>
      </c>
      <c r="C57" s="27"/>
      <c r="D57" s="27">
        <v>2378.83</v>
      </c>
      <c r="E57" s="27"/>
      <c r="F57" s="27"/>
      <c r="G57" s="27"/>
      <c r="H57" s="28">
        <v>2378.83</v>
      </c>
      <c r="I57" s="20">
        <f t="shared" si="2"/>
        <v>0</v>
      </c>
      <c r="J57" s="20" t="str">
        <f t="array" ref="J57">IF($I57&gt;1,SUMPRODUCT(($B58:$B$70={60,62,76})*(MIN(IF($I58:$I$70&gt;=I57,ROW(58:$70)))&gt;ROW(58:$70))*$G58:$G$70),"")</f>
        <v/>
      </c>
      <c r="K57" s="20" t="str">
        <f t="array" ref="K57">IF($I57&gt;1,SUMPRODUCT(($B58:$B$70=63)*(MIN(IF($I58:$I$70&gt;=I57,ROW(58:$70)))&gt;ROW(58:$70))*$H58:$H$70),"")</f>
        <v/>
      </c>
      <c r="L57" s="20" t="str">
        <f t="shared" si="3"/>
        <v/>
      </c>
    </row>
    <row r="58" spans="1:12" x14ac:dyDescent="0.2">
      <c r="A58" s="8"/>
      <c r="B58" s="29" t="s">
        <v>13</v>
      </c>
      <c r="C58" s="27"/>
      <c r="D58" s="27">
        <v>2378.83</v>
      </c>
      <c r="E58" s="27"/>
      <c r="F58" s="27"/>
      <c r="G58" s="27"/>
      <c r="H58" s="28">
        <v>2378.83</v>
      </c>
      <c r="I58" s="20">
        <f t="shared" si="2"/>
        <v>0</v>
      </c>
      <c r="J58" s="20" t="str">
        <f t="array" ref="J58">IF($I58&gt;1,SUMPRODUCT(($B59:$B$70={60,62,76})*(MIN(IF($I59:$I$70&gt;=I58,ROW(59:$70)))&gt;ROW(59:$70))*$G59:$G$70),"")</f>
        <v/>
      </c>
      <c r="K58" s="20" t="str">
        <f t="array" ref="K58">IF($I58&gt;1,SUMPRODUCT(($B59:$B$70=63)*(MIN(IF($I59:$I$70&gt;=I58,ROW(59:$70)))&gt;ROW(59:$70))*$H59:$H$70),"")</f>
        <v/>
      </c>
      <c r="L58" s="20" t="str">
        <f t="shared" si="3"/>
        <v/>
      </c>
    </row>
    <row r="59" spans="1:12" x14ac:dyDescent="0.2">
      <c r="A59" s="8"/>
      <c r="B59" s="26">
        <v>76</v>
      </c>
      <c r="C59" s="27">
        <v>2378.83</v>
      </c>
      <c r="D59" s="27"/>
      <c r="E59" s="27"/>
      <c r="F59" s="27"/>
      <c r="G59" s="27">
        <v>2378.83</v>
      </c>
      <c r="H59" s="28"/>
      <c r="I59" s="20">
        <f t="shared" si="2"/>
        <v>0</v>
      </c>
      <c r="J59" s="20" t="str">
        <f t="array" ref="J59">IF($I59&gt;1,SUMPRODUCT(($B60:$B$70={60,62,76})*(MIN(IF($I60:$I$70&gt;=I59,ROW(60:$70)))&gt;ROW(60:$70))*$G60:$G$70),"")</f>
        <v/>
      </c>
      <c r="K59" s="20" t="str">
        <f t="array" ref="K59">IF($I59&gt;1,SUMPRODUCT(($B60:$B$70=63)*(MIN(IF($I60:$I$70&gt;=I59,ROW(60:$70)))&gt;ROW(60:$70))*$H60:$H$70),"")</f>
        <v/>
      </c>
      <c r="L59" s="20" t="str">
        <f t="shared" si="3"/>
        <v/>
      </c>
    </row>
    <row r="60" spans="1:12" x14ac:dyDescent="0.2">
      <c r="A60" s="8"/>
      <c r="B60" s="29" t="s">
        <v>14</v>
      </c>
      <c r="C60" s="27">
        <v>2378.83</v>
      </c>
      <c r="D60" s="27"/>
      <c r="E60" s="27"/>
      <c r="F60" s="27"/>
      <c r="G60" s="27">
        <v>2378.83</v>
      </c>
      <c r="H60" s="28"/>
      <c r="I60" s="20">
        <f t="shared" si="2"/>
        <v>0</v>
      </c>
      <c r="J60" s="20" t="str">
        <f t="array" ref="J60">IF($I60&gt;1,SUMPRODUCT(($B61:$B$70={60,62,76})*(MIN(IF($I61:$I$70&gt;=I60,ROW(61:$70)))&gt;ROW(61:$70))*$G61:$G$70),"")</f>
        <v/>
      </c>
      <c r="K60" s="20" t="str">
        <f t="array" ref="K60">IF($I60&gt;1,SUMPRODUCT(($B61:$B$70=63)*(MIN(IF($I61:$I$70&gt;=I60,ROW(61:$70)))&gt;ROW(61:$70))*$H61:$H$70),"")</f>
        <v/>
      </c>
      <c r="L60" s="20" t="str">
        <f t="shared" si="3"/>
        <v/>
      </c>
    </row>
    <row r="61" spans="1:12" x14ac:dyDescent="0.2">
      <c r="A61" s="8"/>
      <c r="B61" s="29" t="s">
        <v>15</v>
      </c>
      <c r="C61" s="27">
        <v>2378.83</v>
      </c>
      <c r="D61" s="27"/>
      <c r="E61" s="27"/>
      <c r="F61" s="27"/>
      <c r="G61" s="27">
        <v>2378.83</v>
      </c>
      <c r="H61" s="28"/>
      <c r="I61" s="20">
        <f t="shared" si="2"/>
        <v>0</v>
      </c>
      <c r="J61" s="20" t="str">
        <f t="array" ref="J61">IF($I61&gt;1,SUMPRODUCT(($B62:$B$70={60,62,76})*(MIN(IF($I62:$I$70&gt;=I61,ROW(62:$70)))&gt;ROW(62:$70))*$G62:$G$70),"")</f>
        <v/>
      </c>
      <c r="K61" s="20" t="str">
        <f t="array" ref="K61">IF($I61&gt;1,SUMPRODUCT(($B62:$B$70=63)*(MIN(IF($I62:$I$70&gt;=I61,ROW(62:$70)))&gt;ROW(62:$70))*$H62:$H$70),"")</f>
        <v/>
      </c>
      <c r="L61" s="20" t="str">
        <f t="shared" si="3"/>
        <v/>
      </c>
    </row>
    <row r="62" spans="1:12" x14ac:dyDescent="0.2">
      <c r="A62" s="8"/>
      <c r="B62" s="30" t="s">
        <v>11</v>
      </c>
      <c r="C62" s="31"/>
      <c r="D62" s="31"/>
      <c r="E62" s="31"/>
      <c r="F62" s="31"/>
      <c r="G62" s="31"/>
      <c r="H62" s="32"/>
      <c r="I62" s="20">
        <f t="shared" si="2"/>
        <v>0</v>
      </c>
      <c r="J62" s="20" t="str">
        <f t="array" ref="J62">IF($I62&gt;1,SUMPRODUCT(($B63:$B$70={60,62,76})*(MIN(IF($I63:$I$70&gt;=I62,ROW(63:$70)))&gt;ROW(63:$70))*$G63:$G$70),"")</f>
        <v/>
      </c>
      <c r="K62" s="20" t="str">
        <f t="array" ref="K62">IF($I62&gt;1,SUMPRODUCT(($B63:$B$70=63)*(MIN(IF($I63:$I$70&gt;=I62,ROW(63:$70)))&gt;ROW(63:$70))*$H63:$H$70),"")</f>
        <v/>
      </c>
      <c r="L62" s="20" t="str">
        <f t="shared" si="3"/>
        <v/>
      </c>
    </row>
    <row r="63" spans="1:12" x14ac:dyDescent="0.2">
      <c r="A63" s="8"/>
      <c r="B63" s="33" t="s">
        <v>11</v>
      </c>
      <c r="C63" s="31"/>
      <c r="D63" s="31">
        <v>61132.71</v>
      </c>
      <c r="E63" s="31"/>
      <c r="F63" s="31"/>
      <c r="G63" s="31"/>
      <c r="H63" s="32">
        <v>61132.71</v>
      </c>
      <c r="I63" s="20">
        <f t="shared" si="2"/>
        <v>1</v>
      </c>
      <c r="J63" s="20" t="str">
        <f t="array" ref="J63">IF($I63&gt;1,SUMPRODUCT(($B64:$B$70={60,62,76})*(MIN(IF($I64:$I$70&gt;=I63,ROW(64:$70)))&gt;ROW(64:$70))*$G64:$G$70),"")</f>
        <v/>
      </c>
      <c r="K63" s="20" t="str">
        <f t="array" ref="K63">IF($I63&gt;1,SUMPRODUCT(($B64:$B$70=63)*(MIN(IF($I64:$I$70&gt;=I63,ROW(64:$70)))&gt;ROW(64:$70))*$H64:$H$70),"")</f>
        <v/>
      </c>
      <c r="L63" s="20" t="str">
        <f t="shared" si="3"/>
        <v/>
      </c>
    </row>
    <row r="64" spans="1:12" x14ac:dyDescent="0.2">
      <c r="A64" s="8"/>
      <c r="B64" s="22" t="s">
        <v>30</v>
      </c>
      <c r="C64" s="23"/>
      <c r="D64" s="23"/>
      <c r="E64" s="23"/>
      <c r="F64" s="23"/>
      <c r="G64" s="23"/>
      <c r="H64" s="24"/>
      <c r="I64" s="20">
        <f t="shared" si="2"/>
        <v>3</v>
      </c>
      <c r="J64" s="20">
        <f t="array" ref="J64">IF($I64&gt;1,SUMPRODUCT(($B65:$B$70={60,62,76})*(MIN(IF($I65:$I$70&gt;=I64,ROW(65:$70)))&gt;ROW(65:$70))*$G65:$G$70),"")</f>
        <v>0</v>
      </c>
      <c r="K64" s="20">
        <f t="array" ref="K64">IF($I64&gt;1,SUMPRODUCT(($B65:$B$70=63)*(MIN(IF($I65:$I$70&gt;=I64,ROW(65:$70)))&gt;ROW(65:$70))*$H65:$H$70),"")</f>
        <v>0</v>
      </c>
      <c r="L64" s="20" t="str">
        <f t="shared" si="3"/>
        <v>ОК</v>
      </c>
    </row>
    <row r="65" spans="1:12" ht="22.5" x14ac:dyDescent="0.2">
      <c r="A65" s="8"/>
      <c r="B65" s="25" t="s">
        <v>31</v>
      </c>
      <c r="C65" s="23"/>
      <c r="D65" s="23"/>
      <c r="E65" s="23"/>
      <c r="F65" s="23"/>
      <c r="G65" s="23"/>
      <c r="H65" s="24"/>
      <c r="I65" s="20">
        <f t="shared" si="2"/>
        <v>2</v>
      </c>
      <c r="J65" s="20">
        <f t="array" ref="J65">IF($I65&gt;1,SUMPRODUCT(($B66:$B$70={60,62,76})*(MIN(IF($I66:$I$70&gt;=I65,ROW(66:$70)))&gt;ROW(66:$70))*$G66:$G$70),"")</f>
        <v>0</v>
      </c>
      <c r="K65" s="20">
        <f t="array" ref="K65">IF($I65&gt;1,SUMPRODUCT(($B66:$B$70=63)*(MIN(IF($I66:$I$70&gt;=I65,ROW(66:$70)))&gt;ROW(66:$70))*$H66:$H$70),"")</f>
        <v>0</v>
      </c>
      <c r="L65" s="20" t="str">
        <f t="shared" si="3"/>
        <v>ОК</v>
      </c>
    </row>
    <row r="66" spans="1:12" x14ac:dyDescent="0.2">
      <c r="A66" s="8"/>
      <c r="B66" s="26">
        <v>60</v>
      </c>
      <c r="C66" s="27"/>
      <c r="D66" s="27">
        <v>139650</v>
      </c>
      <c r="E66" s="27"/>
      <c r="F66" s="27">
        <v>267650</v>
      </c>
      <c r="G66" s="27"/>
      <c r="H66" s="28">
        <v>407300</v>
      </c>
      <c r="I66" s="20">
        <f t="shared" si="2"/>
        <v>0</v>
      </c>
      <c r="J66" s="20" t="str">
        <f t="array" ref="J66">IF($I66&gt;1,SUMPRODUCT(($B67:$B$70={60,62,76})*(MIN(IF($I67:$I$70&gt;=I66,ROW(67:$70)))&gt;ROW(67:$70))*$G67:$G$70),"")</f>
        <v/>
      </c>
      <c r="K66" s="20" t="str">
        <f t="array" ref="K66">IF($I66&gt;1,SUMPRODUCT(($B67:$B$70=63)*(MIN(IF($I67:$I$70&gt;=I66,ROW(67:$70)))&gt;ROW(67:$70))*$H67:$H$70),"")</f>
        <v/>
      </c>
      <c r="L66" s="20" t="str">
        <f t="shared" si="3"/>
        <v/>
      </c>
    </row>
    <row r="67" spans="1:12" x14ac:dyDescent="0.2">
      <c r="A67" s="8"/>
      <c r="B67" s="29" t="s">
        <v>12</v>
      </c>
      <c r="C67" s="27"/>
      <c r="D67" s="27">
        <v>139650</v>
      </c>
      <c r="E67" s="27"/>
      <c r="F67" s="27">
        <v>267650</v>
      </c>
      <c r="G67" s="27"/>
      <c r="H67" s="28">
        <v>407300</v>
      </c>
      <c r="I67" s="20">
        <f t="shared" si="2"/>
        <v>0</v>
      </c>
      <c r="J67" s="20" t="str">
        <f t="array" ref="J67">IF($I67&gt;1,SUMPRODUCT(($B68:$B$70={60,62,76})*(MIN(IF($I68:$I$70&gt;=I67,ROW(68:$70)))&gt;ROW(68:$70))*$G68:$G$70),"")</f>
        <v/>
      </c>
      <c r="K67" s="20" t="str">
        <f t="array" ref="K67">IF($I67&gt;1,SUMPRODUCT(($B68:$B$70=63)*(MIN(IF($I68:$I$70&gt;=I67,ROW(68:$70)))&gt;ROW(68:$70))*$H68:$H$70),"")</f>
        <v/>
      </c>
      <c r="L67" s="20" t="str">
        <f t="shared" si="3"/>
        <v/>
      </c>
    </row>
    <row r="68" spans="1:12" x14ac:dyDescent="0.2">
      <c r="A68" s="8"/>
      <c r="B68" s="30" t="s">
        <v>11</v>
      </c>
      <c r="C68" s="31"/>
      <c r="D68" s="31">
        <v>139650</v>
      </c>
      <c r="E68" s="31"/>
      <c r="F68" s="31">
        <v>267650</v>
      </c>
      <c r="G68" s="31"/>
      <c r="H68" s="32">
        <v>407300</v>
      </c>
      <c r="I68" s="20">
        <f t="shared" si="2"/>
        <v>0</v>
      </c>
      <c r="J68" s="20" t="str">
        <f t="array" ref="J68">IF($I68&gt;1,SUMPRODUCT(($B69:$B$70={60,62,76})*(MIN(IF($I69:$I$70&gt;=I68,ROW(69:$70)))&gt;ROW(69:$70))*$G69:$G$70),"")</f>
        <v/>
      </c>
      <c r="K68" s="20" t="str">
        <f t="array" ref="K68">IF($I68&gt;1,SUMPRODUCT(($B69:$B$70=63)*(MIN(IF($I69:$I$70&gt;=I68,ROW(69:$70)))&gt;ROW(69:$70))*$H69:$H$70),"")</f>
        <v/>
      </c>
      <c r="L68" s="20" t="str">
        <f t="shared" si="3"/>
        <v/>
      </c>
    </row>
    <row r="69" spans="1:12" x14ac:dyDescent="0.2">
      <c r="A69" s="8"/>
      <c r="B69" s="33" t="s">
        <v>11</v>
      </c>
      <c r="C69" s="31"/>
      <c r="D69" s="31">
        <v>139650</v>
      </c>
      <c r="E69" s="31"/>
      <c r="F69" s="31">
        <v>267650</v>
      </c>
      <c r="G69" s="31"/>
      <c r="H69" s="32">
        <v>407300</v>
      </c>
      <c r="I69" s="20">
        <f t="shared" si="2"/>
        <v>1</v>
      </c>
      <c r="J69" s="20" t="str">
        <f t="array" ref="J69">IF($I69&gt;1,SUMPRODUCT(($B70:$B$70={60,62,76})*(MIN(IF($I70:$I$70&gt;=I69,ROW(70:$70)))&gt;ROW(70:$70))*$G70:$G$70),"")</f>
        <v/>
      </c>
      <c r="K69" s="20" t="str">
        <f t="array" ref="K69">IF($I69&gt;1,SUMPRODUCT(($B70:$B$70=63)*(MIN(IF($I70:$I$70&gt;=I69,ROW(70:$70)))&gt;ROW(70:$70))*$H70:$H$70),"")</f>
        <v/>
      </c>
      <c r="L69" s="20" t="str">
        <f t="shared" si="3"/>
        <v/>
      </c>
    </row>
    <row r="70" spans="1:12" x14ac:dyDescent="0.2">
      <c r="A70" s="13"/>
      <c r="B70" s="13"/>
      <c r="C70" s="13"/>
      <c r="D70" s="13"/>
      <c r="E70" s="13"/>
      <c r="F70" s="13"/>
      <c r="G70" s="13"/>
      <c r="H70" s="13"/>
      <c r="I70" s="20">
        <f t="shared" si="2"/>
        <v>3</v>
      </c>
      <c r="K70" s="20"/>
      <c r="L70" s="20" t="str">
        <f t="shared" si="3"/>
        <v>ОК</v>
      </c>
    </row>
    <row r="71" spans="1:12" x14ac:dyDescent="0.2">
      <c r="B71" s="13"/>
      <c r="C71" s="13"/>
      <c r="D71" s="13"/>
      <c r="E71" s="13"/>
      <c r="F71" s="13"/>
      <c r="G71" s="13"/>
      <c r="H71" s="13"/>
    </row>
  </sheetData>
  <autoFilter ref="B9:L69"/>
  <dataConsolidate>
    <dataRefs count="1">
      <dataRef ref="J46:J51" sheet="Лист1" r:id="rId1"/>
    </dataRefs>
  </dataConsolidate>
  <mergeCells count="6">
    <mergeCell ref="B4:H4"/>
    <mergeCell ref="B5:H5"/>
    <mergeCell ref="B6:H6"/>
    <mergeCell ref="C8:D8"/>
    <mergeCell ref="E8:F8"/>
    <mergeCell ref="G8:H8"/>
  </mergeCells>
  <conditionalFormatting sqref="B10:B69">
    <cfRule type="expression" dxfId="2" priority="2">
      <formula>I10=3</formula>
    </cfRule>
    <cfRule type="expression" dxfId="1" priority="3">
      <formula>I10=2</formula>
    </cfRule>
  </conditionalFormatting>
  <conditionalFormatting sqref="L10:L70">
    <cfRule type="expression" dxfId="0" priority="1">
      <formula>L10="Ошибка"</formula>
    </cfRule>
  </conditionalFormatting>
  <pageMargins left="0.7" right="0.7" top="0.75" bottom="0.75" header="0.3" footer="0.3"/>
  <pageSetup paperSize="9" orientation="portrait" horizontalDpi="200" verticalDpi="20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2022-04-05T11:53:34Z</dcterms:modified>
</cp:coreProperties>
</file>