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filterPrivacy="1" defaultThemeVersion="124226"/>
  <xr:revisionPtr revIDLastSave="0" documentId="13_ncr:1_{B9BAB433-FC4F-454B-A0EB-83C08F54DB4A}" xr6:coauthVersionLast="36" xr6:coauthVersionMax="36" xr10:uidLastSave="{00000000-0000-0000-0000-000000000000}"/>
  <bookViews>
    <workbookView xWindow="240" yWindow="950" windowWidth="14810" windowHeight="7170" xr2:uid="{00000000-000D-0000-FFFF-FFFF00000000}"/>
  </bookViews>
  <sheets>
    <sheet name="Лист1" sheetId="139" r:id="rId1"/>
  </sheets>
  <definedNames>
    <definedName name="_xlnm._FilterDatabase" localSheetId="0" hidden="1">Лист1!$B$9:$N$69</definedName>
  </definedNames>
  <calcPr calcId="191029"/>
</workbook>
</file>

<file path=xl/calcChain.xml><?xml version="1.0" encoding="utf-8"?>
<calcChain xmlns="http://schemas.openxmlformats.org/spreadsheetml/2006/main">
  <c r="K14" i="139" l="1"/>
  <c r="J10" i="139"/>
  <c r="K10" i="139" s="1"/>
  <c r="J11" i="139"/>
  <c r="I11" i="139"/>
  <c r="I10" i="139"/>
  <c r="J12" i="139"/>
  <c r="I12" i="139"/>
  <c r="J13" i="139"/>
  <c r="K12" i="139" l="1"/>
  <c r="K18" i="139" l="1"/>
  <c r="K19" i="139"/>
  <c r="K26" i="139"/>
  <c r="K32" i="139"/>
  <c r="K36" i="139"/>
  <c r="K37" i="139"/>
  <c r="K42" i="139"/>
  <c r="K43" i="139"/>
  <c r="K50" i="139"/>
  <c r="K55" i="139"/>
  <c r="K62" i="139"/>
  <c r="K63" i="139"/>
  <c r="K68" i="139"/>
  <c r="K69" i="139"/>
  <c r="J14" i="139"/>
  <c r="J15" i="139"/>
  <c r="J16" i="139"/>
  <c r="J17" i="139"/>
  <c r="J18" i="139"/>
  <c r="J19" i="139"/>
  <c r="J20" i="139"/>
  <c r="J21" i="139"/>
  <c r="J22" i="139"/>
  <c r="J23" i="139"/>
  <c r="J24" i="139"/>
  <c r="J25" i="139"/>
  <c r="J26" i="139"/>
  <c r="J27" i="139"/>
  <c r="J28" i="139"/>
  <c r="J29" i="139"/>
  <c r="J30" i="139"/>
  <c r="J31" i="139"/>
  <c r="J32" i="139"/>
  <c r="J33" i="139"/>
  <c r="J34" i="139"/>
  <c r="J35" i="139"/>
  <c r="J36" i="139"/>
  <c r="J37" i="139"/>
  <c r="J38" i="139"/>
  <c r="J39" i="139"/>
  <c r="J40" i="139"/>
  <c r="J41" i="139"/>
  <c r="J42" i="139"/>
  <c r="J43" i="139"/>
  <c r="J44" i="139"/>
  <c r="J45" i="139"/>
  <c r="J46" i="139"/>
  <c r="J47" i="139"/>
  <c r="J48" i="139"/>
  <c r="J49" i="139"/>
  <c r="J50" i="139"/>
  <c r="J51" i="139"/>
  <c r="J52" i="139"/>
  <c r="J53" i="139"/>
  <c r="J54" i="139"/>
  <c r="J55" i="139"/>
  <c r="J56" i="139"/>
  <c r="J57" i="139"/>
  <c r="J58" i="139"/>
  <c r="J59" i="139"/>
  <c r="J60" i="139"/>
  <c r="J61" i="139"/>
  <c r="J62" i="139"/>
  <c r="J63" i="139"/>
  <c r="J64" i="139"/>
  <c r="J65" i="139"/>
  <c r="J66" i="139"/>
  <c r="J67" i="139"/>
  <c r="J68" i="139"/>
  <c r="J69" i="139"/>
  <c r="I13" i="139"/>
  <c r="I14" i="139"/>
  <c r="I15" i="139"/>
  <c r="I16" i="139"/>
  <c r="I17" i="139"/>
  <c r="I18" i="139"/>
  <c r="I19" i="139"/>
  <c r="I20" i="139"/>
  <c r="I21" i="139"/>
  <c r="I22" i="139"/>
  <c r="I23" i="139"/>
  <c r="I24" i="139"/>
  <c r="I25" i="139"/>
  <c r="I26" i="139"/>
  <c r="I27" i="139"/>
  <c r="I28" i="139"/>
  <c r="I29" i="139"/>
  <c r="I30" i="139"/>
  <c r="I31" i="139"/>
  <c r="I32" i="139"/>
  <c r="I33" i="139"/>
  <c r="I34" i="139"/>
  <c r="I35" i="139"/>
  <c r="I36" i="139"/>
  <c r="I37" i="139"/>
  <c r="I38" i="139"/>
  <c r="I39" i="139"/>
  <c r="I40" i="139"/>
  <c r="I41" i="139"/>
  <c r="I42" i="139"/>
  <c r="I43" i="139"/>
  <c r="I44" i="139"/>
  <c r="I45" i="139"/>
  <c r="I46" i="139"/>
  <c r="I47" i="139"/>
  <c r="I48" i="139"/>
  <c r="I49" i="139"/>
  <c r="I50" i="139"/>
  <c r="I51" i="139"/>
  <c r="I52" i="139"/>
  <c r="I53" i="139"/>
  <c r="I54" i="139"/>
  <c r="I55" i="139"/>
  <c r="I56" i="139"/>
  <c r="I57" i="139"/>
  <c r="I58" i="139"/>
  <c r="I59" i="139"/>
  <c r="I60" i="139"/>
  <c r="I61" i="139"/>
  <c r="I62" i="139"/>
  <c r="I63" i="139"/>
  <c r="I64" i="139"/>
  <c r="I65" i="139"/>
  <c r="I66" i="139"/>
  <c r="I67" i="139"/>
  <c r="I68" i="139"/>
  <c r="I69" i="139"/>
  <c r="K34" i="139" l="1"/>
  <c r="K15" i="139"/>
  <c r="K16" i="139"/>
  <c r="K47" i="139"/>
  <c r="K67" i="139"/>
  <c r="K59" i="139"/>
  <c r="K51" i="139"/>
  <c r="K38" i="139"/>
  <c r="K30" i="139"/>
  <c r="K22" i="139"/>
  <c r="K54" i="139"/>
  <c r="K46" i="139"/>
  <c r="K41" i="139"/>
  <c r="K33" i="139"/>
  <c r="K25" i="139"/>
  <c r="K66" i="139"/>
  <c r="K58" i="139"/>
  <c r="K29" i="139"/>
  <c r="K21" i="139"/>
  <c r="K64" i="139"/>
  <c r="K60" i="139"/>
  <c r="K56" i="139"/>
  <c r="K52" i="139"/>
  <c r="K48" i="139"/>
  <c r="K44" i="139"/>
  <c r="K39" i="139"/>
  <c r="K35" i="139"/>
  <c r="K31" i="139"/>
  <c r="K27" i="139"/>
  <c r="K23" i="139"/>
  <c r="K17" i="139"/>
  <c r="K13" i="139"/>
  <c r="K65" i="139"/>
  <c r="K61" i="139"/>
  <c r="K57" i="139"/>
  <c r="K53" i="139"/>
  <c r="K49" i="139"/>
  <c r="K45" i="139"/>
  <c r="K40" i="139"/>
  <c r="K28" i="139"/>
  <c r="K24" i="139"/>
  <c r="K20" i="1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L7" authorId="0" shapeId="0" xr:uid="{CA6C248C-3D5F-4EF6-8C22-BA42D60E3A82}">
      <text>
        <r>
          <rPr>
            <sz val="9"/>
            <color indexed="81"/>
            <rFont val="Tahoma"/>
            <family val="2"/>
            <charset val="204"/>
          </rPr>
          <t>напротив каждого договора нужно высчитать сумму между верхним и нижним кодовым словом "итого"</t>
        </r>
      </text>
    </comment>
    <comment ref="K11" authorId="0" shapeId="0" xr:uid="{49292689-B9F1-451E-B5BC-990A160A6997}">
      <text>
        <r>
          <rPr>
            <sz val="9"/>
            <color indexed="81"/>
            <rFont val="Tahoma"/>
            <family val="2"/>
            <charset val="204"/>
          </rPr>
          <t xml:space="preserve">
руками, для установления границы</t>
        </r>
      </text>
    </comment>
  </commentList>
</comments>
</file>

<file path=xl/sharedStrings.xml><?xml version="1.0" encoding="utf-8"?>
<sst xmlns="http://schemas.openxmlformats.org/spreadsheetml/2006/main" count="70" uniqueCount="40">
  <si>
    <t>Дебет</t>
  </si>
  <si>
    <t>Кредит</t>
  </si>
  <si>
    <t>Обороты за период</t>
  </si>
  <si>
    <t>76.09</t>
  </si>
  <si>
    <t>Анализ субконто</t>
  </si>
  <si>
    <t>Виды субконто: Контрагенты, Договоры</t>
  </si>
  <si>
    <t>Выводимые данные: сумма, валютная сумма, количество</t>
  </si>
  <si>
    <t>Субконто</t>
  </si>
  <si>
    <t>Сальдо на начало периода</t>
  </si>
  <si>
    <t>Сальдо на конец периода</t>
  </si>
  <si>
    <t>60.02</t>
  </si>
  <si>
    <t>Итого:</t>
  </si>
  <si>
    <t>60.01</t>
  </si>
  <si>
    <t>63.09</t>
  </si>
  <si>
    <t>76.01</t>
  </si>
  <si>
    <t>76.01.1</t>
  </si>
  <si>
    <t>Основной</t>
  </si>
  <si>
    <t>Отбор: Счет не в списке 63.01, Счет в группе из списка 60; 63; 76</t>
  </si>
  <si>
    <t>Ск К</t>
  </si>
  <si>
    <t>Ск Д</t>
  </si>
  <si>
    <t>60, 62, 76</t>
  </si>
  <si>
    <t>Итого \ Разница Ск</t>
  </si>
  <si>
    <t xml:space="preserve"> Р.О.С.</t>
  </si>
  <si>
    <t>Договор №1</t>
  </si>
  <si>
    <t>Договор №6</t>
  </si>
  <si>
    <t>АДМИНИСТРАЦИЯ</t>
  </si>
  <si>
    <t>15 от 21.06.2021</t>
  </si>
  <si>
    <t>18 от 01.01.2022</t>
  </si>
  <si>
    <t>№ 9 от 01.01.2022</t>
  </si>
  <si>
    <t>Договор № 611</t>
  </si>
  <si>
    <t xml:space="preserve">Осн. дог. </t>
  </si>
  <si>
    <t>страх. полис №0000</t>
  </si>
  <si>
    <t>АЛЬЯНС ООО</t>
  </si>
  <si>
    <t>Договор поставки № 222</t>
  </si>
  <si>
    <t>АБ ООО</t>
  </si>
  <si>
    <t>расчет</t>
  </si>
  <si>
    <t>Сумма по Ск Д среди 60, 62, 76  счету &gt;= Ск К по 63 счетиу</t>
  </si>
  <si>
    <t>формула</t>
  </si>
  <si>
    <t>Период: Январь 2021 г.</t>
  </si>
  <si>
    <t>АО Ромашка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</si>
</sst>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6" formatCode="_-* #,##0\ _₽_-;\-* #,##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i/>
      <sz val="8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sz val="8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2" applyNumberFormat="1" applyFont="1" applyAlignment="1">
      <alignment horizontal="left"/>
    </xf>
    <xf numFmtId="0" fontId="3" fillId="0" borderId="0" xfId="2" applyNumberFormat="1" applyFont="1" applyAlignment="1">
      <alignment horizontal="centerContinuous"/>
    </xf>
    <xf numFmtId="0" fontId="4" fillId="0" borderId="6" xfId="2" applyFont="1" applyBorder="1"/>
    <xf numFmtId="0" fontId="4" fillId="0" borderId="9" xfId="2" applyFont="1" applyBorder="1"/>
    <xf numFmtId="0" fontId="4" fillId="0" borderId="10" xfId="2" applyNumberFormat="1" applyFont="1" applyBorder="1" applyAlignment="1">
      <alignment horizontal="center"/>
    </xf>
    <xf numFmtId="0" fontId="4" fillId="0" borderId="3" xfId="2" applyNumberFormat="1" applyFont="1" applyBorder="1" applyAlignment="1">
      <alignment horizontal="center"/>
    </xf>
    <xf numFmtId="0" fontId="4" fillId="0" borderId="11" xfId="2" applyNumberFormat="1" applyFont="1" applyBorder="1" applyAlignment="1">
      <alignment horizontal="center"/>
    </xf>
    <xf numFmtId="0" fontId="3" fillId="0" borderId="12" xfId="2" applyNumberFormat="1" applyFont="1" applyBorder="1" applyAlignment="1">
      <alignment vertical="top" wrapText="1"/>
    </xf>
    <xf numFmtId="0" fontId="3" fillId="0" borderId="12" xfId="2" applyNumberFormat="1" applyFont="1" applyBorder="1" applyAlignment="1">
      <alignment vertical="top" wrapText="1" indent="1"/>
    </xf>
    <xf numFmtId="1" fontId="4" fillId="0" borderId="14" xfId="2" applyNumberFormat="1" applyFont="1" applyBorder="1" applyAlignment="1">
      <alignment horizontal="left" vertical="top" wrapText="1"/>
    </xf>
    <xf numFmtId="0" fontId="4" fillId="0" borderId="14" xfId="2" applyNumberFormat="1" applyFont="1" applyBorder="1" applyAlignment="1">
      <alignment vertical="top" wrapText="1"/>
    </xf>
    <xf numFmtId="0" fontId="3" fillId="0" borderId="2" xfId="2" applyNumberFormat="1" applyFont="1" applyBorder="1" applyAlignment="1">
      <alignment vertical="top" wrapText="1" indent="1"/>
    </xf>
    <xf numFmtId="0" fontId="3" fillId="0" borderId="2" xfId="2" applyNumberFormat="1" applyFont="1" applyBorder="1" applyAlignment="1">
      <alignment vertical="top" wrapText="1"/>
    </xf>
    <xf numFmtId="0" fontId="4" fillId="0" borderId="0" xfId="2" applyFont="1"/>
    <xf numFmtId="0" fontId="5" fillId="0" borderId="0" xfId="0" applyFont="1"/>
    <xf numFmtId="0" fontId="4" fillId="0" borderId="0" xfId="2" applyNumberFormat="1" applyFont="1" applyAlignment="1">
      <alignment horizontal="centerContinuous"/>
    </xf>
    <xf numFmtId="0" fontId="4" fillId="2" borderId="14" xfId="2" applyNumberFormat="1" applyFont="1" applyFill="1" applyBorder="1" applyAlignment="1">
      <alignment vertical="top" wrapText="1"/>
    </xf>
    <xf numFmtId="166" fontId="4" fillId="0" borderId="0" xfId="0" applyNumberFormat="1" applyFont="1"/>
    <xf numFmtId="0" fontId="4" fillId="0" borderId="0" xfId="0" applyFont="1"/>
    <xf numFmtId="0" fontId="4" fillId="0" borderId="7" xfId="2" applyNumberFormat="1" applyFont="1" applyBorder="1" applyAlignment="1">
      <alignment horizontal="center"/>
    </xf>
    <xf numFmtId="0" fontId="4" fillId="0" borderId="8" xfId="2" applyNumberFormat="1" applyFont="1" applyBorder="1" applyAlignment="1">
      <alignment horizontal="center"/>
    </xf>
    <xf numFmtId="0" fontId="4" fillId="0" borderId="0" xfId="2" applyFont="1"/>
    <xf numFmtId="0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wrapText="1"/>
    </xf>
    <xf numFmtId="0" fontId="5" fillId="0" borderId="0" xfId="0" applyFont="1" applyAlignment="1">
      <alignment horizontal="center"/>
    </xf>
    <xf numFmtId="1" fontId="4" fillId="3" borderId="14" xfId="2" applyNumberFormat="1" applyFont="1" applyFill="1" applyBorder="1" applyAlignment="1">
      <alignment horizontal="left" vertical="top" wrapText="1"/>
    </xf>
    <xf numFmtId="0" fontId="5" fillId="4" borderId="0" xfId="0" applyFont="1" applyFill="1"/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6" borderId="0" xfId="0" applyFont="1" applyFill="1"/>
    <xf numFmtId="0" fontId="5" fillId="0" borderId="0" xfId="0" applyFont="1" applyFill="1"/>
    <xf numFmtId="0" fontId="5" fillId="0" borderId="0" xfId="0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166" fontId="4" fillId="0" borderId="1" xfId="3" applyNumberFormat="1" applyFont="1" applyBorder="1" applyAlignment="1">
      <alignment vertical="top"/>
    </xf>
    <xf numFmtId="166" fontId="4" fillId="0" borderId="13" xfId="3" applyNumberFormat="1" applyFont="1" applyBorder="1" applyAlignment="1">
      <alignment vertical="top"/>
    </xf>
    <xf numFmtId="166" fontId="4" fillId="0" borderId="15" xfId="3" applyNumberFormat="1" applyFont="1" applyBorder="1" applyAlignment="1">
      <alignment horizontal="right" vertical="top"/>
    </xf>
    <xf numFmtId="166" fontId="4" fillId="0" borderId="16" xfId="3" applyNumberFormat="1" applyFont="1" applyBorder="1" applyAlignment="1">
      <alignment horizontal="right" vertical="top"/>
    </xf>
    <xf numFmtId="166" fontId="4" fillId="0" borderId="5" xfId="3" applyNumberFormat="1" applyFont="1" applyBorder="1" applyAlignment="1">
      <alignment horizontal="right" vertical="top"/>
    </xf>
    <xf numFmtId="166" fontId="4" fillId="0" borderId="4" xfId="3" applyNumberFormat="1" applyFont="1" applyBorder="1" applyAlignment="1">
      <alignment horizontal="right" vertical="top"/>
    </xf>
    <xf numFmtId="166" fontId="4" fillId="2" borderId="15" xfId="3" applyNumberFormat="1" applyFont="1" applyFill="1" applyBorder="1" applyAlignment="1">
      <alignment horizontal="right" vertical="top"/>
    </xf>
    <xf numFmtId="166" fontId="4" fillId="2" borderId="16" xfId="3" applyNumberFormat="1" applyFont="1" applyFill="1" applyBorder="1" applyAlignment="1">
      <alignment horizontal="right" vertical="top"/>
    </xf>
  </cellXfs>
  <cellStyles count="4">
    <cellStyle name="Обычный" xfId="0" builtinId="0"/>
    <cellStyle name="Обычный 2" xfId="1" xr:uid="{00000000-0005-0000-0000-000001000000}"/>
    <cellStyle name="Обычный_Лист1" xfId="2" xr:uid="{00000000-0005-0000-0000-000002000000}"/>
    <cellStyle name="Финансовый" xfId="3" builtinId="3"/>
  </cellStyles>
  <dxfs count="1">
    <dxf>
      <fill>
        <patternFill patternType="solid">
          <fgColor rgb="FFFCD5B4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a_d_vlasov\AppData\Local\Microsoft\Windows\INetCache\Content.Outlook\O7RPOKA0\112021_&#1050;&#1062;&#1051;%20&#1050;&#1050;&#1047;_&#1050;&#1088;&#1077;&#1076;&#1080;&#1090;&#1086;&#1088;&#1099;_&#1040;&#1085;&#1072;&#1083;&#1080;&#1079;%20&#1089;&#1091;&#1073;&#1082;&#1086;&#1085;&#1090;&#1086;.xlsx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9"/>
  <sheetViews>
    <sheetView tabSelected="1" zoomScale="80" zoomScaleNormal="80" workbookViewId="0">
      <selection activeCell="I12" sqref="I12"/>
    </sheetView>
  </sheetViews>
  <sheetFormatPr defaultColWidth="8.7265625" defaultRowHeight="10" x14ac:dyDescent="0.2"/>
  <cols>
    <col min="1" max="1" width="3.54296875" style="15" customWidth="1"/>
    <col min="2" max="2" width="16.1796875" style="15" customWidth="1"/>
    <col min="3" max="3" width="12.7265625" style="15" customWidth="1"/>
    <col min="4" max="4" width="15" style="15" customWidth="1"/>
    <col min="5" max="5" width="13.54296875" style="15" customWidth="1"/>
    <col min="6" max="6" width="14.1796875" style="15" customWidth="1"/>
    <col min="7" max="7" width="13.1796875" style="15" customWidth="1"/>
    <col min="8" max="8" width="14" style="15" customWidth="1"/>
    <col min="9" max="9" width="10.453125" style="15" customWidth="1"/>
    <col min="10" max="10" width="12.1796875" style="15" customWidth="1"/>
    <col min="11" max="11" width="15.81640625" style="15" customWidth="1"/>
    <col min="12" max="12" width="16.26953125" style="15" customWidth="1"/>
    <col min="13" max="13" width="17.6328125" style="15" customWidth="1"/>
    <col min="14" max="14" width="5.7265625" style="15" customWidth="1"/>
    <col min="15" max="16384" width="8.7265625" style="15"/>
  </cols>
  <sheetData>
    <row r="1" spans="1:14" ht="10.5" x14ac:dyDescent="0.25">
      <c r="A1" s="14"/>
      <c r="B1" s="1" t="s">
        <v>39</v>
      </c>
      <c r="C1" s="14"/>
      <c r="D1" s="14"/>
      <c r="E1" s="14"/>
      <c r="F1" s="14"/>
      <c r="G1" s="14"/>
      <c r="H1" s="14"/>
    </row>
    <row r="2" spans="1:14" ht="10.5" x14ac:dyDescent="0.25">
      <c r="A2" s="14"/>
      <c r="B2" s="2" t="s">
        <v>4</v>
      </c>
      <c r="C2" s="16"/>
      <c r="D2" s="16"/>
      <c r="E2" s="16"/>
      <c r="F2" s="16"/>
      <c r="G2" s="16"/>
      <c r="H2" s="16"/>
    </row>
    <row r="3" spans="1:14" ht="10.5" x14ac:dyDescent="0.25">
      <c r="A3" s="14"/>
      <c r="B3" s="2" t="s">
        <v>38</v>
      </c>
      <c r="C3" s="16"/>
      <c r="D3" s="16"/>
      <c r="E3" s="16"/>
      <c r="F3" s="16"/>
      <c r="G3" s="16"/>
      <c r="H3" s="16"/>
    </row>
    <row r="4" spans="1:14" x14ac:dyDescent="0.2">
      <c r="A4" s="14"/>
      <c r="B4" s="22" t="s">
        <v>5</v>
      </c>
      <c r="C4" s="23"/>
      <c r="D4" s="23"/>
      <c r="E4" s="23"/>
      <c r="F4" s="23"/>
      <c r="G4" s="23"/>
      <c r="H4" s="23"/>
    </row>
    <row r="5" spans="1:14" x14ac:dyDescent="0.2">
      <c r="A5" s="14"/>
      <c r="B5" s="22" t="s">
        <v>6</v>
      </c>
      <c r="C5" s="23"/>
      <c r="D5" s="23"/>
      <c r="E5" s="23"/>
      <c r="F5" s="23"/>
      <c r="G5" s="23"/>
      <c r="H5" s="23"/>
    </row>
    <row r="6" spans="1:14" ht="15" customHeight="1" x14ac:dyDescent="0.2">
      <c r="A6" s="14"/>
      <c r="B6" s="24" t="s">
        <v>17</v>
      </c>
      <c r="C6" s="23"/>
      <c r="D6" s="23"/>
      <c r="E6" s="23"/>
      <c r="F6" s="23"/>
      <c r="G6" s="23"/>
      <c r="H6" s="23"/>
      <c r="I6" s="30" t="s">
        <v>35</v>
      </c>
      <c r="J6" s="30"/>
      <c r="K6" s="30"/>
      <c r="L6" s="30"/>
    </row>
    <row r="7" spans="1:14" ht="15" customHeight="1" thickBot="1" x14ac:dyDescent="0.25">
      <c r="A7" s="14"/>
      <c r="B7" s="14"/>
      <c r="C7" s="14"/>
      <c r="D7" s="14"/>
      <c r="E7" s="14"/>
      <c r="F7" s="14"/>
      <c r="G7" s="14"/>
      <c r="H7" s="14"/>
      <c r="L7" s="34" t="s">
        <v>37</v>
      </c>
      <c r="M7" s="33" t="s">
        <v>36</v>
      </c>
    </row>
    <row r="8" spans="1:14" x14ac:dyDescent="0.2">
      <c r="A8" s="14"/>
      <c r="B8" s="3" t="s">
        <v>7</v>
      </c>
      <c r="C8" s="20" t="s">
        <v>8</v>
      </c>
      <c r="D8" s="20"/>
      <c r="E8" s="20" t="s">
        <v>2</v>
      </c>
      <c r="F8" s="20"/>
      <c r="G8" s="21" t="s">
        <v>9</v>
      </c>
      <c r="H8" s="21"/>
      <c r="I8" s="25" t="s">
        <v>19</v>
      </c>
      <c r="J8" s="25" t="s">
        <v>18</v>
      </c>
      <c r="L8" s="34"/>
      <c r="M8" s="33"/>
    </row>
    <row r="9" spans="1:14" ht="10.5" thickBot="1" x14ac:dyDescent="0.25">
      <c r="A9" s="14"/>
      <c r="B9" s="4"/>
      <c r="C9" s="5" t="s">
        <v>0</v>
      </c>
      <c r="D9" s="5" t="s">
        <v>1</v>
      </c>
      <c r="E9" s="5" t="s">
        <v>0</v>
      </c>
      <c r="F9" s="6" t="s">
        <v>1</v>
      </c>
      <c r="G9" s="5" t="s">
        <v>0</v>
      </c>
      <c r="H9" s="7" t="s">
        <v>1</v>
      </c>
      <c r="I9" s="28" t="s">
        <v>20</v>
      </c>
      <c r="J9" s="29">
        <v>63</v>
      </c>
      <c r="K9" s="15" t="s">
        <v>21</v>
      </c>
      <c r="L9" s="34"/>
      <c r="M9" s="33"/>
      <c r="N9" s="15">
        <v>2</v>
      </c>
    </row>
    <row r="10" spans="1:14" ht="10.5" x14ac:dyDescent="0.2">
      <c r="A10" s="14"/>
      <c r="B10" s="8" t="s">
        <v>22</v>
      </c>
      <c r="C10" s="35"/>
      <c r="D10" s="35"/>
      <c r="E10" s="35"/>
      <c r="F10" s="35"/>
      <c r="G10" s="35"/>
      <c r="H10" s="36"/>
      <c r="I10" s="15">
        <f>IF(B10=60,G10,IF(B10=62,G10,IF(B10=76,G10,0)))</f>
        <v>0</v>
      </c>
      <c r="J10" s="15">
        <f>IF(B10=63,H10,0)</f>
        <v>0</v>
      </c>
      <c r="K10" s="15">
        <f>IF(B10="Итого:",B10,I10-J10)</f>
        <v>0</v>
      </c>
    </row>
    <row r="11" spans="1:14" ht="10.5" x14ac:dyDescent="0.2">
      <c r="A11" s="14"/>
      <c r="B11" s="9" t="s">
        <v>23</v>
      </c>
      <c r="C11" s="35"/>
      <c r="D11" s="35"/>
      <c r="E11" s="35"/>
      <c r="F11" s="35"/>
      <c r="G11" s="35"/>
      <c r="H11" s="36"/>
      <c r="I11" s="15">
        <f>IF(B11=60,G11,IF(B11=62,G11,IF(B11=76,G11,0)))</f>
        <v>0</v>
      </c>
      <c r="J11" s="15">
        <f>IF(B11=63,H11,0)</f>
        <v>0</v>
      </c>
      <c r="K11" s="31" t="s">
        <v>11</v>
      </c>
      <c r="L11" s="32"/>
      <c r="M11" s="27"/>
    </row>
    <row r="12" spans="1:14" x14ac:dyDescent="0.2">
      <c r="A12" s="14"/>
      <c r="B12" s="10">
        <v>60</v>
      </c>
      <c r="C12" s="37">
        <v>58992.5</v>
      </c>
      <c r="D12" s="37"/>
      <c r="E12" s="37"/>
      <c r="F12" s="37"/>
      <c r="G12" s="37">
        <v>58992.5</v>
      </c>
      <c r="H12" s="38"/>
      <c r="I12" s="15">
        <f>IF(B12=60,G12,IF(B12=62,G12,IF(B12=76,G12,0)))</f>
        <v>58992.5</v>
      </c>
      <c r="J12" s="15">
        <f>IF(B12=63,H12,0)</f>
        <v>0</v>
      </c>
      <c r="K12" s="15">
        <f>IF(B12="Итого:",B12,I12-J12)</f>
        <v>58992.5</v>
      </c>
    </row>
    <row r="13" spans="1:14" x14ac:dyDescent="0.2">
      <c r="A13" s="14"/>
      <c r="B13" s="11" t="s">
        <v>10</v>
      </c>
      <c r="C13" s="37">
        <v>58992.5</v>
      </c>
      <c r="D13" s="37"/>
      <c r="E13" s="37"/>
      <c r="F13" s="37"/>
      <c r="G13" s="37">
        <v>58992.5</v>
      </c>
      <c r="H13" s="38"/>
      <c r="I13" s="15">
        <f t="shared" ref="I13:I19" si="0">IF(B13=60,G13,IF(B13=62,G13,IF(B13=76,G13,0)))</f>
        <v>0</v>
      </c>
      <c r="J13" s="15">
        <f>IF(B13=63,H13,0)</f>
        <v>0</v>
      </c>
      <c r="K13" s="15">
        <f t="shared" ref="K13:K19" si="1">IF(B13="Итого:",B13,I13-J13)</f>
        <v>0</v>
      </c>
    </row>
    <row r="14" spans="1:14" ht="10.5" x14ac:dyDescent="0.2">
      <c r="A14" s="14"/>
      <c r="B14" s="12" t="s">
        <v>11</v>
      </c>
      <c r="C14" s="39">
        <v>58992.5</v>
      </c>
      <c r="D14" s="39"/>
      <c r="E14" s="39"/>
      <c r="F14" s="39"/>
      <c r="G14" s="39">
        <v>58992.5</v>
      </c>
      <c r="H14" s="40"/>
      <c r="I14" s="15">
        <f t="shared" si="0"/>
        <v>0</v>
      </c>
      <c r="J14" s="15">
        <f t="shared" ref="J14:J19" si="2">IF(B14=63,H14,0)</f>
        <v>0</v>
      </c>
      <c r="K14" s="15" t="str">
        <f>IF(B14="Итого:",B14,I14-J14)</f>
        <v>Итого:</v>
      </c>
    </row>
    <row r="15" spans="1:14" ht="10.5" x14ac:dyDescent="0.2">
      <c r="A15" s="14"/>
      <c r="B15" s="9" t="s">
        <v>24</v>
      </c>
      <c r="C15" s="35"/>
      <c r="D15" s="35"/>
      <c r="E15" s="35"/>
      <c r="F15" s="35"/>
      <c r="G15" s="35"/>
      <c r="H15" s="36"/>
      <c r="I15" s="15">
        <f t="shared" si="0"/>
        <v>0</v>
      </c>
      <c r="J15" s="15">
        <f t="shared" si="2"/>
        <v>0</v>
      </c>
      <c r="K15" s="15">
        <f>IF(B15="Итого:",B15,I15-J15)</f>
        <v>0</v>
      </c>
      <c r="M15" s="27"/>
    </row>
    <row r="16" spans="1:14" x14ac:dyDescent="0.2">
      <c r="A16" s="14"/>
      <c r="B16" s="10">
        <v>60</v>
      </c>
      <c r="C16" s="37"/>
      <c r="D16" s="37">
        <v>38000</v>
      </c>
      <c r="E16" s="37"/>
      <c r="F16" s="37">
        <v>19000</v>
      </c>
      <c r="G16" s="37"/>
      <c r="H16" s="38">
        <v>57000</v>
      </c>
      <c r="I16" s="15">
        <f t="shared" si="0"/>
        <v>0</v>
      </c>
      <c r="J16" s="15">
        <f t="shared" si="2"/>
        <v>0</v>
      </c>
      <c r="K16" s="15">
        <f t="shared" si="1"/>
        <v>0</v>
      </c>
    </row>
    <row r="17" spans="1:14" x14ac:dyDescent="0.2">
      <c r="A17" s="14"/>
      <c r="B17" s="11" t="s">
        <v>12</v>
      </c>
      <c r="C17" s="37"/>
      <c r="D17" s="37">
        <v>38000</v>
      </c>
      <c r="E17" s="37"/>
      <c r="F17" s="37">
        <v>19000</v>
      </c>
      <c r="G17" s="37"/>
      <c r="H17" s="38">
        <v>57000</v>
      </c>
      <c r="I17" s="15">
        <f t="shared" si="0"/>
        <v>0</v>
      </c>
      <c r="J17" s="15">
        <f t="shared" si="2"/>
        <v>0</v>
      </c>
      <c r="K17" s="15">
        <f t="shared" si="1"/>
        <v>0</v>
      </c>
    </row>
    <row r="18" spans="1:14" ht="10.5" x14ac:dyDescent="0.2">
      <c r="A18" s="14"/>
      <c r="B18" s="12" t="s">
        <v>11</v>
      </c>
      <c r="C18" s="39"/>
      <c r="D18" s="39">
        <v>38000</v>
      </c>
      <c r="E18" s="39"/>
      <c r="F18" s="39">
        <v>19000</v>
      </c>
      <c r="G18" s="39"/>
      <c r="H18" s="40">
        <v>57000</v>
      </c>
      <c r="I18" s="15">
        <f t="shared" si="0"/>
        <v>0</v>
      </c>
      <c r="J18" s="15">
        <f t="shared" si="2"/>
        <v>0</v>
      </c>
      <c r="K18" s="15" t="str">
        <f t="shared" si="1"/>
        <v>Итого:</v>
      </c>
    </row>
    <row r="19" spans="1:14" ht="10.5" x14ac:dyDescent="0.2">
      <c r="A19" s="14"/>
      <c r="B19" s="13" t="s">
        <v>11</v>
      </c>
      <c r="C19" s="39">
        <v>20992.5</v>
      </c>
      <c r="D19" s="39"/>
      <c r="E19" s="39"/>
      <c r="F19" s="39">
        <v>19000</v>
      </c>
      <c r="G19" s="39">
        <v>1992.5</v>
      </c>
      <c r="H19" s="40"/>
      <c r="I19" s="15">
        <f t="shared" si="0"/>
        <v>0</v>
      </c>
      <c r="J19" s="15">
        <f t="shared" si="2"/>
        <v>0</v>
      </c>
      <c r="K19" s="15" t="str">
        <f t="shared" si="1"/>
        <v>Итого:</v>
      </c>
    </row>
    <row r="20" spans="1:14" ht="10.5" x14ac:dyDescent="0.2">
      <c r="A20" s="14"/>
      <c r="B20" s="8" t="s">
        <v>25</v>
      </c>
      <c r="C20" s="35"/>
      <c r="D20" s="35"/>
      <c r="E20" s="35"/>
      <c r="F20" s="35"/>
      <c r="G20" s="35"/>
      <c r="H20" s="36"/>
      <c r="I20" s="15">
        <f t="shared" ref="I20:I22" si="3">IF(B20=60,G20,IF(B20=62,G20,IF(B20=76,G20,0)))</f>
        <v>0</v>
      </c>
      <c r="J20" s="15">
        <f t="shared" ref="J20:J22" si="4">IF(B20=63,H20,0)</f>
        <v>0</v>
      </c>
      <c r="K20" s="15">
        <f t="shared" ref="K20:K22" si="5">IF(B20="Итого:",B20,I20-J20)</f>
        <v>0</v>
      </c>
    </row>
    <row r="21" spans="1:14" ht="10.5" x14ac:dyDescent="0.2">
      <c r="A21" s="14"/>
      <c r="B21" s="9" t="s">
        <v>26</v>
      </c>
      <c r="C21" s="35"/>
      <c r="D21" s="35"/>
      <c r="E21" s="35"/>
      <c r="F21" s="35"/>
      <c r="G21" s="35"/>
      <c r="H21" s="36"/>
      <c r="I21" s="15">
        <f t="shared" si="3"/>
        <v>0</v>
      </c>
      <c r="J21" s="15">
        <f t="shared" si="4"/>
        <v>0</v>
      </c>
      <c r="K21" s="15">
        <f t="shared" si="5"/>
        <v>0</v>
      </c>
      <c r="M21" s="27"/>
    </row>
    <row r="22" spans="1:14" x14ac:dyDescent="0.2">
      <c r="A22" s="14"/>
      <c r="B22" s="26">
        <v>63</v>
      </c>
      <c r="C22" s="37"/>
      <c r="D22" s="37">
        <v>118693.22</v>
      </c>
      <c r="E22" s="37"/>
      <c r="F22" s="37">
        <v>70343.94</v>
      </c>
      <c r="G22" s="37"/>
      <c r="H22" s="38">
        <v>189037.16</v>
      </c>
      <c r="I22" s="15">
        <f t="shared" si="3"/>
        <v>0</v>
      </c>
      <c r="J22" s="15">
        <f t="shared" si="4"/>
        <v>189037.16</v>
      </c>
      <c r="K22" s="15">
        <f t="shared" si="5"/>
        <v>-189037.16</v>
      </c>
    </row>
    <row r="23" spans="1:14" x14ac:dyDescent="0.2">
      <c r="A23" s="14"/>
      <c r="B23" s="17" t="s">
        <v>13</v>
      </c>
      <c r="C23" s="41"/>
      <c r="D23" s="41">
        <v>118693.22</v>
      </c>
      <c r="E23" s="41"/>
      <c r="F23" s="41">
        <v>70343.94</v>
      </c>
      <c r="G23" s="41"/>
      <c r="H23" s="42">
        <v>189037.16</v>
      </c>
      <c r="I23" s="15">
        <f t="shared" ref="I23:I43" si="6">IF(B23=60,G23,IF(B23=62,G23,IF(B23=76,G23,0)))</f>
        <v>0</v>
      </c>
      <c r="J23" s="15">
        <f t="shared" ref="J23:J43" si="7">IF(B23=63,H23,0)</f>
        <v>0</v>
      </c>
      <c r="K23" s="15">
        <f t="shared" ref="K23:K43" si="8">IF(B23="Итого:",B23,I23-J23)</f>
        <v>0</v>
      </c>
      <c r="M23" s="18"/>
      <c r="N23" s="19"/>
    </row>
    <row r="24" spans="1:14" x14ac:dyDescent="0.2">
      <c r="A24" s="14"/>
      <c r="B24" s="10">
        <v>76</v>
      </c>
      <c r="C24" s="37">
        <v>189037.16</v>
      </c>
      <c r="D24" s="37"/>
      <c r="E24" s="37"/>
      <c r="F24" s="37"/>
      <c r="G24" s="37">
        <v>189037.16</v>
      </c>
      <c r="H24" s="38"/>
      <c r="I24" s="15">
        <f t="shared" si="6"/>
        <v>189037.16</v>
      </c>
      <c r="J24" s="15">
        <f t="shared" si="7"/>
        <v>0</v>
      </c>
      <c r="K24" s="15">
        <f t="shared" si="8"/>
        <v>189037.16</v>
      </c>
    </row>
    <row r="25" spans="1:14" x14ac:dyDescent="0.2">
      <c r="A25" s="14"/>
      <c r="B25" s="11" t="s">
        <v>3</v>
      </c>
      <c r="C25" s="37">
        <v>189037.16</v>
      </c>
      <c r="D25" s="37"/>
      <c r="E25" s="37"/>
      <c r="F25" s="37"/>
      <c r="G25" s="37">
        <v>189037.16</v>
      </c>
      <c r="H25" s="38"/>
      <c r="I25" s="15">
        <f t="shared" si="6"/>
        <v>0</v>
      </c>
      <c r="J25" s="15">
        <f t="shared" si="7"/>
        <v>0</v>
      </c>
      <c r="K25" s="15">
        <f t="shared" si="8"/>
        <v>0</v>
      </c>
    </row>
    <row r="26" spans="1:14" ht="10.5" x14ac:dyDescent="0.2">
      <c r="A26" s="14"/>
      <c r="B26" s="12" t="s">
        <v>11</v>
      </c>
      <c r="C26" s="39">
        <v>70343.94</v>
      </c>
      <c r="D26" s="39"/>
      <c r="E26" s="39"/>
      <c r="F26" s="39">
        <v>70343.94</v>
      </c>
      <c r="G26" s="39"/>
      <c r="H26" s="40"/>
      <c r="I26" s="15">
        <f t="shared" si="6"/>
        <v>0</v>
      </c>
      <c r="J26" s="15">
        <f t="shared" si="7"/>
        <v>0</v>
      </c>
      <c r="K26" s="15" t="str">
        <f t="shared" si="8"/>
        <v>Итого:</v>
      </c>
    </row>
    <row r="27" spans="1:14" ht="10.5" x14ac:dyDescent="0.2">
      <c r="A27" s="14"/>
      <c r="B27" s="9" t="s">
        <v>27</v>
      </c>
      <c r="C27" s="35"/>
      <c r="D27" s="35"/>
      <c r="E27" s="35"/>
      <c r="F27" s="35"/>
      <c r="G27" s="35"/>
      <c r="H27" s="36"/>
      <c r="I27" s="15">
        <f t="shared" si="6"/>
        <v>0</v>
      </c>
      <c r="J27" s="15">
        <f t="shared" si="7"/>
        <v>0</v>
      </c>
      <c r="K27" s="15">
        <f t="shared" si="8"/>
        <v>0</v>
      </c>
      <c r="M27" s="27"/>
    </row>
    <row r="28" spans="1:14" x14ac:dyDescent="0.2">
      <c r="A28" s="14"/>
      <c r="B28" s="26">
        <v>63</v>
      </c>
      <c r="C28" s="37"/>
      <c r="D28" s="37">
        <v>31613.4</v>
      </c>
      <c r="E28" s="37"/>
      <c r="F28" s="37">
        <v>18735.79</v>
      </c>
      <c r="G28" s="37"/>
      <c r="H28" s="38">
        <v>50349.19</v>
      </c>
      <c r="I28" s="15">
        <f t="shared" si="6"/>
        <v>0</v>
      </c>
      <c r="J28" s="15">
        <f t="shared" si="7"/>
        <v>50349.19</v>
      </c>
      <c r="K28" s="15">
        <f t="shared" si="8"/>
        <v>-50349.19</v>
      </c>
    </row>
    <row r="29" spans="1:14" x14ac:dyDescent="0.2">
      <c r="A29" s="14"/>
      <c r="B29" s="17" t="s">
        <v>13</v>
      </c>
      <c r="C29" s="41"/>
      <c r="D29" s="41">
        <v>31613.4</v>
      </c>
      <c r="E29" s="41"/>
      <c r="F29" s="41">
        <v>18735.79</v>
      </c>
      <c r="G29" s="41"/>
      <c r="H29" s="42">
        <v>50349.19</v>
      </c>
      <c r="I29" s="15">
        <f t="shared" si="6"/>
        <v>0</v>
      </c>
      <c r="J29" s="15">
        <f t="shared" si="7"/>
        <v>0</v>
      </c>
      <c r="K29" s="15">
        <f t="shared" si="8"/>
        <v>0</v>
      </c>
      <c r="M29" s="18"/>
      <c r="N29" s="19"/>
    </row>
    <row r="30" spans="1:14" x14ac:dyDescent="0.2">
      <c r="A30" s="14"/>
      <c r="B30" s="10">
        <v>76</v>
      </c>
      <c r="C30" s="37">
        <v>50349.19</v>
      </c>
      <c r="D30" s="37"/>
      <c r="E30" s="37"/>
      <c r="F30" s="37"/>
      <c r="G30" s="37">
        <v>50349.19</v>
      </c>
      <c r="H30" s="38"/>
      <c r="I30" s="15">
        <f t="shared" si="6"/>
        <v>50349.19</v>
      </c>
      <c r="J30" s="15">
        <f t="shared" si="7"/>
        <v>0</v>
      </c>
      <c r="K30" s="15">
        <f t="shared" si="8"/>
        <v>50349.19</v>
      </c>
    </row>
    <row r="31" spans="1:14" x14ac:dyDescent="0.2">
      <c r="A31" s="14"/>
      <c r="B31" s="11" t="s">
        <v>3</v>
      </c>
      <c r="C31" s="37">
        <v>50349.19</v>
      </c>
      <c r="D31" s="37"/>
      <c r="E31" s="37"/>
      <c r="F31" s="37"/>
      <c r="G31" s="37">
        <v>50349.19</v>
      </c>
      <c r="H31" s="38"/>
      <c r="I31" s="15">
        <f t="shared" si="6"/>
        <v>0</v>
      </c>
      <c r="J31" s="15">
        <f t="shared" si="7"/>
        <v>0</v>
      </c>
      <c r="K31" s="15">
        <f t="shared" si="8"/>
        <v>0</v>
      </c>
    </row>
    <row r="32" spans="1:14" ht="10.5" x14ac:dyDescent="0.2">
      <c r="A32" s="14"/>
      <c r="B32" s="12" t="s">
        <v>11</v>
      </c>
      <c r="C32" s="39">
        <v>18735.79</v>
      </c>
      <c r="D32" s="39"/>
      <c r="E32" s="39"/>
      <c r="F32" s="39">
        <v>18735.79</v>
      </c>
      <c r="G32" s="39"/>
      <c r="H32" s="40"/>
      <c r="I32" s="15">
        <f t="shared" si="6"/>
        <v>0</v>
      </c>
      <c r="J32" s="15">
        <f t="shared" si="7"/>
        <v>0</v>
      </c>
      <c r="K32" s="15" t="str">
        <f t="shared" si="8"/>
        <v>Итого:</v>
      </c>
    </row>
    <row r="33" spans="1:14" ht="10.5" x14ac:dyDescent="0.2">
      <c r="A33" s="14"/>
      <c r="B33" s="9" t="s">
        <v>28</v>
      </c>
      <c r="C33" s="35"/>
      <c r="D33" s="35"/>
      <c r="E33" s="35"/>
      <c r="F33" s="35"/>
      <c r="G33" s="35"/>
      <c r="H33" s="36"/>
      <c r="I33" s="15">
        <f t="shared" si="6"/>
        <v>0</v>
      </c>
      <c r="J33" s="15">
        <f t="shared" si="7"/>
        <v>0</v>
      </c>
      <c r="K33" s="15">
        <f t="shared" si="8"/>
        <v>0</v>
      </c>
      <c r="M33" s="27"/>
    </row>
    <row r="34" spans="1:14" x14ac:dyDescent="0.2">
      <c r="A34" s="14"/>
      <c r="B34" s="10">
        <v>76</v>
      </c>
      <c r="C34" s="37">
        <v>137382.96</v>
      </c>
      <c r="D34" s="37"/>
      <c r="E34" s="37"/>
      <c r="F34" s="37">
        <v>42344.26</v>
      </c>
      <c r="G34" s="37">
        <v>95038.7</v>
      </c>
      <c r="H34" s="38"/>
      <c r="I34" s="15">
        <f t="shared" si="6"/>
        <v>95038.7</v>
      </c>
      <c r="J34" s="15">
        <f t="shared" si="7"/>
        <v>0</v>
      </c>
      <c r="K34" s="15">
        <f t="shared" si="8"/>
        <v>95038.7</v>
      </c>
    </row>
    <row r="35" spans="1:14" x14ac:dyDescent="0.2">
      <c r="A35" s="14"/>
      <c r="B35" s="11" t="s">
        <v>3</v>
      </c>
      <c r="C35" s="37">
        <v>137382.96</v>
      </c>
      <c r="D35" s="37"/>
      <c r="E35" s="37"/>
      <c r="F35" s="37">
        <v>42344.26</v>
      </c>
      <c r="G35" s="37">
        <v>95038.7</v>
      </c>
      <c r="H35" s="38"/>
      <c r="I35" s="15">
        <f t="shared" si="6"/>
        <v>0</v>
      </c>
      <c r="J35" s="15">
        <f t="shared" si="7"/>
        <v>0</v>
      </c>
      <c r="K35" s="15">
        <f t="shared" si="8"/>
        <v>0</v>
      </c>
    </row>
    <row r="36" spans="1:14" ht="10.5" x14ac:dyDescent="0.2">
      <c r="A36" s="14"/>
      <c r="B36" s="12" t="s">
        <v>11</v>
      </c>
      <c r="C36" s="39">
        <v>137382.96</v>
      </c>
      <c r="D36" s="39"/>
      <c r="E36" s="39"/>
      <c r="F36" s="39">
        <v>42344.26</v>
      </c>
      <c r="G36" s="39">
        <v>95038.7</v>
      </c>
      <c r="H36" s="40"/>
      <c r="I36" s="15">
        <f t="shared" si="6"/>
        <v>0</v>
      </c>
      <c r="J36" s="15">
        <f t="shared" si="7"/>
        <v>0</v>
      </c>
      <c r="K36" s="15" t="str">
        <f t="shared" si="8"/>
        <v>Итого:</v>
      </c>
    </row>
    <row r="37" spans="1:14" ht="10.5" x14ac:dyDescent="0.2">
      <c r="A37" s="14"/>
      <c r="B37" s="13" t="s">
        <v>11</v>
      </c>
      <c r="C37" s="39">
        <v>226462.69</v>
      </c>
      <c r="D37" s="39"/>
      <c r="E37" s="39"/>
      <c r="F37" s="39">
        <v>131423.99</v>
      </c>
      <c r="G37" s="39">
        <v>95038.7</v>
      </c>
      <c r="H37" s="40"/>
      <c r="I37" s="15">
        <f t="shared" si="6"/>
        <v>0</v>
      </c>
      <c r="J37" s="15">
        <f t="shared" si="7"/>
        <v>0</v>
      </c>
      <c r="K37" s="15" t="str">
        <f t="shared" si="8"/>
        <v>Итого:</v>
      </c>
    </row>
    <row r="38" spans="1:14" ht="10.5" x14ac:dyDescent="0.2">
      <c r="A38" s="14"/>
      <c r="B38" s="8" t="s">
        <v>34</v>
      </c>
      <c r="C38" s="35"/>
      <c r="D38" s="35"/>
      <c r="E38" s="35"/>
      <c r="F38" s="35"/>
      <c r="G38" s="35"/>
      <c r="H38" s="36"/>
      <c r="I38" s="15">
        <f t="shared" si="6"/>
        <v>0</v>
      </c>
      <c r="J38" s="15">
        <f t="shared" si="7"/>
        <v>0</v>
      </c>
      <c r="K38" s="15">
        <f t="shared" si="8"/>
        <v>0</v>
      </c>
    </row>
    <row r="39" spans="1:14" ht="10.5" x14ac:dyDescent="0.2">
      <c r="A39" s="14"/>
      <c r="B39" s="9" t="s">
        <v>29</v>
      </c>
      <c r="C39" s="35"/>
      <c r="D39" s="35"/>
      <c r="E39" s="35"/>
      <c r="F39" s="35"/>
      <c r="G39" s="35"/>
      <c r="H39" s="36"/>
      <c r="I39" s="15">
        <f t="shared" si="6"/>
        <v>0</v>
      </c>
      <c r="J39" s="15">
        <f t="shared" si="7"/>
        <v>0</v>
      </c>
      <c r="K39" s="15">
        <f t="shared" si="8"/>
        <v>0</v>
      </c>
      <c r="M39" s="27"/>
    </row>
    <row r="40" spans="1:14" x14ac:dyDescent="0.2">
      <c r="A40" s="14"/>
      <c r="B40" s="10">
        <v>60</v>
      </c>
      <c r="C40" s="37"/>
      <c r="D40" s="37">
        <v>6408</v>
      </c>
      <c r="E40" s="37">
        <v>6408</v>
      </c>
      <c r="F40" s="37"/>
      <c r="G40" s="37"/>
      <c r="H40" s="38"/>
      <c r="I40" s="15">
        <f t="shared" si="6"/>
        <v>0</v>
      </c>
      <c r="J40" s="15">
        <f t="shared" si="7"/>
        <v>0</v>
      </c>
      <c r="K40" s="15">
        <f t="shared" si="8"/>
        <v>0</v>
      </c>
    </row>
    <row r="41" spans="1:14" x14ac:dyDescent="0.2">
      <c r="A41" s="14"/>
      <c r="B41" s="11" t="s">
        <v>12</v>
      </c>
      <c r="C41" s="37"/>
      <c r="D41" s="37">
        <v>6408</v>
      </c>
      <c r="E41" s="37">
        <v>6408</v>
      </c>
      <c r="F41" s="37"/>
      <c r="G41" s="37"/>
      <c r="H41" s="38"/>
      <c r="I41" s="15">
        <f t="shared" si="6"/>
        <v>0</v>
      </c>
      <c r="J41" s="15">
        <f t="shared" si="7"/>
        <v>0</v>
      </c>
      <c r="K41" s="15">
        <f t="shared" si="8"/>
        <v>0</v>
      </c>
    </row>
    <row r="42" spans="1:14" ht="10.5" x14ac:dyDescent="0.2">
      <c r="A42" s="14"/>
      <c r="B42" s="12" t="s">
        <v>11</v>
      </c>
      <c r="C42" s="39"/>
      <c r="D42" s="39">
        <v>6408</v>
      </c>
      <c r="E42" s="39">
        <v>6408</v>
      </c>
      <c r="F42" s="39"/>
      <c r="G42" s="39"/>
      <c r="H42" s="40"/>
      <c r="I42" s="15">
        <f t="shared" si="6"/>
        <v>0</v>
      </c>
      <c r="J42" s="15">
        <f t="shared" si="7"/>
        <v>0</v>
      </c>
      <c r="K42" s="15" t="str">
        <f t="shared" si="8"/>
        <v>Итого:</v>
      </c>
    </row>
    <row r="43" spans="1:14" ht="10.5" x14ac:dyDescent="0.2">
      <c r="A43" s="14"/>
      <c r="B43" s="13" t="s">
        <v>11</v>
      </c>
      <c r="C43" s="39"/>
      <c r="D43" s="39">
        <v>6408</v>
      </c>
      <c r="E43" s="39">
        <v>6408</v>
      </c>
      <c r="F43" s="39"/>
      <c r="G43" s="39"/>
      <c r="H43" s="40"/>
      <c r="I43" s="15">
        <f t="shared" si="6"/>
        <v>0</v>
      </c>
      <c r="J43" s="15">
        <f t="shared" si="7"/>
        <v>0</v>
      </c>
      <c r="K43" s="15" t="str">
        <f t="shared" si="8"/>
        <v>Итого:</v>
      </c>
    </row>
    <row r="44" spans="1:14" ht="10.5" x14ac:dyDescent="0.2">
      <c r="A44" s="14"/>
      <c r="B44" s="9" t="s">
        <v>30</v>
      </c>
      <c r="C44" s="35"/>
      <c r="D44" s="35"/>
      <c r="E44" s="35"/>
      <c r="F44" s="35"/>
      <c r="G44" s="35"/>
      <c r="H44" s="36"/>
      <c r="I44" s="15">
        <f t="shared" ref="I44:I51" si="9">IF(B44=60,G44,IF(B44=62,G44,IF(B44=76,G44,0)))</f>
        <v>0</v>
      </c>
      <c r="J44" s="15">
        <f t="shared" ref="J44:J51" si="10">IF(B44=63,H44,0)</f>
        <v>0</v>
      </c>
      <c r="K44" s="15">
        <f t="shared" ref="K44:K51" si="11">IF(B44="Итого:",B44,I44-J44)</f>
        <v>0</v>
      </c>
      <c r="M44" s="27"/>
    </row>
    <row r="45" spans="1:14" x14ac:dyDescent="0.2">
      <c r="A45" s="14"/>
      <c r="B45" s="26">
        <v>63</v>
      </c>
      <c r="C45" s="37"/>
      <c r="D45" s="37">
        <v>50396.480000000003</v>
      </c>
      <c r="E45" s="37"/>
      <c r="F45" s="37"/>
      <c r="G45" s="37"/>
      <c r="H45" s="38">
        <v>50396.480000000003</v>
      </c>
      <c r="I45" s="15">
        <f t="shared" si="9"/>
        <v>0</v>
      </c>
      <c r="J45" s="15">
        <f t="shared" si="10"/>
        <v>50396.480000000003</v>
      </c>
      <c r="K45" s="15">
        <f t="shared" si="11"/>
        <v>-50396.480000000003</v>
      </c>
    </row>
    <row r="46" spans="1:14" x14ac:dyDescent="0.2">
      <c r="A46" s="14"/>
      <c r="B46" s="17" t="s">
        <v>13</v>
      </c>
      <c r="C46" s="41"/>
      <c r="D46" s="41">
        <v>50396.480000000003</v>
      </c>
      <c r="E46" s="41"/>
      <c r="F46" s="41"/>
      <c r="G46" s="41"/>
      <c r="H46" s="42">
        <v>50396.480000000003</v>
      </c>
      <c r="I46" s="15">
        <f t="shared" si="9"/>
        <v>0</v>
      </c>
      <c r="J46" s="15">
        <f t="shared" si="10"/>
        <v>0</v>
      </c>
      <c r="K46" s="15">
        <f t="shared" si="11"/>
        <v>0</v>
      </c>
      <c r="M46" s="18"/>
      <c r="N46" s="19"/>
    </row>
    <row r="47" spans="1:14" x14ac:dyDescent="0.2">
      <c r="A47" s="14"/>
      <c r="B47" s="10">
        <v>76</v>
      </c>
      <c r="C47" s="37">
        <v>50396.480000000003</v>
      </c>
      <c r="D47" s="37"/>
      <c r="E47" s="37"/>
      <c r="F47" s="37"/>
      <c r="G47" s="37">
        <v>50396.480000000003</v>
      </c>
      <c r="H47" s="38"/>
      <c r="I47" s="15">
        <f t="shared" si="9"/>
        <v>50396.480000000003</v>
      </c>
      <c r="J47" s="15">
        <f t="shared" si="10"/>
        <v>0</v>
      </c>
      <c r="K47" s="15">
        <f t="shared" si="11"/>
        <v>50396.480000000003</v>
      </c>
    </row>
    <row r="48" spans="1:14" x14ac:dyDescent="0.2">
      <c r="A48" s="14"/>
      <c r="B48" s="11" t="s">
        <v>14</v>
      </c>
      <c r="C48" s="37">
        <v>50396.480000000003</v>
      </c>
      <c r="D48" s="37"/>
      <c r="E48" s="37"/>
      <c r="F48" s="37"/>
      <c r="G48" s="37">
        <v>50396.480000000003</v>
      </c>
      <c r="H48" s="38"/>
      <c r="I48" s="15">
        <f t="shared" si="9"/>
        <v>0</v>
      </c>
      <c r="J48" s="15">
        <f t="shared" si="10"/>
        <v>0</v>
      </c>
      <c r="K48" s="15">
        <f t="shared" si="11"/>
        <v>0</v>
      </c>
    </row>
    <row r="49" spans="1:14" x14ac:dyDescent="0.2">
      <c r="A49" s="14"/>
      <c r="B49" s="11" t="s">
        <v>15</v>
      </c>
      <c r="C49" s="37">
        <v>50396.480000000003</v>
      </c>
      <c r="D49" s="37"/>
      <c r="E49" s="37"/>
      <c r="F49" s="37"/>
      <c r="G49" s="37">
        <v>50396.480000000003</v>
      </c>
      <c r="H49" s="38"/>
      <c r="I49" s="15">
        <f t="shared" si="9"/>
        <v>0</v>
      </c>
      <c r="J49" s="15">
        <f t="shared" si="10"/>
        <v>0</v>
      </c>
      <c r="K49" s="15">
        <f t="shared" si="11"/>
        <v>0</v>
      </c>
    </row>
    <row r="50" spans="1:14" ht="10.5" x14ac:dyDescent="0.2">
      <c r="A50" s="14"/>
      <c r="B50" s="12" t="s">
        <v>11</v>
      </c>
      <c r="C50" s="39"/>
      <c r="D50" s="39"/>
      <c r="E50" s="39"/>
      <c r="F50" s="39"/>
      <c r="G50" s="39"/>
      <c r="H50" s="40"/>
      <c r="I50" s="15">
        <f t="shared" si="9"/>
        <v>0</v>
      </c>
      <c r="J50" s="15">
        <f t="shared" si="10"/>
        <v>0</v>
      </c>
      <c r="K50" s="15" t="str">
        <f t="shared" si="11"/>
        <v>Итого:</v>
      </c>
    </row>
    <row r="51" spans="1:14" ht="10.5" x14ac:dyDescent="0.2">
      <c r="A51" s="14"/>
      <c r="B51" s="9" t="s">
        <v>16</v>
      </c>
      <c r="C51" s="35"/>
      <c r="D51" s="35"/>
      <c r="E51" s="35"/>
      <c r="F51" s="35"/>
      <c r="G51" s="35"/>
      <c r="H51" s="36"/>
      <c r="I51" s="15">
        <f t="shared" si="9"/>
        <v>0</v>
      </c>
      <c r="J51" s="15">
        <f t="shared" si="10"/>
        <v>0</v>
      </c>
      <c r="K51" s="15">
        <f t="shared" si="11"/>
        <v>0</v>
      </c>
      <c r="M51" s="27"/>
    </row>
    <row r="52" spans="1:14" x14ac:dyDescent="0.2">
      <c r="A52" s="14"/>
      <c r="B52" s="10">
        <v>76</v>
      </c>
      <c r="C52" s="37"/>
      <c r="D52" s="37">
        <v>62670</v>
      </c>
      <c r="E52" s="37"/>
      <c r="F52" s="37"/>
      <c r="G52" s="37"/>
      <c r="H52" s="38">
        <v>62670</v>
      </c>
      <c r="I52" s="15">
        <f t="shared" ref="I52:I69" si="12">IF(B52=60,G52,IF(B52=62,G52,IF(B52=76,G52,0)))</f>
        <v>0</v>
      </c>
      <c r="J52" s="15">
        <f t="shared" ref="J52:J69" si="13">IF(B52=63,H52,0)</f>
        <v>0</v>
      </c>
      <c r="K52" s="15">
        <f t="shared" ref="K52:K69" si="14">IF(B52="Итого:",B52,I52-J52)</f>
        <v>0</v>
      </c>
    </row>
    <row r="53" spans="1:14" x14ac:dyDescent="0.2">
      <c r="A53" s="14"/>
      <c r="B53" s="11" t="s">
        <v>14</v>
      </c>
      <c r="C53" s="37"/>
      <c r="D53" s="37">
        <v>62670</v>
      </c>
      <c r="E53" s="37"/>
      <c r="F53" s="37"/>
      <c r="G53" s="37"/>
      <c r="H53" s="38">
        <v>62670</v>
      </c>
      <c r="I53" s="15">
        <f t="shared" si="12"/>
        <v>0</v>
      </c>
      <c r="J53" s="15">
        <f t="shared" si="13"/>
        <v>0</v>
      </c>
      <c r="K53" s="15">
        <f t="shared" si="14"/>
        <v>0</v>
      </c>
    </row>
    <row r="54" spans="1:14" x14ac:dyDescent="0.2">
      <c r="A54" s="14"/>
      <c r="B54" s="11" t="s">
        <v>15</v>
      </c>
      <c r="C54" s="37"/>
      <c r="D54" s="37">
        <v>62670</v>
      </c>
      <c r="E54" s="37"/>
      <c r="F54" s="37"/>
      <c r="G54" s="37"/>
      <c r="H54" s="38">
        <v>62670</v>
      </c>
      <c r="I54" s="15">
        <f t="shared" si="12"/>
        <v>0</v>
      </c>
      <c r="J54" s="15">
        <f t="shared" si="13"/>
        <v>0</v>
      </c>
      <c r="K54" s="15">
        <f t="shared" si="14"/>
        <v>0</v>
      </c>
    </row>
    <row r="55" spans="1:14" ht="10.5" x14ac:dyDescent="0.2">
      <c r="A55" s="14"/>
      <c r="B55" s="12" t="s">
        <v>11</v>
      </c>
      <c r="C55" s="39"/>
      <c r="D55" s="39">
        <v>62670</v>
      </c>
      <c r="E55" s="39"/>
      <c r="F55" s="39"/>
      <c r="G55" s="39"/>
      <c r="H55" s="40">
        <v>62670</v>
      </c>
      <c r="I55" s="15">
        <f t="shared" si="12"/>
        <v>0</v>
      </c>
      <c r="J55" s="15">
        <f t="shared" si="13"/>
        <v>0</v>
      </c>
      <c r="K55" s="15" t="str">
        <f t="shared" si="14"/>
        <v>Итого:</v>
      </c>
    </row>
    <row r="56" spans="1:14" ht="21" x14ac:dyDescent="0.2">
      <c r="A56" s="14"/>
      <c r="B56" s="9" t="s">
        <v>31</v>
      </c>
      <c r="C56" s="35"/>
      <c r="D56" s="35"/>
      <c r="E56" s="35"/>
      <c r="F56" s="35"/>
      <c r="G56" s="35"/>
      <c r="H56" s="36"/>
      <c r="I56" s="15">
        <f t="shared" si="12"/>
        <v>0</v>
      </c>
      <c r="J56" s="15">
        <f t="shared" si="13"/>
        <v>0</v>
      </c>
      <c r="K56" s="15">
        <f t="shared" si="14"/>
        <v>0</v>
      </c>
      <c r="M56" s="27"/>
    </row>
    <row r="57" spans="1:14" x14ac:dyDescent="0.2">
      <c r="A57" s="14"/>
      <c r="B57" s="26">
        <v>63</v>
      </c>
      <c r="C57" s="37"/>
      <c r="D57" s="37">
        <v>2378.83</v>
      </c>
      <c r="E57" s="37"/>
      <c r="F57" s="37"/>
      <c r="G57" s="37"/>
      <c r="H57" s="38">
        <v>2378.83</v>
      </c>
      <c r="I57" s="15">
        <f t="shared" si="12"/>
        <v>0</v>
      </c>
      <c r="J57" s="15">
        <f t="shared" si="13"/>
        <v>2378.83</v>
      </c>
      <c r="K57" s="15">
        <f t="shared" si="14"/>
        <v>-2378.83</v>
      </c>
    </row>
    <row r="58" spans="1:14" x14ac:dyDescent="0.2">
      <c r="A58" s="14"/>
      <c r="B58" s="17" t="s">
        <v>13</v>
      </c>
      <c r="C58" s="41"/>
      <c r="D58" s="41">
        <v>2378.83</v>
      </c>
      <c r="E58" s="41"/>
      <c r="F58" s="41"/>
      <c r="G58" s="41"/>
      <c r="H58" s="42">
        <v>2378.83</v>
      </c>
      <c r="I58" s="15">
        <f t="shared" si="12"/>
        <v>0</v>
      </c>
      <c r="J58" s="15">
        <f t="shared" si="13"/>
        <v>0</v>
      </c>
      <c r="K58" s="15">
        <f t="shared" si="14"/>
        <v>0</v>
      </c>
      <c r="M58" s="18"/>
      <c r="N58" s="19"/>
    </row>
    <row r="59" spans="1:14" x14ac:dyDescent="0.2">
      <c r="A59" s="14"/>
      <c r="B59" s="10">
        <v>76</v>
      </c>
      <c r="C59" s="37">
        <v>2378.83</v>
      </c>
      <c r="D59" s="37"/>
      <c r="E59" s="37"/>
      <c r="F59" s="37"/>
      <c r="G59" s="37">
        <v>2378.83</v>
      </c>
      <c r="H59" s="38"/>
      <c r="I59" s="15">
        <f t="shared" si="12"/>
        <v>2378.83</v>
      </c>
      <c r="J59" s="15">
        <f t="shared" si="13"/>
        <v>0</v>
      </c>
      <c r="K59" s="15">
        <f t="shared" si="14"/>
        <v>2378.83</v>
      </c>
    </row>
    <row r="60" spans="1:14" x14ac:dyDescent="0.2">
      <c r="A60" s="14"/>
      <c r="B60" s="11" t="s">
        <v>14</v>
      </c>
      <c r="C60" s="37">
        <v>2378.83</v>
      </c>
      <c r="D60" s="37"/>
      <c r="E60" s="37"/>
      <c r="F60" s="37"/>
      <c r="G60" s="37">
        <v>2378.83</v>
      </c>
      <c r="H60" s="38"/>
      <c r="I60" s="15">
        <f t="shared" si="12"/>
        <v>0</v>
      </c>
      <c r="J60" s="15">
        <f t="shared" si="13"/>
        <v>0</v>
      </c>
      <c r="K60" s="15">
        <f t="shared" si="14"/>
        <v>0</v>
      </c>
    </row>
    <row r="61" spans="1:14" x14ac:dyDescent="0.2">
      <c r="A61" s="14"/>
      <c r="B61" s="11" t="s">
        <v>15</v>
      </c>
      <c r="C61" s="37">
        <v>2378.83</v>
      </c>
      <c r="D61" s="37"/>
      <c r="E61" s="37"/>
      <c r="F61" s="37"/>
      <c r="G61" s="37">
        <v>2378.83</v>
      </c>
      <c r="H61" s="38"/>
      <c r="I61" s="15">
        <f t="shared" si="12"/>
        <v>0</v>
      </c>
      <c r="J61" s="15">
        <f t="shared" si="13"/>
        <v>0</v>
      </c>
      <c r="K61" s="15">
        <f t="shared" si="14"/>
        <v>0</v>
      </c>
    </row>
    <row r="62" spans="1:14" ht="10.5" x14ac:dyDescent="0.2">
      <c r="A62" s="14"/>
      <c r="B62" s="12" t="s">
        <v>11</v>
      </c>
      <c r="C62" s="39"/>
      <c r="D62" s="39"/>
      <c r="E62" s="39"/>
      <c r="F62" s="39"/>
      <c r="G62" s="39"/>
      <c r="H62" s="40"/>
      <c r="I62" s="15">
        <f t="shared" si="12"/>
        <v>0</v>
      </c>
      <c r="J62" s="15">
        <f t="shared" si="13"/>
        <v>0</v>
      </c>
      <c r="K62" s="15" t="str">
        <f t="shared" si="14"/>
        <v>Итого:</v>
      </c>
    </row>
    <row r="63" spans="1:14" ht="10.5" x14ac:dyDescent="0.2">
      <c r="A63" s="14"/>
      <c r="B63" s="13" t="s">
        <v>11</v>
      </c>
      <c r="C63" s="39"/>
      <c r="D63" s="39">
        <v>61132.71</v>
      </c>
      <c r="E63" s="39"/>
      <c r="F63" s="39"/>
      <c r="G63" s="39"/>
      <c r="H63" s="40">
        <v>61132.71</v>
      </c>
      <c r="I63" s="15">
        <f t="shared" si="12"/>
        <v>0</v>
      </c>
      <c r="J63" s="15">
        <f t="shared" si="13"/>
        <v>0</v>
      </c>
      <c r="K63" s="15" t="str">
        <f t="shared" si="14"/>
        <v>Итого:</v>
      </c>
    </row>
    <row r="64" spans="1:14" ht="10.5" x14ac:dyDescent="0.2">
      <c r="A64" s="14"/>
      <c r="B64" s="8" t="s">
        <v>32</v>
      </c>
      <c r="C64" s="35"/>
      <c r="D64" s="35"/>
      <c r="E64" s="35"/>
      <c r="F64" s="35"/>
      <c r="G64" s="35"/>
      <c r="H64" s="36"/>
      <c r="I64" s="15">
        <f t="shared" si="12"/>
        <v>0</v>
      </c>
      <c r="J64" s="15">
        <f t="shared" si="13"/>
        <v>0</v>
      </c>
      <c r="K64" s="15">
        <f t="shared" si="14"/>
        <v>0</v>
      </c>
    </row>
    <row r="65" spans="1:13" ht="21" x14ac:dyDescent="0.2">
      <c r="A65" s="14"/>
      <c r="B65" s="9" t="s">
        <v>33</v>
      </c>
      <c r="C65" s="35"/>
      <c r="D65" s="35"/>
      <c r="E65" s="35"/>
      <c r="F65" s="35"/>
      <c r="G65" s="35"/>
      <c r="H65" s="36"/>
      <c r="I65" s="15">
        <f t="shared" si="12"/>
        <v>0</v>
      </c>
      <c r="J65" s="15">
        <f t="shared" si="13"/>
        <v>0</v>
      </c>
      <c r="K65" s="15">
        <f t="shared" si="14"/>
        <v>0</v>
      </c>
      <c r="M65" s="27"/>
    </row>
    <row r="66" spans="1:13" x14ac:dyDescent="0.2">
      <c r="A66" s="14"/>
      <c r="B66" s="10">
        <v>60</v>
      </c>
      <c r="C66" s="37"/>
      <c r="D66" s="37">
        <v>139650</v>
      </c>
      <c r="E66" s="37"/>
      <c r="F66" s="37">
        <v>267650</v>
      </c>
      <c r="G66" s="37"/>
      <c r="H66" s="38">
        <v>407300</v>
      </c>
      <c r="I66" s="15">
        <f t="shared" si="12"/>
        <v>0</v>
      </c>
      <c r="J66" s="15">
        <f t="shared" si="13"/>
        <v>0</v>
      </c>
      <c r="K66" s="15">
        <f t="shared" si="14"/>
        <v>0</v>
      </c>
    </row>
    <row r="67" spans="1:13" x14ac:dyDescent="0.2">
      <c r="A67" s="14"/>
      <c r="B67" s="11" t="s">
        <v>12</v>
      </c>
      <c r="C67" s="37"/>
      <c r="D67" s="37">
        <v>139650</v>
      </c>
      <c r="E67" s="37"/>
      <c r="F67" s="37">
        <v>267650</v>
      </c>
      <c r="G67" s="37"/>
      <c r="H67" s="38">
        <v>407300</v>
      </c>
      <c r="I67" s="15">
        <f t="shared" si="12"/>
        <v>0</v>
      </c>
      <c r="J67" s="15">
        <f t="shared" si="13"/>
        <v>0</v>
      </c>
      <c r="K67" s="15">
        <f t="shared" si="14"/>
        <v>0</v>
      </c>
    </row>
    <row r="68" spans="1:13" ht="10.5" x14ac:dyDescent="0.2">
      <c r="A68" s="14"/>
      <c r="B68" s="12" t="s">
        <v>11</v>
      </c>
      <c r="C68" s="39"/>
      <c r="D68" s="39">
        <v>139650</v>
      </c>
      <c r="E68" s="39"/>
      <c r="F68" s="39">
        <v>267650</v>
      </c>
      <c r="G68" s="39"/>
      <c r="H68" s="40">
        <v>407300</v>
      </c>
      <c r="I68" s="15">
        <f t="shared" si="12"/>
        <v>0</v>
      </c>
      <c r="J68" s="15">
        <f t="shared" si="13"/>
        <v>0</v>
      </c>
      <c r="K68" s="15" t="str">
        <f t="shared" si="14"/>
        <v>Итого:</v>
      </c>
    </row>
    <row r="69" spans="1:13" ht="10.5" x14ac:dyDescent="0.2">
      <c r="A69" s="14"/>
      <c r="B69" s="13" t="s">
        <v>11</v>
      </c>
      <c r="C69" s="39"/>
      <c r="D69" s="39">
        <v>139650</v>
      </c>
      <c r="E69" s="39"/>
      <c r="F69" s="39">
        <v>267650</v>
      </c>
      <c r="G69" s="39"/>
      <c r="H69" s="40">
        <v>407300</v>
      </c>
      <c r="I69" s="15">
        <f t="shared" si="12"/>
        <v>0</v>
      </c>
      <c r="J69" s="15">
        <f t="shared" si="13"/>
        <v>0</v>
      </c>
      <c r="K69" s="15" t="str">
        <f t="shared" si="14"/>
        <v>Итого:</v>
      </c>
    </row>
  </sheetData>
  <autoFilter ref="B9:N69" xr:uid="{00000000-0009-0000-0000-000000000000}"/>
  <dataConsolidate>
    <dataRefs count="1">
      <dataRef ref="J46:J51" sheet="Лист1" r:id="rId1"/>
    </dataRefs>
  </dataConsolidate>
  <mergeCells count="9">
    <mergeCell ref="I6:L6"/>
    <mergeCell ref="M7:M9"/>
    <mergeCell ref="L7:L9"/>
    <mergeCell ref="E8:F8"/>
    <mergeCell ref="G8:H8"/>
    <mergeCell ref="B4:H4"/>
    <mergeCell ref="B5:H5"/>
    <mergeCell ref="B6:H6"/>
    <mergeCell ref="C8:D8"/>
  </mergeCells>
  <pageMargins left="0.7" right="0.7" top="0.75" bottom="0.75" header="0.3" footer="0.3"/>
  <pageSetup paperSize="9" orientation="portrait" horizontalDpi="200" verticalDpi="20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2022-04-05T10:24:51Z</dcterms:modified>
</cp:coreProperties>
</file>