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1875" yWindow="105" windowWidth="15390" windowHeight="7605" tabRatio="587" activeTab="1"/>
  </bookViews>
  <sheets>
    <sheet name="нормы" sheetId="35" r:id="rId1"/>
    <sheet name="карточка" sheetId="39" r:id="rId2"/>
  </sheets>
  <definedNames>
    <definedName name="_xlnm._FilterDatabase" localSheetId="1" hidden="1">карточка!$B$37:$J$96</definedName>
    <definedName name="_xlnm.Print_Area" localSheetId="1">карточка!$A$1:$I$96</definedName>
    <definedName name="_xlnm.Print_Area" localSheetId="0">нормы!$A$1:$M$18</definedName>
  </definedNames>
  <calcPr calcId="162913"/>
</workbook>
</file>

<file path=xl/calcChain.xml><?xml version="1.0" encoding="utf-8"?>
<calcChain xmlns="http://schemas.openxmlformats.org/spreadsheetml/2006/main">
  <c r="P39" i="39" l="1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P38" i="39"/>
  <c r="O38" i="39" a="1"/>
  <c r="O38" i="39" s="1"/>
  <c r="O39" i="39" a="1"/>
  <c r="O39" i="39" s="1"/>
  <c r="O40" i="39" a="1"/>
  <c r="O40" i="39"/>
  <c r="O41" i="39" a="1"/>
  <c r="O41" i="39" s="1"/>
  <c r="O42" i="39" a="1"/>
  <c r="O42" i="39"/>
  <c r="O43" i="39" a="1"/>
  <c r="O43" i="39" s="1"/>
  <c r="O44" i="39" a="1"/>
  <c r="O44" i="39"/>
  <c r="O45" i="39" a="1"/>
  <c r="O45" i="39" s="1"/>
  <c r="O46" i="39" a="1"/>
  <c r="O46" i="39"/>
  <c r="O47" i="39" a="1"/>
  <c r="O47" i="39" s="1"/>
  <c r="O48" i="39" a="1"/>
  <c r="O48" i="39"/>
  <c r="O49" i="39" a="1"/>
  <c r="O49" i="39" s="1"/>
  <c r="O50" i="39" a="1"/>
  <c r="O50" i="39"/>
  <c r="O51" i="39" a="1"/>
  <c r="O51" i="39" s="1"/>
  <c r="O52" i="39" a="1"/>
  <c r="O52" i="39"/>
  <c r="O53" i="39" a="1"/>
  <c r="O53" i="39" s="1"/>
  <c r="O54" i="39" a="1"/>
  <c r="O54" i="39"/>
  <c r="O55" i="39" a="1"/>
  <c r="O55" i="39" s="1"/>
  <c r="O56" i="39" a="1"/>
  <c r="O56" i="39"/>
  <c r="O57" i="39" a="1"/>
  <c r="O57" i="39" s="1"/>
  <c r="O58" i="39" a="1"/>
  <c r="O58" i="39"/>
  <c r="O59" i="39" a="1"/>
  <c r="O59" i="39" s="1"/>
  <c r="O60" i="39" a="1"/>
  <c r="O60" i="39"/>
  <c r="O61" i="39" a="1"/>
  <c r="O61" i="39" s="1"/>
  <c r="O62" i="39" a="1"/>
  <c r="O62" i="39"/>
  <c r="O63" i="39" a="1"/>
  <c r="O63" i="39" s="1"/>
  <c r="O64" i="39" a="1"/>
  <c r="O64" i="39"/>
  <c r="O65" i="39" a="1"/>
  <c r="O65" i="39" s="1"/>
  <c r="O66" i="39" a="1"/>
  <c r="O66" i="39"/>
  <c r="O67" i="39" a="1"/>
  <c r="O67" i="39" s="1"/>
  <c r="O68" i="39" a="1"/>
  <c r="O68" i="39"/>
  <c r="O69" i="39" a="1"/>
  <c r="O69" i="39" s="1"/>
  <c r="O70" i="39" a="1"/>
  <c r="O70" i="39"/>
  <c r="O71" i="39" a="1"/>
  <c r="O71" i="39" s="1"/>
  <c r="O72" i="39" a="1"/>
  <c r="O72" i="39"/>
  <c r="O73" i="39" a="1"/>
  <c r="O73" i="39" s="1"/>
  <c r="O74" i="39" a="1"/>
  <c r="O74" i="39"/>
  <c r="O75" i="39" a="1"/>
  <c r="O75" i="39" s="1"/>
  <c r="O76" i="39" a="1"/>
  <c r="O76" i="39"/>
  <c r="O77" i="39" a="1"/>
  <c r="O77" i="39" s="1"/>
  <c r="O78" i="39" a="1"/>
  <c r="O78" i="39"/>
  <c r="O79" i="39" a="1"/>
  <c r="O79" i="39" s="1"/>
  <c r="O80" i="39" a="1"/>
  <c r="O80" i="39"/>
  <c r="O81" i="39" a="1"/>
  <c r="O81" i="39" s="1"/>
  <c r="O82" i="39" a="1"/>
  <c r="O82" i="39"/>
  <c r="O83" i="39" a="1"/>
  <c r="O83" i="39" s="1"/>
  <c r="O84" i="39" a="1"/>
  <c r="O84" i="39"/>
  <c r="O85" i="39" a="1"/>
  <c r="O85" i="39" s="1"/>
  <c r="O86" i="39" a="1"/>
  <c r="O86" i="39"/>
  <c r="O87" i="39" a="1"/>
  <c r="O87" i="39" s="1"/>
  <c r="O88" i="39" a="1"/>
  <c r="O88" i="39"/>
  <c r="O89" i="39" a="1"/>
  <c r="O89" i="39" s="1"/>
  <c r="O90" i="39" a="1"/>
  <c r="O90" i="39"/>
  <c r="O91" i="39" a="1"/>
  <c r="O91" i="39" s="1"/>
  <c r="O92" i="39" a="1"/>
  <c r="O92" i="39"/>
  <c r="O93" i="39" a="1"/>
  <c r="O93" i="39" s="1"/>
  <c r="O94" i="39" a="1"/>
  <c r="O94" i="39"/>
  <c r="O95" i="39" a="1"/>
  <c r="O95" i="39" s="1"/>
  <c r="O96" i="39" a="1"/>
  <c r="O96" i="39"/>
  <c r="O97" i="39" a="1"/>
  <c r="O97" i="39" s="1"/>
  <c r="O98" i="39" a="1"/>
  <c r="O98" i="39"/>
  <c r="O99" i="39" a="1"/>
  <c r="O99" i="39" s="1"/>
  <c r="O100" i="39" a="1"/>
  <c r="O100" i="39"/>
  <c r="O101" i="39" a="1"/>
  <c r="O101" i="39" s="1"/>
  <c r="O102" i="39" a="1"/>
  <c r="O102" i="39" s="1"/>
  <c r="M39" i="39" l="1" a="1"/>
  <c r="M39" i="39" s="1"/>
  <c r="M40" i="39" a="1"/>
  <c r="M40" i="39"/>
  <c r="M41" i="39" a="1"/>
  <c r="M41" i="39" s="1"/>
  <c r="M42" i="39" a="1"/>
  <c r="M42" i="39"/>
  <c r="M43" i="39" a="1"/>
  <c r="M43" i="39" s="1"/>
  <c r="M44" i="39" a="1"/>
  <c r="M44" i="39"/>
  <c r="M45" i="39" a="1"/>
  <c r="M45" i="39" s="1"/>
  <c r="M46" i="39" a="1"/>
  <c r="M46" i="39"/>
  <c r="M47" i="39" a="1"/>
  <c r="M47" i="39" s="1"/>
  <c r="M48" i="39" a="1"/>
  <c r="M48" i="39"/>
  <c r="M49" i="39" a="1"/>
  <c r="M49" i="39" s="1"/>
  <c r="M50" i="39" a="1"/>
  <c r="M50" i="39"/>
  <c r="M51" i="39" a="1"/>
  <c r="M51" i="39" s="1"/>
  <c r="M52" i="39" a="1"/>
  <c r="M52" i="39"/>
  <c r="M53" i="39" a="1"/>
  <c r="M53" i="39" s="1"/>
  <c r="M54" i="39" a="1"/>
  <c r="M54" i="39"/>
  <c r="M55" i="39" a="1"/>
  <c r="M55" i="39" s="1"/>
  <c r="M56" i="39" a="1"/>
  <c r="M56" i="39"/>
  <c r="M57" i="39" a="1"/>
  <c r="M57" i="39" s="1"/>
  <c r="M58" i="39" a="1"/>
  <c r="M58" i="39"/>
  <c r="M59" i="39" a="1"/>
  <c r="M59" i="39" s="1"/>
  <c r="M60" i="39" a="1"/>
  <c r="M60" i="39"/>
  <c r="M61" i="39" a="1"/>
  <c r="M61" i="39" s="1"/>
  <c r="M62" i="39" a="1"/>
  <c r="M62" i="39"/>
  <c r="M63" i="39" a="1"/>
  <c r="M63" i="39" s="1"/>
  <c r="M64" i="39" a="1"/>
  <c r="M64" i="39"/>
  <c r="M65" i="39" a="1"/>
  <c r="M65" i="39" s="1"/>
  <c r="M66" i="39" a="1"/>
  <c r="M66" i="39"/>
  <c r="M67" i="39" a="1"/>
  <c r="M67" i="39" s="1"/>
  <c r="M68" i="39" a="1"/>
  <c r="M68" i="39"/>
  <c r="M69" i="39" a="1"/>
  <c r="M69" i="39" s="1"/>
  <c r="M70" i="39" a="1"/>
  <c r="M70" i="39"/>
  <c r="M71" i="39" a="1"/>
  <c r="M71" i="39" s="1"/>
  <c r="M72" i="39" a="1"/>
  <c r="M72" i="39"/>
  <c r="M73" i="39" a="1"/>
  <c r="M73" i="39" s="1"/>
  <c r="M74" i="39" a="1"/>
  <c r="M74" i="39"/>
  <c r="M75" i="39" a="1"/>
  <c r="M75" i="39" s="1"/>
  <c r="M76" i="39" a="1"/>
  <c r="M76" i="39"/>
  <c r="M77" i="39" a="1"/>
  <c r="M77" i="39" s="1"/>
  <c r="M78" i="39" a="1"/>
  <c r="M78" i="39"/>
  <c r="M79" i="39" a="1"/>
  <c r="M79" i="39" s="1"/>
  <c r="M80" i="39" a="1"/>
  <c r="M80" i="39"/>
  <c r="M81" i="39" a="1"/>
  <c r="M81" i="39" s="1"/>
  <c r="M82" i="39" a="1"/>
  <c r="M82" i="39"/>
  <c r="M83" i="39" a="1"/>
  <c r="M83" i="39" s="1"/>
  <c r="M84" i="39" a="1"/>
  <c r="M84" i="39" s="1"/>
  <c r="M85" i="39" a="1"/>
  <c r="M85" i="39" s="1"/>
  <c r="M86" i="39" a="1"/>
  <c r="M86" i="39" s="1"/>
  <c r="M87" i="39" a="1"/>
  <c r="M87" i="39" s="1"/>
  <c r="M88" i="39" a="1"/>
  <c r="M88" i="39" s="1"/>
  <c r="M89" i="39" a="1"/>
  <c r="M89" i="39" s="1"/>
  <c r="M90" i="39" a="1"/>
  <c r="M90" i="39" s="1"/>
  <c r="M91" i="39" a="1"/>
  <c r="M91" i="39" s="1"/>
  <c r="M92" i="39" a="1"/>
  <c r="M92" i="39" s="1"/>
  <c r="M93" i="39" a="1"/>
  <c r="M93" i="39" s="1"/>
  <c r="M94" i="39" a="1"/>
  <c r="M94" i="39" s="1"/>
  <c r="M95" i="39" a="1"/>
  <c r="M95" i="39" s="1"/>
  <c r="M96" i="39" a="1"/>
  <c r="M96" i="39" s="1"/>
  <c r="M97" i="39" a="1"/>
  <c r="M97" i="39" s="1"/>
  <c r="M98" i="39" a="1"/>
  <c r="M98" i="39" s="1"/>
  <c r="M99" i="39" a="1"/>
  <c r="M99" i="39" s="1"/>
  <c r="M100" i="39" a="1"/>
  <c r="M100" i="39" s="1"/>
  <c r="M101" i="39" a="1"/>
  <c r="M101" i="39" s="1"/>
  <c r="M102" i="39" a="1"/>
  <c r="M102" i="39" s="1"/>
  <c r="M38" i="39" a="1"/>
  <c r="M38" i="39" s="1"/>
  <c r="L39" i="39" a="1"/>
  <c r="L39" i="39" s="1"/>
  <c r="L40" i="39" a="1"/>
  <c r="L40" i="39"/>
  <c r="L41" i="39" a="1"/>
  <c r="L41" i="39" s="1"/>
  <c r="L42" i="39" a="1"/>
  <c r="L42" i="39"/>
  <c r="L43" i="39" a="1"/>
  <c r="L43" i="39" s="1"/>
  <c r="L44" i="39" a="1"/>
  <c r="L44" i="39"/>
  <c r="L45" i="39" a="1"/>
  <c r="L45" i="39" s="1"/>
  <c r="L46" i="39" a="1"/>
  <c r="L46" i="39"/>
  <c r="L47" i="39" a="1"/>
  <c r="L47" i="39" s="1"/>
  <c r="L48" i="39" a="1"/>
  <c r="L48" i="39"/>
  <c r="L49" i="39" a="1"/>
  <c r="L49" i="39" s="1"/>
  <c r="L50" i="39" a="1"/>
  <c r="L50" i="39"/>
  <c r="L51" i="39" a="1"/>
  <c r="L51" i="39" s="1"/>
  <c r="L52" i="39" a="1"/>
  <c r="L52" i="39" s="1"/>
  <c r="L53" i="39" a="1"/>
  <c r="L53" i="39" s="1"/>
  <c r="L54" i="39" a="1"/>
  <c r="L54" i="39" s="1"/>
  <c r="L55" i="39" a="1"/>
  <c r="L55" i="39" s="1"/>
  <c r="L56" i="39" a="1"/>
  <c r="L56" i="39" s="1"/>
  <c r="L57" i="39" a="1"/>
  <c r="L57" i="39" s="1"/>
  <c r="L58" i="39" a="1"/>
  <c r="L58" i="39" s="1"/>
  <c r="L59" i="39" a="1"/>
  <c r="L59" i="39" s="1"/>
  <c r="L60" i="39" a="1"/>
  <c r="L60" i="39" s="1"/>
  <c r="L61" i="39" a="1"/>
  <c r="L61" i="39" s="1"/>
  <c r="L62" i="39" a="1"/>
  <c r="L62" i="39" s="1"/>
  <c r="L63" i="39" a="1"/>
  <c r="L63" i="39" s="1"/>
  <c r="L64" i="39" a="1"/>
  <c r="L64" i="39" s="1"/>
  <c r="L65" i="39" a="1"/>
  <c r="L65" i="39" s="1"/>
  <c r="L66" i="39" a="1"/>
  <c r="L66" i="39" s="1"/>
  <c r="L67" i="39" a="1"/>
  <c r="L67" i="39" s="1"/>
  <c r="L68" i="39" a="1"/>
  <c r="L68" i="39" s="1"/>
  <c r="L69" i="39" a="1"/>
  <c r="L69" i="39" s="1"/>
  <c r="L70" i="39" a="1"/>
  <c r="L70" i="39" s="1"/>
  <c r="L71" i="39" a="1"/>
  <c r="L71" i="39" s="1"/>
  <c r="L72" i="39" a="1"/>
  <c r="L72" i="39" s="1"/>
  <c r="L73" i="39" a="1"/>
  <c r="L73" i="39" s="1"/>
  <c r="L74" i="39" a="1"/>
  <c r="L74" i="39" s="1"/>
  <c r="L75" i="39" a="1"/>
  <c r="L75" i="39" s="1"/>
  <c r="L76" i="39" a="1"/>
  <c r="L76" i="39" s="1"/>
  <c r="L77" i="39" a="1"/>
  <c r="L77" i="39" s="1"/>
  <c r="L78" i="39" a="1"/>
  <c r="L78" i="39" s="1"/>
  <c r="L79" i="39" a="1"/>
  <c r="L79" i="39" s="1"/>
  <c r="L80" i="39" a="1"/>
  <c r="L80" i="39" s="1"/>
  <c r="L81" i="39" a="1"/>
  <c r="L81" i="39" s="1"/>
  <c r="L82" i="39" a="1"/>
  <c r="L82" i="39" s="1"/>
  <c r="L83" i="39" a="1"/>
  <c r="L83" i="39" s="1"/>
  <c r="L84" i="39" a="1"/>
  <c r="L84" i="39" s="1"/>
  <c r="L85" i="39" a="1"/>
  <c r="L85" i="39" s="1"/>
  <c r="L86" i="39" a="1"/>
  <c r="L86" i="39" s="1"/>
  <c r="L87" i="39" a="1"/>
  <c r="L87" i="39" s="1"/>
  <c r="L88" i="39" a="1"/>
  <c r="L88" i="39" s="1"/>
  <c r="L89" i="39" a="1"/>
  <c r="L89" i="39" s="1"/>
  <c r="L90" i="39" a="1"/>
  <c r="L90" i="39" s="1"/>
  <c r="L91" i="39" a="1"/>
  <c r="L91" i="39" s="1"/>
  <c r="L92" i="39" a="1"/>
  <c r="L92" i="39" s="1"/>
  <c r="L93" i="39" a="1"/>
  <c r="L93" i="39" s="1"/>
  <c r="L94" i="39" a="1"/>
  <c r="L94" i="39" s="1"/>
  <c r="L95" i="39" a="1"/>
  <c r="L95" i="39" s="1"/>
  <c r="L96" i="39" a="1"/>
  <c r="L96" i="39" s="1"/>
  <c r="L97" i="39" a="1"/>
  <c r="L97" i="39" s="1"/>
  <c r="L98" i="39" a="1"/>
  <c r="L98" i="39" s="1"/>
  <c r="L99" i="39" a="1"/>
  <c r="L99" i="39" s="1"/>
  <c r="L100" i="39" a="1"/>
  <c r="L100" i="39" s="1"/>
  <c r="L101" i="39" a="1"/>
  <c r="L101" i="39" s="1"/>
  <c r="L102" i="39" a="1"/>
  <c r="L102" i="39" s="1"/>
  <c r="L38" i="39" a="1"/>
  <c r="L38" i="39" s="1"/>
  <c r="N97" i="39" a="1"/>
  <c r="N97" i="39" s="1"/>
  <c r="N98" i="39" a="1"/>
  <c r="N98" i="39"/>
  <c r="N99" i="39" a="1"/>
  <c r="N99" i="39" s="1"/>
  <c r="N100" i="39" a="1"/>
  <c r="N100" i="39"/>
  <c r="N101" i="39" a="1"/>
  <c r="N101" i="39" s="1"/>
  <c r="N102" i="39" a="1"/>
  <c r="N102" i="39"/>
  <c r="N39" i="39" a="1"/>
  <c r="N39" i="39" s="1"/>
  <c r="N40" i="39" a="1"/>
  <c r="N40" i="39"/>
  <c r="N41" i="39" a="1"/>
  <c r="N41" i="39" s="1"/>
  <c r="N42" i="39" a="1"/>
  <c r="N42" i="39"/>
  <c r="N43" i="39" a="1"/>
  <c r="N43" i="39" s="1"/>
  <c r="N44" i="39" a="1"/>
  <c r="N44" i="39"/>
  <c r="N45" i="39" a="1"/>
  <c r="N45" i="39" s="1"/>
  <c r="N46" i="39" a="1"/>
  <c r="N46" i="39"/>
  <c r="N47" i="39" a="1"/>
  <c r="N47" i="39" s="1"/>
  <c r="N48" i="39" a="1"/>
  <c r="N48" i="39"/>
  <c r="N49" i="39" a="1"/>
  <c r="N49" i="39" s="1"/>
  <c r="N50" i="39" a="1"/>
  <c r="N50" i="39"/>
  <c r="N51" i="39" a="1"/>
  <c r="N51" i="39" s="1"/>
  <c r="N52" i="39" a="1"/>
  <c r="N52" i="39"/>
  <c r="N53" i="39" a="1"/>
  <c r="N53" i="39" s="1"/>
  <c r="N54" i="39" a="1"/>
  <c r="N54" i="39"/>
  <c r="N55" i="39" a="1"/>
  <c r="N55" i="39" s="1"/>
  <c r="N56" i="39" a="1"/>
  <c r="N56" i="39"/>
  <c r="N57" i="39" a="1"/>
  <c r="N57" i="39" s="1"/>
  <c r="N58" i="39" a="1"/>
  <c r="N58" i="39"/>
  <c r="N59" i="39" a="1"/>
  <c r="N59" i="39" s="1"/>
  <c r="N60" i="39" a="1"/>
  <c r="N60" i="39"/>
  <c r="N61" i="39" a="1"/>
  <c r="N61" i="39" s="1"/>
  <c r="N62" i="39" a="1"/>
  <c r="N62" i="39"/>
  <c r="N63" i="39" a="1"/>
  <c r="N63" i="39" s="1"/>
  <c r="N64" i="39" a="1"/>
  <c r="N64" i="39"/>
  <c r="N65" i="39" a="1"/>
  <c r="N65" i="39" s="1"/>
  <c r="N66" i="39" a="1"/>
  <c r="N66" i="39"/>
  <c r="N67" i="39" a="1"/>
  <c r="N67" i="39" s="1"/>
  <c r="N68" i="39" a="1"/>
  <c r="N68" i="39"/>
  <c r="N69" i="39" a="1"/>
  <c r="N69" i="39" s="1"/>
  <c r="N70" i="39" a="1"/>
  <c r="N70" i="39"/>
  <c r="N71" i="39" a="1"/>
  <c r="N71" i="39" s="1"/>
  <c r="N72" i="39" a="1"/>
  <c r="N72" i="39"/>
  <c r="N73" i="39" a="1"/>
  <c r="N73" i="39" s="1"/>
  <c r="N74" i="39" a="1"/>
  <c r="N74" i="39"/>
  <c r="N75" i="39" a="1"/>
  <c r="N75" i="39" s="1"/>
  <c r="N76" i="39" a="1"/>
  <c r="N76" i="39"/>
  <c r="N77" i="39" a="1"/>
  <c r="N77" i="39" s="1"/>
  <c r="N78" i="39" a="1"/>
  <c r="N78" i="39"/>
  <c r="N79" i="39" a="1"/>
  <c r="N79" i="39" s="1"/>
  <c r="N80" i="39" a="1"/>
  <c r="N80" i="39"/>
  <c r="N81" i="39" a="1"/>
  <c r="N81" i="39" s="1"/>
  <c r="N82" i="39" a="1"/>
  <c r="N82" i="39"/>
  <c r="N83" i="39" a="1"/>
  <c r="N83" i="39" s="1"/>
  <c r="N84" i="39" a="1"/>
  <c r="N84" i="39"/>
  <c r="N85" i="39" a="1"/>
  <c r="N85" i="39" s="1"/>
  <c r="N86" i="39" a="1"/>
  <c r="N86" i="39"/>
  <c r="N87" i="39" a="1"/>
  <c r="N87" i="39" s="1"/>
  <c r="N88" i="39" a="1"/>
  <c r="N88" i="39"/>
  <c r="N89" i="39" a="1"/>
  <c r="N89" i="39" s="1"/>
  <c r="N90" i="39" a="1"/>
  <c r="N90" i="39"/>
  <c r="N91" i="39" a="1"/>
  <c r="N91" i="39" s="1"/>
  <c r="N92" i="39" a="1"/>
  <c r="N92" i="39"/>
  <c r="N93" i="39" a="1"/>
  <c r="N93" i="39" s="1"/>
  <c r="N94" i="39" a="1"/>
  <c r="N94" i="39"/>
  <c r="N95" i="39" a="1"/>
  <c r="N95" i="39" s="1"/>
  <c r="N96" i="39" a="1"/>
  <c r="N96" i="39" s="1"/>
  <c r="N38" i="39" a="1"/>
  <c r="N38" i="39" s="1"/>
  <c r="J38" i="39" l="1"/>
  <c r="M8" i="35"/>
  <c r="M9" i="35"/>
  <c r="M10" i="35"/>
  <c r="M12" i="35"/>
  <c r="M13" i="35"/>
  <c r="M14" i="35"/>
  <c r="M15" i="35"/>
  <c r="M16" i="35"/>
  <c r="M17" i="35"/>
  <c r="M18" i="35"/>
  <c r="M7" i="35"/>
  <c r="J92" i="39"/>
  <c r="J93" i="39"/>
  <c r="J94" i="39"/>
  <c r="J95" i="39"/>
  <c r="J96" i="39"/>
  <c r="J88" i="39"/>
  <c r="J89" i="39"/>
  <c r="J90" i="39"/>
  <c r="J91" i="39"/>
  <c r="J87" i="39"/>
  <c r="J83" i="39"/>
  <c r="J84" i="39"/>
  <c r="J85" i="39"/>
  <c r="J86" i="39"/>
  <c r="J82" i="39"/>
  <c r="J77" i="39"/>
  <c r="J78" i="39"/>
  <c r="J79" i="39"/>
  <c r="J80" i="39"/>
  <c r="J81" i="39"/>
  <c r="J76" i="39"/>
  <c r="J71" i="39"/>
  <c r="J72" i="39"/>
  <c r="J73" i="39"/>
  <c r="J74" i="39"/>
  <c r="J75" i="39"/>
  <c r="J70" i="39"/>
  <c r="J65" i="39"/>
  <c r="J66" i="39"/>
  <c r="J67" i="39"/>
  <c r="J68" i="39"/>
  <c r="J69" i="39"/>
  <c r="J64" i="39"/>
  <c r="J59" i="39"/>
  <c r="J60" i="39"/>
  <c r="J61" i="39"/>
  <c r="J62" i="39"/>
  <c r="J63" i="39"/>
  <c r="J58" i="39"/>
  <c r="J54" i="39"/>
  <c r="J55" i="39"/>
  <c r="J56" i="39"/>
  <c r="J57" i="39"/>
  <c r="J53" i="39"/>
  <c r="J49" i="39"/>
  <c r="J50" i="39"/>
  <c r="J51" i="39"/>
  <c r="J52" i="39"/>
  <c r="J48" i="39"/>
  <c r="J47" i="39"/>
  <c r="J46" i="39"/>
  <c r="J45" i="39"/>
  <c r="J44" i="39"/>
  <c r="J43" i="39"/>
  <c r="J42" i="39"/>
  <c r="J41" i="39"/>
  <c r="J40" i="39"/>
  <c r="J39" i="39"/>
</calcChain>
</file>

<file path=xl/sharedStrings.xml><?xml version="1.0" encoding="utf-8"?>
<sst xmlns="http://schemas.openxmlformats.org/spreadsheetml/2006/main" count="434" uniqueCount="76">
  <si>
    <t>Количество работающих за период</t>
  </si>
  <si>
    <t>Отчёт об использовании финансовых средств на мероприятия по охране труда за 1 квартал 2005 года.</t>
  </si>
  <si>
    <t>Профессия</t>
  </si>
  <si>
    <t xml:space="preserve">Количество месяцев в году, когда требуется выдача  </t>
  </si>
  <si>
    <t>Норма выдачи на 1 работника в месяц/мл (грамм)</t>
  </si>
  <si>
    <t>февраль</t>
  </si>
  <si>
    <t>ноябрь</t>
  </si>
  <si>
    <t>декабрь</t>
  </si>
  <si>
    <t>май</t>
  </si>
  <si>
    <t>август</t>
  </si>
  <si>
    <t>июнь</t>
  </si>
  <si>
    <t>июль</t>
  </si>
  <si>
    <t>апрель</t>
  </si>
  <si>
    <t>октябрь</t>
  </si>
  <si>
    <t>январь</t>
  </si>
  <si>
    <t>март</t>
  </si>
  <si>
    <t>сентябрь</t>
  </si>
  <si>
    <t xml:space="preserve">500 мл </t>
  </si>
  <si>
    <t>Вид смывающих и (или) обезвреживающих средств</t>
  </si>
  <si>
    <t>Единица измерения (г/мл)</t>
  </si>
  <si>
    <t>Количество на год</t>
  </si>
  <si>
    <t>Средства для защиты при негативном влиянии окружающей среды (от пониженных температур, ветра)</t>
  </si>
  <si>
    <t>4*</t>
  </si>
  <si>
    <t>Средства для защиты при негативном влиянии окружающей среды (от ультрафиолетового излучения А, В, С)</t>
  </si>
  <si>
    <t>Средства для защиты от бактериологических вредных факторов (дезинфицирующие)</t>
  </si>
  <si>
    <t>Средства для защиты от бактериологических вредных факторов (от укусов членистоногих)</t>
  </si>
  <si>
    <t>Твердое туалетное мыло (или жидкие моющие средства)</t>
  </si>
  <si>
    <t>Очищающие кремы, гели и пасты</t>
  </si>
  <si>
    <t>Фамилия</t>
  </si>
  <si>
    <t>Имя</t>
  </si>
  <si>
    <t xml:space="preserve">Отчество (при наличии) </t>
  </si>
  <si>
    <t xml:space="preserve">Табельный номер </t>
  </si>
  <si>
    <t xml:space="preserve">Структурное подразделение </t>
  </si>
  <si>
    <t>Профессия (должность)</t>
  </si>
  <si>
    <t xml:space="preserve">Дата поступления на работу </t>
  </si>
  <si>
    <t xml:space="preserve">Дата изменения наименования профессии (должности) или перевода в другое </t>
  </si>
  <si>
    <t xml:space="preserve">структурное подразделение </t>
  </si>
  <si>
    <t xml:space="preserve">Предусмотрено типовыми нормами бесплатной  выдачи работникам </t>
  </si>
  <si>
    <t>смывающих и (или) обезвреживающих средств:</t>
  </si>
  <si>
    <t>Выдано</t>
  </si>
  <si>
    <t>дата</t>
  </si>
  <si>
    <t>расписка в получении</t>
  </si>
  <si>
    <t>кол-во (г/мл)</t>
  </si>
  <si>
    <t>способ выдачи</t>
  </si>
  <si>
    <t>Пункт Типовых норм</t>
  </si>
  <si>
    <t>УЧЕТА ВЫДАЧИ СМЫВАЮЩИХ И (ИЛИ) ОБЕЗВРЕЖИВАЮЩИХ СРЕДСТВ</t>
  </si>
  <si>
    <t>ЛИЧНАЯ КАРТОЧКА N</t>
  </si>
  <si>
    <t>индивид.</t>
  </si>
  <si>
    <t>Св-во о гос. регистр-ии, сертификат соответствия</t>
  </si>
  <si>
    <t>ед изм</t>
  </si>
  <si>
    <t>мл.</t>
  </si>
  <si>
    <r>
      <t xml:space="preserve">Регенерирующие </t>
    </r>
    <r>
      <rPr>
        <sz val="14"/>
        <color indexed="8"/>
        <rFont val="Times New Roman"/>
        <family val="1"/>
        <charset val="204"/>
      </rPr>
      <t>восстанавливающие кремы, эмульсии</t>
    </r>
  </si>
  <si>
    <t>вид ДСИЗ в нормы карточки</t>
  </si>
  <si>
    <t>в выдачу наименование ДСИЗ</t>
  </si>
  <si>
    <t>Мыло жидкое</t>
  </si>
  <si>
    <t>Паста  для очистки кожи</t>
  </si>
  <si>
    <t>Крем регенерирующий, восстанавливающий</t>
  </si>
  <si>
    <t>Спрей для ног дезинфицирующий</t>
  </si>
  <si>
    <t>Крем для защиты от понидженных температур</t>
  </si>
  <si>
    <t>Крем  для защиты кожи от УФ</t>
  </si>
  <si>
    <t>Аэрозоль  от укусов насекомых</t>
  </si>
  <si>
    <t>Максим</t>
  </si>
  <si>
    <t>Сергеевич</t>
  </si>
  <si>
    <t>Грахов</t>
  </si>
  <si>
    <t>Регенерирующие восстанавливающие кремы, эмульсии</t>
  </si>
  <si>
    <t>*</t>
  </si>
  <si>
    <t>**</t>
  </si>
  <si>
    <t>***</t>
  </si>
  <si>
    <t>****</t>
  </si>
  <si>
    <t>Крем для защиты от пониженных температур</t>
  </si>
  <si>
    <t>500 мл</t>
  </si>
  <si>
    <t xml:space="preserve">Количество в год, когда требуется выдача  </t>
  </si>
  <si>
    <t>слесарь</t>
  </si>
  <si>
    <t>уборщик территории</t>
  </si>
  <si>
    <t>пример как должно быть</t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</si>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</sst>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ourier New"/>
      <family val="3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0" fontId="14" fillId="0" borderId="0" xfId="0" applyFont="1"/>
    <xf numFmtId="0" fontId="15" fillId="0" borderId="0" xfId="0" applyFont="1"/>
    <xf numFmtId="49" fontId="16" fillId="0" borderId="2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3" fillId="0" borderId="5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4" xfId="0" applyNumberFormat="1" applyFont="1" applyBorder="1"/>
    <xf numFmtId="0" fontId="2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2" xfId="0" applyFill="1" applyBorder="1"/>
    <xf numFmtId="0" fontId="17" fillId="3" borderId="6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3">
    <cellStyle name="Normal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view="pageBreakPreview" topLeftCell="E13" zoomScale="80" zoomScaleNormal="100" zoomScaleSheetLayoutView="80" workbookViewId="0">
      <selection activeCell="I6" sqref="I6"/>
    </sheetView>
  </sheetViews>
  <sheetFormatPr defaultRowHeight="12.75" x14ac:dyDescent="0.2"/>
  <cols>
    <col min="1" max="2" width="9.140625" style="1" hidden="1" customWidth="1"/>
    <col min="3" max="3" width="22.5703125" style="1" customWidth="1"/>
    <col min="4" max="4" width="27.5703125" style="1" customWidth="1"/>
    <col min="5" max="5" width="9.85546875" style="1" customWidth="1"/>
    <col min="6" max="6" width="20.85546875" style="1" customWidth="1"/>
    <col min="7" max="7" width="20.85546875" style="41" customWidth="1"/>
    <col min="8" max="8" width="36.85546875" style="1" customWidth="1"/>
    <col min="9" max="9" width="43.7109375" style="41" customWidth="1"/>
    <col min="10" max="10" width="14.5703125" style="1" customWidth="1"/>
    <col min="11" max="11" width="14.5703125" style="41" customWidth="1"/>
    <col min="12" max="13" width="18.7109375" style="1" customWidth="1"/>
    <col min="14" max="14" width="15.140625" style="1" customWidth="1"/>
    <col min="15" max="26" width="9.140625" style="1" customWidth="1"/>
    <col min="27" max="16384" width="9.140625" style="1"/>
  </cols>
  <sheetData>
    <row r="1" spans="1:25" ht="15.75" x14ac:dyDescent="0.25">
      <c r="A1" s="2"/>
      <c r="B1" s="2"/>
      <c r="C1" s="2"/>
      <c r="D1" s="2"/>
      <c r="E1" s="2"/>
      <c r="F1" s="2"/>
      <c r="G1" s="39"/>
      <c r="H1" s="8"/>
      <c r="I1" s="38"/>
      <c r="J1" s="8"/>
      <c r="K1" s="38"/>
      <c r="L1" s="8"/>
      <c r="M1" s="8"/>
      <c r="N1" s="8"/>
    </row>
    <row r="2" spans="1:25" ht="15.75" x14ac:dyDescent="0.25">
      <c r="A2" s="2"/>
      <c r="B2" s="2"/>
      <c r="C2" s="2"/>
      <c r="D2" s="2"/>
      <c r="E2" s="2"/>
      <c r="F2" s="2"/>
      <c r="G2" s="39"/>
      <c r="H2" s="8"/>
      <c r="I2" s="38"/>
      <c r="J2" s="8"/>
      <c r="K2" s="38"/>
      <c r="L2" s="8"/>
      <c r="M2" s="8"/>
      <c r="N2" s="8"/>
    </row>
    <row r="3" spans="1:25" ht="21" customHeight="1" x14ac:dyDescent="0.2">
      <c r="A3" s="4" t="s">
        <v>1</v>
      </c>
      <c r="B3" s="4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34"/>
      <c r="N3" s="12"/>
    </row>
    <row r="4" spans="1:25" ht="21" customHeight="1" x14ac:dyDescent="0.35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35"/>
      <c r="N4" s="13"/>
    </row>
    <row r="5" spans="1:25" ht="14.25" customHeight="1" x14ac:dyDescent="0.25">
      <c r="A5" s="7"/>
      <c r="B5" s="7"/>
      <c r="C5" s="7"/>
      <c r="D5" s="7"/>
      <c r="E5" s="7"/>
      <c r="F5" s="7"/>
      <c r="G5" s="50"/>
      <c r="H5" s="2"/>
      <c r="I5" s="39"/>
      <c r="J5" s="2"/>
      <c r="K5" s="39"/>
      <c r="L5" s="2"/>
      <c r="M5" s="2"/>
      <c r="N5" s="2"/>
    </row>
    <row r="6" spans="1:25" s="2" customFormat="1" ht="136.5" customHeight="1" thickBot="1" x14ac:dyDescent="0.3">
      <c r="A6" s="65" t="s">
        <v>0</v>
      </c>
      <c r="B6" s="66"/>
      <c r="C6" s="9" t="s">
        <v>65</v>
      </c>
      <c r="D6" s="10" t="s">
        <v>66</v>
      </c>
      <c r="E6" s="10" t="s">
        <v>67</v>
      </c>
      <c r="F6" s="10" t="s">
        <v>2</v>
      </c>
      <c r="G6" s="51" t="s">
        <v>44</v>
      </c>
      <c r="H6" s="10" t="s">
        <v>53</v>
      </c>
      <c r="I6" s="10" t="s">
        <v>52</v>
      </c>
      <c r="J6" s="10" t="s">
        <v>4</v>
      </c>
      <c r="K6" s="10" t="s">
        <v>3</v>
      </c>
      <c r="L6" s="10" t="s">
        <v>49</v>
      </c>
      <c r="M6" s="10" t="s">
        <v>71</v>
      </c>
      <c r="N6" s="11"/>
    </row>
    <row r="7" spans="1:25" s="3" customFormat="1" ht="52.5" customHeight="1" thickBot="1" x14ac:dyDescent="0.3">
      <c r="A7" s="5"/>
      <c r="B7" s="6"/>
      <c r="C7" s="57"/>
      <c r="D7" s="60"/>
      <c r="E7" s="60"/>
      <c r="F7" s="28" t="s">
        <v>73</v>
      </c>
      <c r="G7" s="47">
        <v>4</v>
      </c>
      <c r="H7" s="43" t="s">
        <v>58</v>
      </c>
      <c r="I7" s="52" t="s">
        <v>21</v>
      </c>
      <c r="J7" s="46">
        <v>100</v>
      </c>
      <c r="K7" s="40">
        <v>3</v>
      </c>
      <c r="L7" s="16" t="s">
        <v>50</v>
      </c>
      <c r="M7" s="16">
        <f>K7*J7</f>
        <v>300</v>
      </c>
      <c r="N7" s="55" t="s">
        <v>14</v>
      </c>
      <c r="O7" s="56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56" t="s">
        <v>7</v>
      </c>
    </row>
    <row r="8" spans="1:25" s="3" customFormat="1" ht="34.5" customHeight="1" thickBot="1" x14ac:dyDescent="0.3">
      <c r="A8" s="5"/>
      <c r="B8" s="6"/>
      <c r="C8" s="58"/>
      <c r="D8" s="61"/>
      <c r="E8" s="61"/>
      <c r="F8" s="28" t="s">
        <v>73</v>
      </c>
      <c r="G8" s="47" t="s">
        <v>22</v>
      </c>
      <c r="H8" s="44" t="s">
        <v>59</v>
      </c>
      <c r="I8" s="53" t="s">
        <v>23</v>
      </c>
      <c r="J8" s="46">
        <v>100</v>
      </c>
      <c r="K8" s="40">
        <v>9</v>
      </c>
      <c r="L8" s="16" t="s">
        <v>50</v>
      </c>
      <c r="M8" s="16">
        <f t="shared" ref="M8:M18" si="0">K8*J8</f>
        <v>900</v>
      </c>
      <c r="N8" s="55"/>
      <c r="O8" s="56"/>
      <c r="P8" s="55" t="s">
        <v>15</v>
      </c>
      <c r="Q8" s="56" t="s">
        <v>12</v>
      </c>
      <c r="R8" s="56" t="s">
        <v>8</v>
      </c>
      <c r="S8" s="56" t="s">
        <v>10</v>
      </c>
      <c r="T8" s="56" t="s">
        <v>11</v>
      </c>
      <c r="U8" s="56" t="s">
        <v>9</v>
      </c>
      <c r="V8" s="56" t="s">
        <v>16</v>
      </c>
      <c r="W8" s="56" t="s">
        <v>13</v>
      </c>
      <c r="X8" s="56" t="s">
        <v>6</v>
      </c>
      <c r="Y8" s="56"/>
    </row>
    <row r="9" spans="1:25" s="3" customFormat="1" ht="35.25" customHeight="1" thickBot="1" x14ac:dyDescent="0.3">
      <c r="A9" s="5"/>
      <c r="B9" s="6"/>
      <c r="C9" s="58"/>
      <c r="D9" s="61"/>
      <c r="E9" s="61"/>
      <c r="F9" s="28" t="s">
        <v>73</v>
      </c>
      <c r="G9" s="47">
        <v>5</v>
      </c>
      <c r="H9" s="44" t="s">
        <v>57</v>
      </c>
      <c r="I9" s="53" t="s">
        <v>24</v>
      </c>
      <c r="J9" s="46">
        <v>100</v>
      </c>
      <c r="K9" s="40">
        <v>12</v>
      </c>
      <c r="L9" s="16" t="s">
        <v>50</v>
      </c>
      <c r="M9" s="16">
        <f t="shared" si="0"/>
        <v>1200</v>
      </c>
      <c r="N9" s="55" t="s">
        <v>14</v>
      </c>
      <c r="O9" s="55" t="s">
        <v>5</v>
      </c>
      <c r="P9" s="55" t="s">
        <v>15</v>
      </c>
      <c r="Q9" s="55" t="s">
        <v>12</v>
      </c>
      <c r="R9" s="55" t="s">
        <v>8</v>
      </c>
      <c r="S9" s="55" t="s">
        <v>10</v>
      </c>
      <c r="T9" s="55" t="s">
        <v>11</v>
      </c>
      <c r="U9" s="55" t="s">
        <v>9</v>
      </c>
      <c r="V9" s="55" t="s">
        <v>16</v>
      </c>
      <c r="W9" s="55" t="s">
        <v>13</v>
      </c>
      <c r="X9" s="55" t="s">
        <v>6</v>
      </c>
      <c r="Y9" s="55" t="s">
        <v>7</v>
      </c>
    </row>
    <row r="10" spans="1:25" s="3" customFormat="1" ht="48.75" customHeight="1" thickBot="1" x14ac:dyDescent="0.3">
      <c r="A10" s="5"/>
      <c r="B10" s="6"/>
      <c r="C10" s="58"/>
      <c r="D10" s="61"/>
      <c r="E10" s="61"/>
      <c r="F10" s="28" t="s">
        <v>73</v>
      </c>
      <c r="G10" s="47">
        <v>6</v>
      </c>
      <c r="H10" s="44" t="s">
        <v>60</v>
      </c>
      <c r="I10" s="53" t="s">
        <v>25</v>
      </c>
      <c r="J10" s="46">
        <v>200</v>
      </c>
      <c r="K10" s="40">
        <v>5</v>
      </c>
      <c r="L10" s="16" t="s">
        <v>50</v>
      </c>
      <c r="M10" s="16">
        <f t="shared" si="0"/>
        <v>1000</v>
      </c>
      <c r="N10" s="55"/>
      <c r="O10" s="56"/>
      <c r="P10" s="56"/>
      <c r="Q10" s="56"/>
      <c r="R10" s="55" t="s">
        <v>8</v>
      </c>
      <c r="S10" s="56" t="s">
        <v>10</v>
      </c>
      <c r="T10" s="56" t="s">
        <v>11</v>
      </c>
      <c r="U10" s="56" t="s">
        <v>9</v>
      </c>
      <c r="V10" s="56" t="s">
        <v>16</v>
      </c>
      <c r="W10" s="56"/>
      <c r="X10" s="56"/>
      <c r="Y10" s="56"/>
    </row>
    <row r="11" spans="1:25" s="3" customFormat="1" ht="48.75" customHeight="1" thickBot="1" x14ac:dyDescent="0.3">
      <c r="A11" s="5"/>
      <c r="B11" s="6"/>
      <c r="C11" s="58"/>
      <c r="D11" s="61"/>
      <c r="E11" s="61"/>
      <c r="F11" s="28" t="s">
        <v>73</v>
      </c>
      <c r="G11" s="47">
        <v>8</v>
      </c>
      <c r="H11" s="45" t="s">
        <v>54</v>
      </c>
      <c r="I11" s="54" t="s">
        <v>26</v>
      </c>
      <c r="J11" s="46" t="s">
        <v>70</v>
      </c>
      <c r="K11" s="40">
        <v>12</v>
      </c>
      <c r="L11" s="16" t="s">
        <v>50</v>
      </c>
      <c r="M11" s="16">
        <v>6000</v>
      </c>
      <c r="N11" s="55" t="s">
        <v>14</v>
      </c>
      <c r="O11" s="55" t="s">
        <v>5</v>
      </c>
      <c r="P11" s="55" t="s">
        <v>15</v>
      </c>
      <c r="Q11" s="55" t="s">
        <v>12</v>
      </c>
      <c r="R11" s="55" t="s">
        <v>8</v>
      </c>
      <c r="S11" s="55" t="s">
        <v>10</v>
      </c>
      <c r="T11" s="55" t="s">
        <v>11</v>
      </c>
      <c r="U11" s="55" t="s">
        <v>9</v>
      </c>
      <c r="V11" s="55" t="s">
        <v>16</v>
      </c>
      <c r="W11" s="55" t="s">
        <v>13</v>
      </c>
      <c r="X11" s="55" t="s">
        <v>6</v>
      </c>
      <c r="Y11" s="55" t="s">
        <v>7</v>
      </c>
    </row>
    <row r="12" spans="1:25" s="3" customFormat="1" ht="24.75" customHeight="1" thickBot="1" x14ac:dyDescent="0.3">
      <c r="A12" s="5"/>
      <c r="B12" s="6"/>
      <c r="C12" s="58"/>
      <c r="D12" s="61"/>
      <c r="E12" s="61"/>
      <c r="F12" s="28" t="s">
        <v>73</v>
      </c>
      <c r="G12" s="47">
        <v>9</v>
      </c>
      <c r="H12" s="45" t="s">
        <v>55</v>
      </c>
      <c r="I12" s="54" t="s">
        <v>27</v>
      </c>
      <c r="J12" s="46">
        <v>200</v>
      </c>
      <c r="K12" s="40">
        <v>12</v>
      </c>
      <c r="L12" s="16" t="s">
        <v>50</v>
      </c>
      <c r="M12" s="16">
        <f t="shared" si="0"/>
        <v>2400</v>
      </c>
      <c r="N12" s="55" t="s">
        <v>14</v>
      </c>
      <c r="O12" s="55" t="s">
        <v>5</v>
      </c>
      <c r="P12" s="55" t="s">
        <v>15</v>
      </c>
      <c r="Q12" s="55" t="s">
        <v>12</v>
      </c>
      <c r="R12" s="55" t="s">
        <v>8</v>
      </c>
      <c r="S12" s="55" t="s">
        <v>10</v>
      </c>
      <c r="T12" s="55" t="s">
        <v>11</v>
      </c>
      <c r="U12" s="55" t="s">
        <v>9</v>
      </c>
      <c r="V12" s="55" t="s">
        <v>16</v>
      </c>
      <c r="W12" s="55" t="s">
        <v>13</v>
      </c>
      <c r="X12" s="55" t="s">
        <v>6</v>
      </c>
      <c r="Y12" s="55" t="s">
        <v>7</v>
      </c>
    </row>
    <row r="13" spans="1:25" s="3" customFormat="1" ht="45" customHeight="1" thickBot="1" x14ac:dyDescent="0.3">
      <c r="A13" s="5"/>
      <c r="B13" s="6"/>
      <c r="C13" s="59"/>
      <c r="D13" s="62"/>
      <c r="E13" s="62"/>
      <c r="F13" s="28" t="s">
        <v>73</v>
      </c>
      <c r="G13" s="47">
        <v>10</v>
      </c>
      <c r="H13" s="45" t="s">
        <v>56</v>
      </c>
      <c r="I13" s="54" t="s">
        <v>51</v>
      </c>
      <c r="J13" s="46">
        <v>100</v>
      </c>
      <c r="K13" s="40">
        <v>12</v>
      </c>
      <c r="L13" s="16" t="s">
        <v>50</v>
      </c>
      <c r="M13" s="16">
        <f t="shared" si="0"/>
        <v>1200</v>
      </c>
      <c r="N13" s="55" t="s">
        <v>14</v>
      </c>
      <c r="O13" s="55" t="s">
        <v>5</v>
      </c>
      <c r="P13" s="55" t="s">
        <v>15</v>
      </c>
      <c r="Q13" s="55" t="s">
        <v>12</v>
      </c>
      <c r="R13" s="55" t="s">
        <v>8</v>
      </c>
      <c r="S13" s="55" t="s">
        <v>10</v>
      </c>
      <c r="T13" s="55" t="s">
        <v>11</v>
      </c>
      <c r="U13" s="55" t="s">
        <v>9</v>
      </c>
      <c r="V13" s="55" t="s">
        <v>16</v>
      </c>
      <c r="W13" s="55" t="s">
        <v>13</v>
      </c>
      <c r="X13" s="55" t="s">
        <v>6</v>
      </c>
      <c r="Y13" s="55" t="s">
        <v>7</v>
      </c>
    </row>
    <row r="14" spans="1:25" s="3" customFormat="1" ht="52.5" customHeight="1" thickBot="1" x14ac:dyDescent="0.3">
      <c r="A14" s="5"/>
      <c r="B14" s="6"/>
      <c r="C14" s="57"/>
      <c r="D14" s="60"/>
      <c r="E14" s="60"/>
      <c r="F14" s="28" t="s">
        <v>72</v>
      </c>
      <c r="G14" s="47">
        <v>4</v>
      </c>
      <c r="H14" s="43" t="s">
        <v>58</v>
      </c>
      <c r="I14" s="52" t="s">
        <v>21</v>
      </c>
      <c r="J14" s="46">
        <v>100</v>
      </c>
      <c r="K14" s="40">
        <v>3</v>
      </c>
      <c r="L14" s="16" t="s">
        <v>50</v>
      </c>
      <c r="M14" s="16">
        <f t="shared" si="0"/>
        <v>300</v>
      </c>
      <c r="N14" s="55" t="s">
        <v>14</v>
      </c>
      <c r="O14" s="56" t="s">
        <v>5</v>
      </c>
      <c r="P14" s="56"/>
      <c r="Q14" s="56"/>
      <c r="R14" s="56"/>
      <c r="S14" s="56"/>
      <c r="T14" s="56"/>
      <c r="U14" s="56"/>
      <c r="V14" s="56"/>
      <c r="W14" s="56"/>
      <c r="X14" s="56"/>
      <c r="Y14" s="56" t="s">
        <v>7</v>
      </c>
    </row>
    <row r="15" spans="1:25" s="3" customFormat="1" ht="35.25" customHeight="1" thickBot="1" x14ac:dyDescent="0.3">
      <c r="A15" s="5"/>
      <c r="B15" s="6"/>
      <c r="C15" s="58"/>
      <c r="D15" s="61"/>
      <c r="E15" s="61"/>
      <c r="F15" s="28" t="s">
        <v>72</v>
      </c>
      <c r="G15" s="47">
        <v>5</v>
      </c>
      <c r="H15" s="44" t="s">
        <v>57</v>
      </c>
      <c r="I15" s="53" t="s">
        <v>24</v>
      </c>
      <c r="J15" s="46">
        <v>100</v>
      </c>
      <c r="K15" s="40">
        <v>12</v>
      </c>
      <c r="L15" s="16" t="s">
        <v>50</v>
      </c>
      <c r="M15" s="16">
        <f t="shared" si="0"/>
        <v>1200</v>
      </c>
      <c r="N15" s="55" t="s">
        <v>14</v>
      </c>
      <c r="O15" s="55" t="s">
        <v>5</v>
      </c>
      <c r="P15" s="55" t="s">
        <v>15</v>
      </c>
      <c r="Q15" s="55" t="s">
        <v>12</v>
      </c>
      <c r="R15" s="55" t="s">
        <v>8</v>
      </c>
      <c r="S15" s="55" t="s">
        <v>10</v>
      </c>
      <c r="T15" s="55" t="s">
        <v>11</v>
      </c>
      <c r="U15" s="55" t="s">
        <v>9</v>
      </c>
      <c r="V15" s="55" t="s">
        <v>16</v>
      </c>
      <c r="W15" s="55" t="s">
        <v>13</v>
      </c>
      <c r="X15" s="55" t="s">
        <v>6</v>
      </c>
      <c r="Y15" s="55" t="s">
        <v>7</v>
      </c>
    </row>
    <row r="16" spans="1:25" s="3" customFormat="1" ht="48.75" customHeight="1" thickBot="1" x14ac:dyDescent="0.3">
      <c r="A16" s="5"/>
      <c r="B16" s="6"/>
      <c r="C16" s="58"/>
      <c r="D16" s="61"/>
      <c r="E16" s="61"/>
      <c r="F16" s="28" t="s">
        <v>72</v>
      </c>
      <c r="G16" s="47">
        <v>6</v>
      </c>
      <c r="H16" s="44" t="s">
        <v>60</v>
      </c>
      <c r="I16" s="53" t="s">
        <v>25</v>
      </c>
      <c r="J16" s="46">
        <v>200</v>
      </c>
      <c r="K16" s="40">
        <v>5</v>
      </c>
      <c r="L16" s="16" t="s">
        <v>50</v>
      </c>
      <c r="M16" s="16">
        <f t="shared" si="0"/>
        <v>1000</v>
      </c>
      <c r="N16" s="55"/>
      <c r="O16" s="56"/>
      <c r="P16" s="56"/>
      <c r="Q16" s="56"/>
      <c r="R16" s="55" t="s">
        <v>8</v>
      </c>
      <c r="S16" s="56" t="s">
        <v>10</v>
      </c>
      <c r="T16" s="56" t="s">
        <v>11</v>
      </c>
      <c r="U16" s="56" t="s">
        <v>9</v>
      </c>
      <c r="V16" s="56" t="s">
        <v>16</v>
      </c>
      <c r="W16" s="56"/>
      <c r="X16" s="56"/>
      <c r="Y16" s="56"/>
    </row>
    <row r="17" spans="1:25" s="3" customFormat="1" ht="24.75" customHeight="1" thickBot="1" x14ac:dyDescent="0.3">
      <c r="A17" s="5"/>
      <c r="B17" s="6"/>
      <c r="C17" s="58"/>
      <c r="D17" s="61"/>
      <c r="E17" s="61"/>
      <c r="F17" s="28" t="s">
        <v>72</v>
      </c>
      <c r="G17" s="47">
        <v>9</v>
      </c>
      <c r="H17" s="45" t="s">
        <v>55</v>
      </c>
      <c r="I17" s="54" t="s">
        <v>27</v>
      </c>
      <c r="J17" s="46">
        <v>200</v>
      </c>
      <c r="K17" s="40">
        <v>12</v>
      </c>
      <c r="L17" s="16" t="s">
        <v>50</v>
      </c>
      <c r="M17" s="16">
        <f t="shared" si="0"/>
        <v>2400</v>
      </c>
      <c r="N17" s="55" t="s">
        <v>14</v>
      </c>
      <c r="O17" s="55" t="s">
        <v>5</v>
      </c>
      <c r="P17" s="55" t="s">
        <v>15</v>
      </c>
      <c r="Q17" s="55" t="s">
        <v>12</v>
      </c>
      <c r="R17" s="55" t="s">
        <v>8</v>
      </c>
      <c r="S17" s="55" t="s">
        <v>10</v>
      </c>
      <c r="T17" s="55" t="s">
        <v>11</v>
      </c>
      <c r="U17" s="55" t="s">
        <v>9</v>
      </c>
      <c r="V17" s="55" t="s">
        <v>16</v>
      </c>
      <c r="W17" s="55" t="s">
        <v>13</v>
      </c>
      <c r="X17" s="55" t="s">
        <v>6</v>
      </c>
      <c r="Y17" s="55" t="s">
        <v>7</v>
      </c>
    </row>
    <row r="18" spans="1:25" s="3" customFormat="1" ht="45" customHeight="1" thickBot="1" x14ac:dyDescent="0.3">
      <c r="A18" s="5"/>
      <c r="B18" s="6"/>
      <c r="C18" s="59"/>
      <c r="D18" s="62"/>
      <c r="E18" s="62"/>
      <c r="F18" s="28" t="s">
        <v>72</v>
      </c>
      <c r="G18" s="47">
        <v>10</v>
      </c>
      <c r="H18" s="45" t="s">
        <v>56</v>
      </c>
      <c r="I18" s="54" t="s">
        <v>51</v>
      </c>
      <c r="J18" s="46">
        <v>100</v>
      </c>
      <c r="K18" s="40">
        <v>12</v>
      </c>
      <c r="L18" s="16" t="s">
        <v>50</v>
      </c>
      <c r="M18" s="16">
        <f t="shared" si="0"/>
        <v>1200</v>
      </c>
      <c r="N18" s="55" t="s">
        <v>14</v>
      </c>
      <c r="O18" s="55" t="s">
        <v>5</v>
      </c>
      <c r="P18" s="55" t="s">
        <v>15</v>
      </c>
      <c r="Q18" s="55" t="s">
        <v>12</v>
      </c>
      <c r="R18" s="55" t="s">
        <v>8</v>
      </c>
      <c r="S18" s="55" t="s">
        <v>10</v>
      </c>
      <c r="T18" s="55" t="s">
        <v>11</v>
      </c>
      <c r="U18" s="55" t="s">
        <v>9</v>
      </c>
      <c r="V18" s="55" t="s">
        <v>16</v>
      </c>
      <c r="W18" s="55" t="s">
        <v>13</v>
      </c>
      <c r="X18" s="55" t="s">
        <v>6</v>
      </c>
      <c r="Y18" s="55" t="s">
        <v>7</v>
      </c>
    </row>
  </sheetData>
  <mergeCells count="8">
    <mergeCell ref="C14:C18"/>
    <mergeCell ref="D14:D18"/>
    <mergeCell ref="E14:E18"/>
    <mergeCell ref="C3:L4"/>
    <mergeCell ref="A6:B6"/>
    <mergeCell ref="C7:C13"/>
    <mergeCell ref="D7:D13"/>
    <mergeCell ref="E7:E13"/>
  </mergeCells>
  <printOptions horizontalCentered="1" verticalCentered="1"/>
  <pageMargins left="0.2890625" right="0.3203125" top="0.34375" bottom="0.3125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9:P102"/>
  <sheetViews>
    <sheetView tabSelected="1" view="pageBreakPreview" topLeftCell="E35" zoomScale="85" zoomScaleNormal="100" zoomScaleSheetLayoutView="85" workbookViewId="0">
      <selection activeCell="O38" sqref="O38"/>
    </sheetView>
  </sheetViews>
  <sheetFormatPr defaultRowHeight="12.75" x14ac:dyDescent="0.2"/>
  <cols>
    <col min="1" max="1" width="1.140625" customWidth="1"/>
    <col min="2" max="2" width="3.42578125" customWidth="1"/>
    <col min="3" max="3" width="7.5703125" customWidth="1"/>
    <col min="4" max="4" width="15" customWidth="1"/>
    <col min="5" max="5" width="22.7109375" customWidth="1"/>
    <col min="6" max="6" width="11.42578125" customWidth="1"/>
    <col min="7" max="7" width="12.85546875" customWidth="1"/>
    <col min="8" max="8" width="9" customWidth="1"/>
    <col min="9" max="9" width="10.140625" customWidth="1"/>
    <col min="10" max="10" width="18.85546875" customWidth="1"/>
    <col min="11" max="11" width="46.85546875" customWidth="1"/>
    <col min="12" max="12" width="50.85546875" customWidth="1"/>
  </cols>
  <sheetData>
    <row r="9" spans="3:9" ht="18.75" x14ac:dyDescent="0.3">
      <c r="D9" s="74" t="s">
        <v>46</v>
      </c>
      <c r="E9" s="75"/>
      <c r="F9" s="76"/>
      <c r="G9" s="29">
        <v>23</v>
      </c>
    </row>
    <row r="10" spans="3:9" ht="15" x14ac:dyDescent="0.2">
      <c r="C10" s="79" t="s">
        <v>45</v>
      </c>
      <c r="D10" s="79"/>
      <c r="E10" s="79"/>
      <c r="F10" s="79"/>
      <c r="G10" s="79"/>
      <c r="H10" s="80"/>
      <c r="I10" s="80"/>
    </row>
    <row r="12" spans="3:9" ht="18.75" x14ac:dyDescent="0.3">
      <c r="C12" s="1" t="s">
        <v>28</v>
      </c>
      <c r="D12" s="1"/>
      <c r="E12" s="32" t="s">
        <v>63</v>
      </c>
      <c r="F12" s="1" t="s">
        <v>29</v>
      </c>
      <c r="G12" s="32" t="s">
        <v>61</v>
      </c>
    </row>
    <row r="13" spans="3:9" x14ac:dyDescent="0.2">
      <c r="C13" s="1"/>
      <c r="D13" s="1"/>
      <c r="E13" s="25"/>
      <c r="F13" s="1"/>
      <c r="G13" s="25"/>
    </row>
    <row r="14" spans="3:9" ht="18.75" x14ac:dyDescent="0.3">
      <c r="C14" s="1" t="s">
        <v>30</v>
      </c>
      <c r="D14" s="1"/>
      <c r="E14" s="31" t="s">
        <v>62</v>
      </c>
      <c r="F14" s="1" t="s">
        <v>31</v>
      </c>
      <c r="G14" s="1"/>
      <c r="H14" s="81" t="s">
        <v>68</v>
      </c>
      <c r="I14" s="81"/>
    </row>
    <row r="15" spans="3:9" x14ac:dyDescent="0.2">
      <c r="C15" s="1"/>
      <c r="D15" s="1"/>
      <c r="E15" s="20"/>
      <c r="F15" s="1"/>
      <c r="G15" s="1"/>
      <c r="H15" s="19"/>
    </row>
    <row r="16" spans="3:9" x14ac:dyDescent="0.2">
      <c r="C16" s="1" t="s">
        <v>32</v>
      </c>
      <c r="D16" s="1"/>
      <c r="E16" s="33"/>
      <c r="F16" s="1"/>
      <c r="G16" s="1"/>
    </row>
    <row r="17" spans="2:9" x14ac:dyDescent="0.2">
      <c r="C17" s="1"/>
      <c r="D17" s="1"/>
      <c r="E17" s="21"/>
      <c r="F17" s="1"/>
      <c r="G17" s="1"/>
    </row>
    <row r="18" spans="2:9" ht="30" x14ac:dyDescent="0.2">
      <c r="C18" s="1" t="s">
        <v>33</v>
      </c>
      <c r="D18" s="1"/>
      <c r="E18" s="28" t="s">
        <v>73</v>
      </c>
      <c r="F18" s="1" t="s">
        <v>34</v>
      </c>
      <c r="G18" s="1"/>
      <c r="H18" s="36" t="s">
        <v>68</v>
      </c>
    </row>
    <row r="19" spans="2:9" x14ac:dyDescent="0.2">
      <c r="C19" s="1"/>
      <c r="D19" s="1"/>
      <c r="E19" s="25"/>
      <c r="F19" s="1"/>
      <c r="G19" s="1"/>
      <c r="H19" s="19"/>
    </row>
    <row r="20" spans="2:9" x14ac:dyDescent="0.2">
      <c r="C20" s="1" t="s">
        <v>35</v>
      </c>
      <c r="D20" s="1"/>
      <c r="E20" s="1"/>
      <c r="F20" s="1"/>
      <c r="G20" s="1"/>
    </row>
    <row r="21" spans="2:9" x14ac:dyDescent="0.2">
      <c r="C21" s="1" t="s">
        <v>36</v>
      </c>
      <c r="D21" s="1"/>
      <c r="E21" s="1"/>
      <c r="F21" s="1"/>
      <c r="G21" s="1"/>
    </row>
    <row r="22" spans="2:9" x14ac:dyDescent="0.2">
      <c r="C22" s="1" t="s">
        <v>37</v>
      </c>
      <c r="D22" s="1"/>
      <c r="E22" s="1"/>
      <c r="F22" s="1"/>
      <c r="G22" s="1"/>
    </row>
    <row r="23" spans="2:9" x14ac:dyDescent="0.2">
      <c r="C23" s="1" t="s">
        <v>38</v>
      </c>
      <c r="D23" s="1"/>
      <c r="E23" s="1"/>
      <c r="F23" s="1"/>
      <c r="G23" s="1"/>
    </row>
    <row r="24" spans="2:9" x14ac:dyDescent="0.2">
      <c r="C24" s="1"/>
      <c r="D24" s="1"/>
      <c r="E24" s="1"/>
      <c r="F24" s="1"/>
      <c r="G24" s="1"/>
    </row>
    <row r="25" spans="2:9" ht="38.25" x14ac:dyDescent="0.2">
      <c r="C25" s="15" t="s">
        <v>44</v>
      </c>
      <c r="D25" s="84" t="s">
        <v>18</v>
      </c>
      <c r="E25" s="85"/>
      <c r="F25" s="14" t="s">
        <v>19</v>
      </c>
      <c r="G25" s="14" t="s">
        <v>20</v>
      </c>
    </row>
    <row r="26" spans="2:9" ht="42.75" customHeight="1" x14ac:dyDescent="0.2">
      <c r="B26" s="27">
        <v>1</v>
      </c>
      <c r="C26" s="47">
        <v>4</v>
      </c>
      <c r="D26" s="77" t="s">
        <v>21</v>
      </c>
      <c r="E26" s="78"/>
      <c r="F26" s="48" t="s">
        <v>50</v>
      </c>
      <c r="G26" s="49">
        <v>300</v>
      </c>
      <c r="H26" s="37"/>
      <c r="I26" s="37"/>
    </row>
    <row r="27" spans="2:9" ht="37.5" customHeight="1" x14ac:dyDescent="0.2">
      <c r="C27" s="47" t="s">
        <v>22</v>
      </c>
      <c r="D27" s="77" t="s">
        <v>23</v>
      </c>
      <c r="E27" s="78"/>
      <c r="F27" s="48" t="s">
        <v>50</v>
      </c>
      <c r="G27" s="49">
        <v>900</v>
      </c>
    </row>
    <row r="28" spans="2:9" ht="42.75" customHeight="1" x14ac:dyDescent="0.2">
      <c r="C28" s="47">
        <v>5</v>
      </c>
      <c r="D28" s="77" t="s">
        <v>24</v>
      </c>
      <c r="E28" s="78"/>
      <c r="F28" s="48" t="s">
        <v>50</v>
      </c>
      <c r="G28" s="49">
        <v>1200</v>
      </c>
    </row>
    <row r="29" spans="2:9" ht="39" customHeight="1" x14ac:dyDescent="0.2">
      <c r="C29" s="47">
        <v>6</v>
      </c>
      <c r="D29" s="77" t="s">
        <v>25</v>
      </c>
      <c r="E29" s="78"/>
      <c r="F29" s="48" t="s">
        <v>50</v>
      </c>
      <c r="G29" s="49">
        <v>1000</v>
      </c>
    </row>
    <row r="30" spans="2:9" ht="32.25" customHeight="1" x14ac:dyDescent="0.2">
      <c r="C30" s="47">
        <v>8</v>
      </c>
      <c r="D30" s="77" t="s">
        <v>26</v>
      </c>
      <c r="E30" s="78"/>
      <c r="F30" s="48" t="s">
        <v>50</v>
      </c>
      <c r="G30" s="49">
        <v>6000</v>
      </c>
    </row>
    <row r="31" spans="2:9" ht="17.25" customHeight="1" x14ac:dyDescent="0.2">
      <c r="C31" s="47">
        <v>9</v>
      </c>
      <c r="D31" s="77" t="s">
        <v>27</v>
      </c>
      <c r="E31" s="78"/>
      <c r="F31" s="48" t="s">
        <v>50</v>
      </c>
      <c r="G31" s="49">
        <v>2400</v>
      </c>
    </row>
    <row r="32" spans="2:9" ht="30.75" customHeight="1" x14ac:dyDescent="0.2">
      <c r="C32" s="47">
        <v>10</v>
      </c>
      <c r="D32" s="77" t="s">
        <v>64</v>
      </c>
      <c r="E32" s="78"/>
      <c r="F32" s="48" t="s">
        <v>50</v>
      </c>
      <c r="G32" s="49">
        <v>1200</v>
      </c>
    </row>
    <row r="33" spans="2:16" x14ac:dyDescent="0.2">
      <c r="C33" s="18"/>
      <c r="D33" s="19"/>
      <c r="E33" s="19"/>
      <c r="F33" s="19"/>
      <c r="G33" s="19"/>
    </row>
    <row r="34" spans="2:16" ht="15.75" x14ac:dyDescent="0.25">
      <c r="C34" s="2" t="s">
        <v>75</v>
      </c>
      <c r="D34" s="19"/>
      <c r="E34" s="19"/>
      <c r="F34" s="30"/>
      <c r="G34" s="22"/>
      <c r="H34" s="30"/>
      <c r="I34" s="19"/>
    </row>
    <row r="35" spans="2:16" x14ac:dyDescent="0.2">
      <c r="C35" s="18"/>
      <c r="D35" s="19"/>
      <c r="E35" s="19"/>
      <c r="F35" s="19"/>
      <c r="G35" s="19"/>
    </row>
    <row r="36" spans="2:16" ht="12.75" customHeight="1" x14ac:dyDescent="0.2">
      <c r="C36" s="70" t="s">
        <v>18</v>
      </c>
      <c r="D36" s="71"/>
      <c r="E36" s="68" t="s">
        <v>48</v>
      </c>
      <c r="F36" s="82" t="s">
        <v>39</v>
      </c>
      <c r="G36" s="83"/>
      <c r="H36" s="83"/>
      <c r="I36" s="83"/>
    </row>
    <row r="37" spans="2:16" ht="36" customHeight="1" x14ac:dyDescent="0.2">
      <c r="C37" s="72"/>
      <c r="D37" s="73"/>
      <c r="E37" s="69"/>
      <c r="F37" s="23" t="s">
        <v>40</v>
      </c>
      <c r="G37" s="14" t="s">
        <v>42</v>
      </c>
      <c r="H37" s="14" t="s">
        <v>43</v>
      </c>
      <c r="I37" s="14" t="s">
        <v>41</v>
      </c>
    </row>
    <row r="38" spans="2:16" ht="24" customHeight="1" x14ac:dyDescent="0.2">
      <c r="B38" s="27" t="s">
        <v>14</v>
      </c>
      <c r="C38" s="67" t="s">
        <v>69</v>
      </c>
      <c r="D38" s="67"/>
      <c r="E38" s="17"/>
      <c r="F38" s="17"/>
      <c r="G38" s="42">
        <v>100</v>
      </c>
      <c r="H38" s="24" t="s">
        <v>47</v>
      </c>
      <c r="I38" s="17"/>
      <c r="J38" t="str">
        <f t="shared" ref="J38:J96" si="0">B38</f>
        <v>январь</v>
      </c>
      <c r="K38" s="37" t="s">
        <v>74</v>
      </c>
      <c r="L38" t="str">
        <f t="array" ref="L38">IFERROR(INDEX(нормы!H:H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Крем для защиты от понидженных температур</v>
      </c>
      <c r="M38">
        <f t="array" ref="M38">IFERROR(INDEX(нормы!J:J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100</v>
      </c>
      <c r="N38">
        <f t="array" ref="N38">MATCH(ROWS($A$38:A38)-1,MMULT(MMULT(TRANSPOSE(ROW($1:$12)^0),(нормы!$F$7:$F$18=$E$18)*(нормы!$N$7:$Y$18&lt;&gt;"")),--(ROW($1:$12)&lt;TRANSPOSE(ROW($1:$12)))))</f>
        <v>1</v>
      </c>
      <c r="O38" t="str">
        <f t="array" ref="O38">IFERROR(INDEX(нормы!H:H,RIGHT(_xlfn.AGGREGATE(15,6,(COLUMN(нормы!$N$7:$Y$18)*1000+ROW(нормы!$N$7:$Y$18))/(нормы!$N$7:$Y$18&lt;&gt;"")/(нормы!$F$7:$F$18=$E$18),ROWS($A$38:A38)),3)),"")</f>
        <v>Крем для защиты от понидженных температур</v>
      </c>
      <c r="P38">
        <f>IFERROR(INDEX(нормы!J:J,RIGHT(_xlfn.AGGREGATE(15,6,(COLUMN(нормы!$N$7:$Y$18)*1000+ROW(нормы!$N$7:$Y$18))/(нормы!$N$7:$Y$18&lt;&gt;"")/(нормы!$F$7:$F$18=$E$18),ROWS($A$38:A38)),3)),"")</f>
        <v>100</v>
      </c>
    </row>
    <row r="39" spans="2:16" ht="24" customHeight="1" x14ac:dyDescent="0.2">
      <c r="B39" s="27" t="s">
        <v>14</v>
      </c>
      <c r="C39" s="67" t="s">
        <v>57</v>
      </c>
      <c r="D39" s="67"/>
      <c r="E39" s="17"/>
      <c r="F39" s="17"/>
      <c r="G39" s="42">
        <v>100</v>
      </c>
      <c r="H39" s="24" t="s">
        <v>47</v>
      </c>
      <c r="I39" s="17"/>
      <c r="J39" t="str">
        <f t="shared" si="0"/>
        <v>январь</v>
      </c>
      <c r="L39" t="str">
        <f t="array" ref="L39">IFERROR(INDEX(нормы!H:H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Спрей для ног дезинфицирующий</v>
      </c>
      <c r="M39">
        <f t="array" ref="M39">IFERROR(INDEX(нормы!J:J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100</v>
      </c>
      <c r="N39">
        <f t="array" ref="N39">MATCH(ROWS($A$38:A39)-1,MMULT(MMULT(TRANSPOSE(ROW($1:$12)^0),(нормы!$F$7:$F$18=$E$18)*(нормы!$N$7:$Y$18&lt;&gt;"")),--(ROW($1:$12)&lt;TRANSPOSE(ROW($1:$12)))))</f>
        <v>1</v>
      </c>
      <c r="O39" t="str">
        <f t="array" ref="O39">INDEX(нормы!H:H,RIGHT(_xlfn.AGGREGATE(15,6,(COLUMN(нормы!$N$7:$Y$18)*1000+ROW(нормы!$N$7:$Y$18))/(нормы!$N$7:$Y$18&lt;&gt;"")/(нормы!$F$7:$F$18=$E$18),ROWS($A$38:A39)),3))</f>
        <v>Спрей для ног дезинфицирующий</v>
      </c>
      <c r="P39">
        <f>IFERROR(INDEX(нормы!J:J,RIGHT(_xlfn.AGGREGATE(15,6,(COLUMN(нормы!$N$7:$Y$18)*1000+ROW(нормы!$N$7:$Y$18))/(нормы!$N$7:$Y$18&lt;&gt;"")/(нормы!$F$7:$F$18=$E$18),ROWS($A$38:A39)),3)),"")</f>
        <v>100</v>
      </c>
    </row>
    <row r="40" spans="2:16" ht="14.25" customHeight="1" x14ac:dyDescent="0.2">
      <c r="B40" s="27" t="s">
        <v>14</v>
      </c>
      <c r="C40" s="67" t="s">
        <v>54</v>
      </c>
      <c r="D40" s="67"/>
      <c r="E40" s="17"/>
      <c r="F40" s="17"/>
      <c r="G40" s="42" t="s">
        <v>17</v>
      </c>
      <c r="H40" s="24" t="s">
        <v>47</v>
      </c>
      <c r="I40" s="17"/>
      <c r="J40" t="str">
        <f t="shared" si="0"/>
        <v>январь</v>
      </c>
      <c r="L40" t="str">
        <f t="array" ref="L40">IFERROR(INDEX(нормы!H:H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Мыло жидкое</v>
      </c>
      <c r="M40" t="str">
        <f t="array" ref="M40">IFERROR(INDEX(нормы!J:J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500 мл</v>
      </c>
      <c r="N40">
        <f t="array" ref="N40">MATCH(ROWS($A$38:A40)-1,MMULT(MMULT(TRANSPOSE(ROW($1:$12)^0),(нормы!$F$7:$F$18=$E$18)*(нормы!$N$7:$Y$18&lt;&gt;"")),--(ROW($1:$12)&lt;TRANSPOSE(ROW($1:$12)))))</f>
        <v>1</v>
      </c>
      <c r="O40" t="str">
        <f t="array" ref="O40">INDEX(нормы!H:H,RIGHT(_xlfn.AGGREGATE(15,6,(COLUMN(нормы!$N$7:$Y$18)*1000+ROW(нормы!$N$7:$Y$18))/(нормы!$N$7:$Y$18&lt;&gt;"")/(нормы!$F$7:$F$18=$E$18),ROWS($A$38:A40)),3))</f>
        <v>Мыло жидкое</v>
      </c>
      <c r="P40" t="str">
        <f>IFERROR(INDEX(нормы!J:J,RIGHT(_xlfn.AGGREGATE(15,6,(COLUMN(нормы!$N$7:$Y$18)*1000+ROW(нормы!$N$7:$Y$18))/(нормы!$N$7:$Y$18&lt;&gt;"")/(нормы!$F$7:$F$18=$E$18),ROWS($A$38:A40)),3)),"")</f>
        <v>500 мл</v>
      </c>
    </row>
    <row r="41" spans="2:16" ht="13.5" customHeight="1" x14ac:dyDescent="0.2">
      <c r="B41" s="27" t="s">
        <v>14</v>
      </c>
      <c r="C41" s="67" t="s">
        <v>55</v>
      </c>
      <c r="D41" s="67"/>
      <c r="E41" s="17"/>
      <c r="F41" s="17"/>
      <c r="G41" s="42">
        <v>200</v>
      </c>
      <c r="H41" s="24" t="s">
        <v>47</v>
      </c>
      <c r="I41" s="17"/>
      <c r="J41" t="str">
        <f t="shared" si="0"/>
        <v>январь</v>
      </c>
      <c r="L41" t="str">
        <f t="array" ref="L41">IFERROR(INDEX(нормы!H:H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Паста  для очистки кожи</v>
      </c>
      <c r="M41">
        <f t="array" ref="M41">IFERROR(INDEX(нормы!J:J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200</v>
      </c>
      <c r="N41">
        <f t="array" ref="N41">MATCH(ROWS($A$38:A41)-1,MMULT(MMULT(TRANSPOSE(ROW($1:$12)^0),(нормы!$F$7:$F$18=$E$18)*(нормы!$N$7:$Y$18&lt;&gt;"")),--(ROW($1:$12)&lt;TRANSPOSE(ROW($1:$12)))))</f>
        <v>1</v>
      </c>
      <c r="O41" t="str">
        <f t="array" ref="O41">INDEX(нормы!H:H,RIGHT(_xlfn.AGGREGATE(15,6,(COLUMN(нормы!$N$7:$Y$18)*1000+ROW(нормы!$N$7:$Y$18))/(нормы!$N$7:$Y$18&lt;&gt;"")/(нормы!$F$7:$F$18=$E$18),ROWS($A$38:A41)),3))</f>
        <v>Паста  для очистки кожи</v>
      </c>
      <c r="P41">
        <f>IFERROR(INDEX(нормы!J:J,RIGHT(_xlfn.AGGREGATE(15,6,(COLUMN(нормы!$N$7:$Y$18)*1000+ROW(нормы!$N$7:$Y$18))/(нормы!$N$7:$Y$18&lt;&gt;"")/(нормы!$F$7:$F$18=$E$18),ROWS($A$38:A41)),3)),"")</f>
        <v>200</v>
      </c>
    </row>
    <row r="42" spans="2:16" ht="24" customHeight="1" x14ac:dyDescent="0.2">
      <c r="B42" s="27" t="s">
        <v>14</v>
      </c>
      <c r="C42" s="67" t="s">
        <v>56</v>
      </c>
      <c r="D42" s="67"/>
      <c r="E42" s="17"/>
      <c r="F42" s="17"/>
      <c r="G42" s="42">
        <v>100</v>
      </c>
      <c r="H42" s="24" t="s">
        <v>47</v>
      </c>
      <c r="I42" s="17"/>
      <c r="J42" t="str">
        <f t="shared" si="0"/>
        <v>январь</v>
      </c>
      <c r="L42" t="str">
        <f t="array" ref="L42">IFERROR(INDEX(нормы!H:H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Крем регенерирующий, восстанавливающий</v>
      </c>
      <c r="M42">
        <f t="array" ref="M42">IFERROR(INDEX(нормы!J:J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100</v>
      </c>
      <c r="N42">
        <f t="array" ref="N42">MATCH(ROWS($A$38:A42)-1,MMULT(MMULT(TRANSPOSE(ROW($1:$12)^0),(нормы!$F$7:$F$18=$E$18)*(нормы!$N$7:$Y$18&lt;&gt;"")),--(ROW($1:$12)&lt;TRANSPOSE(ROW($1:$12)))))</f>
        <v>1</v>
      </c>
      <c r="O42" t="str">
        <f t="array" ref="O42">INDEX(нормы!H:H,RIGHT(_xlfn.AGGREGATE(15,6,(COLUMN(нормы!$N$7:$Y$18)*1000+ROW(нормы!$N$7:$Y$18))/(нормы!$N$7:$Y$18&lt;&gt;"")/(нормы!$F$7:$F$18=$E$18),ROWS($A$38:A42)),3))</f>
        <v>Крем регенерирующий, восстанавливающий</v>
      </c>
      <c r="P42">
        <f>IFERROR(INDEX(нормы!J:J,RIGHT(_xlfn.AGGREGATE(15,6,(COLUMN(нормы!$N$7:$Y$18)*1000+ROW(нормы!$N$7:$Y$18))/(нормы!$N$7:$Y$18&lt;&gt;"")/(нормы!$F$7:$F$18=$E$18),ROWS($A$38:A42)),3)),"")</f>
        <v>100</v>
      </c>
    </row>
    <row r="43" spans="2:16" ht="24" customHeight="1" x14ac:dyDescent="0.2">
      <c r="B43" s="27" t="s">
        <v>5</v>
      </c>
      <c r="C43" s="67" t="s">
        <v>69</v>
      </c>
      <c r="D43" s="67"/>
      <c r="E43" s="17"/>
      <c r="F43" s="17"/>
      <c r="G43" s="42">
        <v>100</v>
      </c>
      <c r="H43" s="24" t="s">
        <v>47</v>
      </c>
      <c r="I43" s="17"/>
      <c r="J43" t="str">
        <f t="shared" si="0"/>
        <v>февраль</v>
      </c>
      <c r="L43" t="str">
        <f t="array" ref="L43">IFERROR(INDEX(нормы!H:H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Крем для защиты от понидженных температур</v>
      </c>
      <c r="M43">
        <f t="array" ref="M43">IFERROR(INDEX(нормы!J:J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100</v>
      </c>
      <c r="N43">
        <f t="array" ref="N43">MATCH(ROWS($A$38:A43)-1,MMULT(MMULT(TRANSPOSE(ROW($1:$12)^0),(нормы!$F$7:$F$18=$E$18)*(нормы!$N$7:$Y$18&lt;&gt;"")),--(ROW($1:$12)&lt;TRANSPOSE(ROW($1:$12)))))</f>
        <v>2</v>
      </c>
      <c r="O43" t="str">
        <f t="array" ref="O43">INDEX(нормы!H:H,RIGHT(_xlfn.AGGREGATE(15,6,(COLUMN(нормы!$N$7:$Y$18)*1000+ROW(нормы!$N$7:$Y$18))/(нормы!$N$7:$Y$18&lt;&gt;"")/(нормы!$F$7:$F$18=$E$18),ROWS($A$38:A43)),3))</f>
        <v>Крем для защиты от понидженных температур</v>
      </c>
      <c r="P43">
        <f>IFERROR(INDEX(нормы!J:J,RIGHT(_xlfn.AGGREGATE(15,6,(COLUMN(нормы!$N$7:$Y$18)*1000+ROW(нормы!$N$7:$Y$18))/(нормы!$N$7:$Y$18&lt;&gt;"")/(нормы!$F$7:$F$18=$E$18),ROWS($A$38:A43)),3)),"")</f>
        <v>100</v>
      </c>
    </row>
    <row r="44" spans="2:16" ht="24" customHeight="1" x14ac:dyDescent="0.2">
      <c r="B44" s="27" t="s">
        <v>5</v>
      </c>
      <c r="C44" s="67" t="s">
        <v>57</v>
      </c>
      <c r="D44" s="67"/>
      <c r="E44" s="17"/>
      <c r="F44" s="17"/>
      <c r="G44" s="42">
        <v>100</v>
      </c>
      <c r="H44" s="24" t="s">
        <v>47</v>
      </c>
      <c r="I44" s="17"/>
      <c r="J44" t="str">
        <f t="shared" si="0"/>
        <v>февраль</v>
      </c>
      <c r="L44" t="str">
        <f t="array" ref="L44">IFERROR(INDEX(нормы!H:H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Спрей для ног дезинфицирующий</v>
      </c>
      <c r="M44">
        <f t="array" ref="M44">IFERROR(INDEX(нормы!J:J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100</v>
      </c>
      <c r="N44">
        <f t="array" ref="N44">MATCH(ROWS($A$38:A44)-1,MMULT(MMULT(TRANSPOSE(ROW($1:$12)^0),(нормы!$F$7:$F$18=$E$18)*(нормы!$N$7:$Y$18&lt;&gt;"")),--(ROW($1:$12)&lt;TRANSPOSE(ROW($1:$12)))))</f>
        <v>2</v>
      </c>
      <c r="O44" t="str">
        <f t="array" ref="O44">INDEX(нормы!H:H,RIGHT(_xlfn.AGGREGATE(15,6,(COLUMN(нормы!$N$7:$Y$18)*1000+ROW(нормы!$N$7:$Y$18))/(нормы!$N$7:$Y$18&lt;&gt;"")/(нормы!$F$7:$F$18=$E$18),ROWS($A$38:A44)),3))</f>
        <v>Спрей для ног дезинфицирующий</v>
      </c>
      <c r="P44">
        <f>IFERROR(INDEX(нормы!J:J,RIGHT(_xlfn.AGGREGATE(15,6,(COLUMN(нормы!$N$7:$Y$18)*1000+ROW(нормы!$N$7:$Y$18))/(нормы!$N$7:$Y$18&lt;&gt;"")/(нормы!$F$7:$F$18=$E$18),ROWS($A$38:A44)),3)),"")</f>
        <v>100</v>
      </c>
    </row>
    <row r="45" spans="2:16" ht="13.5" customHeight="1" x14ac:dyDescent="0.2">
      <c r="B45" s="27" t="s">
        <v>5</v>
      </c>
      <c r="C45" s="67" t="s">
        <v>54</v>
      </c>
      <c r="D45" s="67"/>
      <c r="E45" s="17"/>
      <c r="F45" s="17"/>
      <c r="G45" s="42" t="s">
        <v>17</v>
      </c>
      <c r="H45" s="24" t="s">
        <v>47</v>
      </c>
      <c r="I45" s="17"/>
      <c r="J45" t="str">
        <f t="shared" si="0"/>
        <v>февраль</v>
      </c>
      <c r="L45" t="str">
        <f t="array" ref="L45">IFERROR(INDEX(нормы!H:H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Мыло жидкое</v>
      </c>
      <c r="M45" t="str">
        <f t="array" ref="M45">IFERROR(INDEX(нормы!J:J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500 мл</v>
      </c>
      <c r="N45">
        <f t="array" ref="N45">MATCH(ROWS($A$38:A45)-1,MMULT(MMULT(TRANSPOSE(ROW($1:$12)^0),(нормы!$F$7:$F$18=$E$18)*(нормы!$N$7:$Y$18&lt;&gt;"")),--(ROW($1:$12)&lt;TRANSPOSE(ROW($1:$12)))))</f>
        <v>2</v>
      </c>
      <c r="O45" t="str">
        <f t="array" ref="O45">INDEX(нормы!H:H,RIGHT(_xlfn.AGGREGATE(15,6,(COLUMN(нормы!$N$7:$Y$18)*1000+ROW(нормы!$N$7:$Y$18))/(нормы!$N$7:$Y$18&lt;&gt;"")/(нормы!$F$7:$F$18=$E$18),ROWS($A$38:A45)),3))</f>
        <v>Мыло жидкое</v>
      </c>
      <c r="P45" t="str">
        <f>IFERROR(INDEX(нормы!J:J,RIGHT(_xlfn.AGGREGATE(15,6,(COLUMN(нормы!$N$7:$Y$18)*1000+ROW(нормы!$N$7:$Y$18))/(нормы!$N$7:$Y$18&lt;&gt;"")/(нормы!$F$7:$F$18=$E$18),ROWS($A$38:A45)),3)),"")</f>
        <v>500 мл</v>
      </c>
    </row>
    <row r="46" spans="2:16" ht="13.5" customHeight="1" x14ac:dyDescent="0.2">
      <c r="B46" s="27" t="s">
        <v>5</v>
      </c>
      <c r="C46" s="67" t="s">
        <v>55</v>
      </c>
      <c r="D46" s="67"/>
      <c r="E46" s="17"/>
      <c r="F46" s="17"/>
      <c r="G46" s="42">
        <v>200</v>
      </c>
      <c r="H46" s="24" t="s">
        <v>47</v>
      </c>
      <c r="I46" s="17"/>
      <c r="J46" t="str">
        <f t="shared" si="0"/>
        <v>февраль</v>
      </c>
      <c r="L46" t="str">
        <f t="array" ref="L46">IFERROR(INDEX(нормы!H:H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Паста  для очистки кожи</v>
      </c>
      <c r="M46">
        <f t="array" ref="M46">IFERROR(INDEX(нормы!J:J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200</v>
      </c>
      <c r="N46">
        <f t="array" ref="N46">MATCH(ROWS($A$38:A46)-1,MMULT(MMULT(TRANSPOSE(ROW($1:$12)^0),(нормы!$F$7:$F$18=$E$18)*(нормы!$N$7:$Y$18&lt;&gt;"")),--(ROW($1:$12)&lt;TRANSPOSE(ROW($1:$12)))))</f>
        <v>2</v>
      </c>
      <c r="O46" t="str">
        <f t="array" ref="O46">INDEX(нормы!H:H,RIGHT(_xlfn.AGGREGATE(15,6,(COLUMN(нормы!$N$7:$Y$18)*1000+ROW(нормы!$N$7:$Y$18))/(нормы!$N$7:$Y$18&lt;&gt;"")/(нормы!$F$7:$F$18=$E$18),ROWS($A$38:A46)),3))</f>
        <v>Паста  для очистки кожи</v>
      </c>
      <c r="P46">
        <f>IFERROR(INDEX(нормы!J:J,RIGHT(_xlfn.AGGREGATE(15,6,(COLUMN(нормы!$N$7:$Y$18)*1000+ROW(нормы!$N$7:$Y$18))/(нормы!$N$7:$Y$18&lt;&gt;"")/(нормы!$F$7:$F$18=$E$18),ROWS($A$38:A46)),3)),"")</f>
        <v>200</v>
      </c>
    </row>
    <row r="47" spans="2:16" ht="24" customHeight="1" x14ac:dyDescent="0.2">
      <c r="B47" s="27" t="s">
        <v>5</v>
      </c>
      <c r="C47" s="67" t="s">
        <v>56</v>
      </c>
      <c r="D47" s="67"/>
      <c r="E47" s="17"/>
      <c r="F47" s="17"/>
      <c r="G47" s="42">
        <v>100</v>
      </c>
      <c r="H47" s="24" t="s">
        <v>47</v>
      </c>
      <c r="I47" s="17"/>
      <c r="J47" t="str">
        <f t="shared" si="0"/>
        <v>февраль</v>
      </c>
      <c r="L47" t="str">
        <f t="array" ref="L47">IFERROR(INDEX(нормы!H:H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Крем регенерирующий, восстанавливающий</v>
      </c>
      <c r="M47">
        <f t="array" ref="M47">IFERROR(INDEX(нормы!J:J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100</v>
      </c>
      <c r="N47">
        <f t="array" ref="N47">MATCH(ROWS($A$38:A47)-1,MMULT(MMULT(TRANSPOSE(ROW($1:$12)^0),(нормы!$F$7:$F$18=$E$18)*(нормы!$N$7:$Y$18&lt;&gt;"")),--(ROW($1:$12)&lt;TRANSPOSE(ROW($1:$12)))))</f>
        <v>2</v>
      </c>
      <c r="O47" t="str">
        <f t="array" ref="O47">INDEX(нормы!H:H,RIGHT(_xlfn.AGGREGATE(15,6,(COLUMN(нормы!$N$7:$Y$18)*1000+ROW(нормы!$N$7:$Y$18))/(нормы!$N$7:$Y$18&lt;&gt;"")/(нормы!$F$7:$F$18=$E$18),ROWS($A$38:A47)),3))</f>
        <v>Крем регенерирующий, восстанавливающий</v>
      </c>
      <c r="P47">
        <f>IFERROR(INDEX(нормы!J:J,RIGHT(_xlfn.AGGREGATE(15,6,(COLUMN(нормы!$N$7:$Y$18)*1000+ROW(нормы!$N$7:$Y$18))/(нормы!$N$7:$Y$18&lt;&gt;"")/(нормы!$F$7:$F$18=$E$18),ROWS($A$38:A47)),3)),"")</f>
        <v>100</v>
      </c>
    </row>
    <row r="48" spans="2:16" ht="24" customHeight="1" x14ac:dyDescent="0.2">
      <c r="B48" s="27" t="s">
        <v>15</v>
      </c>
      <c r="C48" s="67" t="s">
        <v>59</v>
      </c>
      <c r="D48" s="67" t="s">
        <v>8</v>
      </c>
      <c r="E48" s="17"/>
      <c r="F48" s="17"/>
      <c r="G48" s="42">
        <v>100</v>
      </c>
      <c r="H48" s="24" t="s">
        <v>47</v>
      </c>
      <c r="I48" s="17"/>
      <c r="J48" t="str">
        <f t="shared" si="0"/>
        <v>март</v>
      </c>
      <c r="L48" t="str">
        <f t="array" ref="L48">IFERROR(INDEX(нормы!H:H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Крем  для защиты кожи от УФ</v>
      </c>
      <c r="M48">
        <f t="array" ref="M48">IFERROR(INDEX(нормы!J:J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100</v>
      </c>
      <c r="N48">
        <f t="array" ref="N48">MATCH(ROWS($A$38:A48)-1,MMULT(MMULT(TRANSPOSE(ROW($1:$12)^0),(нормы!$F$7:$F$18=$E$18)*(нормы!$N$7:$Y$18&lt;&gt;"")),--(ROW($1:$12)&lt;TRANSPOSE(ROW($1:$12)))))</f>
        <v>3</v>
      </c>
      <c r="O48" t="str">
        <f t="array" ref="O48">INDEX(нормы!H:H,RIGHT(_xlfn.AGGREGATE(15,6,(COLUMN(нормы!$N$7:$Y$18)*1000+ROW(нормы!$N$7:$Y$18))/(нормы!$N$7:$Y$18&lt;&gt;"")/(нормы!$F$7:$F$18=$E$18),ROWS($A$38:A48)),3))</f>
        <v>Крем  для защиты кожи от УФ</v>
      </c>
      <c r="P48">
        <f>IFERROR(INDEX(нормы!J:J,RIGHT(_xlfn.AGGREGATE(15,6,(COLUMN(нормы!$N$7:$Y$18)*1000+ROW(нормы!$N$7:$Y$18))/(нормы!$N$7:$Y$18&lt;&gt;"")/(нормы!$F$7:$F$18=$E$18),ROWS($A$38:A48)),3)),"")</f>
        <v>100</v>
      </c>
    </row>
    <row r="49" spans="2:16" ht="24" customHeight="1" x14ac:dyDescent="0.2">
      <c r="B49" s="27" t="s">
        <v>15</v>
      </c>
      <c r="C49" s="67" t="s">
        <v>57</v>
      </c>
      <c r="D49" s="67" t="s">
        <v>8</v>
      </c>
      <c r="E49" s="17"/>
      <c r="F49" s="17"/>
      <c r="G49" s="42">
        <v>100</v>
      </c>
      <c r="H49" s="24" t="s">
        <v>47</v>
      </c>
      <c r="I49" s="17"/>
      <c r="J49" t="str">
        <f t="shared" si="0"/>
        <v>март</v>
      </c>
      <c r="L49" t="str">
        <f t="array" ref="L49">IFERROR(INDEX(нормы!H:H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Спрей для ног дезинфицирующий</v>
      </c>
      <c r="M49">
        <f t="array" ref="M49">IFERROR(INDEX(нормы!J:J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100</v>
      </c>
      <c r="N49">
        <f t="array" ref="N49">MATCH(ROWS($A$38:A49)-1,MMULT(MMULT(TRANSPOSE(ROW($1:$12)^0),(нормы!$F$7:$F$18=$E$18)*(нормы!$N$7:$Y$18&lt;&gt;"")),--(ROW($1:$12)&lt;TRANSPOSE(ROW($1:$12)))))</f>
        <v>3</v>
      </c>
      <c r="O49" t="str">
        <f t="array" ref="O49">INDEX(нормы!H:H,RIGHT(_xlfn.AGGREGATE(15,6,(COLUMN(нормы!$N$7:$Y$18)*1000+ROW(нормы!$N$7:$Y$18))/(нормы!$N$7:$Y$18&lt;&gt;"")/(нормы!$F$7:$F$18=$E$18),ROWS($A$38:A49)),3))</f>
        <v>Спрей для ног дезинфицирующий</v>
      </c>
      <c r="P49">
        <f>IFERROR(INDEX(нормы!J:J,RIGHT(_xlfn.AGGREGATE(15,6,(COLUMN(нормы!$N$7:$Y$18)*1000+ROW(нормы!$N$7:$Y$18))/(нормы!$N$7:$Y$18&lt;&gt;"")/(нормы!$F$7:$F$18=$E$18),ROWS($A$38:A49)),3)),"")</f>
        <v>100</v>
      </c>
    </row>
    <row r="50" spans="2:16" ht="15.75" customHeight="1" x14ac:dyDescent="0.2">
      <c r="B50" s="27" t="s">
        <v>15</v>
      </c>
      <c r="C50" s="67" t="s">
        <v>54</v>
      </c>
      <c r="D50" s="67" t="s">
        <v>8</v>
      </c>
      <c r="E50" s="17"/>
      <c r="F50" s="17"/>
      <c r="G50" s="42" t="s">
        <v>17</v>
      </c>
      <c r="H50" s="24" t="s">
        <v>47</v>
      </c>
      <c r="I50" s="17"/>
      <c r="J50" t="str">
        <f t="shared" si="0"/>
        <v>март</v>
      </c>
      <c r="L50" t="str">
        <f t="array" ref="L50">IFERROR(INDEX(нормы!H:H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Мыло жидкое</v>
      </c>
      <c r="M50" t="str">
        <f t="array" ref="M50">IFERROR(INDEX(нормы!J:J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500 мл</v>
      </c>
      <c r="N50">
        <f t="array" ref="N50">MATCH(ROWS($A$38:A50)-1,MMULT(MMULT(TRANSPOSE(ROW($1:$12)^0),(нормы!$F$7:$F$18=$E$18)*(нормы!$N$7:$Y$18&lt;&gt;"")),--(ROW($1:$12)&lt;TRANSPOSE(ROW($1:$12)))))</f>
        <v>3</v>
      </c>
      <c r="O50" t="str">
        <f t="array" ref="O50">INDEX(нормы!H:H,RIGHT(_xlfn.AGGREGATE(15,6,(COLUMN(нормы!$N$7:$Y$18)*1000+ROW(нормы!$N$7:$Y$18))/(нормы!$N$7:$Y$18&lt;&gt;"")/(нормы!$F$7:$F$18=$E$18),ROWS($A$38:A50)),3))</f>
        <v>Мыло жидкое</v>
      </c>
      <c r="P50" t="str">
        <f>IFERROR(INDEX(нормы!J:J,RIGHT(_xlfn.AGGREGATE(15,6,(COLUMN(нормы!$N$7:$Y$18)*1000+ROW(нормы!$N$7:$Y$18))/(нормы!$N$7:$Y$18&lt;&gt;"")/(нормы!$F$7:$F$18=$E$18),ROWS($A$38:A50)),3)),"")</f>
        <v>500 мл</v>
      </c>
    </row>
    <row r="51" spans="2:16" ht="15.75" customHeight="1" x14ac:dyDescent="0.2">
      <c r="B51" s="27" t="s">
        <v>15</v>
      </c>
      <c r="C51" s="67" t="s">
        <v>55</v>
      </c>
      <c r="D51" s="67" t="s">
        <v>8</v>
      </c>
      <c r="E51" s="17"/>
      <c r="F51" s="17"/>
      <c r="G51" s="42">
        <v>200</v>
      </c>
      <c r="H51" s="24" t="s">
        <v>47</v>
      </c>
      <c r="I51" s="17"/>
      <c r="J51" t="str">
        <f t="shared" si="0"/>
        <v>март</v>
      </c>
      <c r="L51" t="str">
        <f t="array" ref="L51">IFERROR(INDEX(нормы!H:H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Паста  для очистки кожи</v>
      </c>
      <c r="M51">
        <f t="array" ref="M51">IFERROR(INDEX(нормы!J:J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200</v>
      </c>
      <c r="N51">
        <f t="array" ref="N51">MATCH(ROWS($A$38:A51)-1,MMULT(MMULT(TRANSPOSE(ROW($1:$12)^0),(нормы!$F$7:$F$18=$E$18)*(нормы!$N$7:$Y$18&lt;&gt;"")),--(ROW($1:$12)&lt;TRANSPOSE(ROW($1:$12)))))</f>
        <v>3</v>
      </c>
      <c r="O51" t="str">
        <f t="array" ref="O51">INDEX(нормы!H:H,RIGHT(_xlfn.AGGREGATE(15,6,(COLUMN(нормы!$N$7:$Y$18)*1000+ROW(нормы!$N$7:$Y$18))/(нормы!$N$7:$Y$18&lt;&gt;"")/(нормы!$F$7:$F$18=$E$18),ROWS($A$38:A51)),3))</f>
        <v>Паста  для очистки кожи</v>
      </c>
      <c r="P51">
        <f>IFERROR(INDEX(нормы!J:J,RIGHT(_xlfn.AGGREGATE(15,6,(COLUMN(нормы!$N$7:$Y$18)*1000+ROW(нормы!$N$7:$Y$18))/(нормы!$N$7:$Y$18&lt;&gt;"")/(нормы!$F$7:$F$18=$E$18),ROWS($A$38:A51)),3)),"")</f>
        <v>200</v>
      </c>
    </row>
    <row r="52" spans="2:16" ht="24" customHeight="1" x14ac:dyDescent="0.2">
      <c r="B52" s="27" t="s">
        <v>15</v>
      </c>
      <c r="C52" s="67" t="s">
        <v>56</v>
      </c>
      <c r="D52" s="67" t="s">
        <v>8</v>
      </c>
      <c r="E52" s="17"/>
      <c r="F52" s="17"/>
      <c r="G52" s="42">
        <v>100</v>
      </c>
      <c r="H52" s="24" t="s">
        <v>47</v>
      </c>
      <c r="I52" s="17"/>
      <c r="J52" t="str">
        <f t="shared" si="0"/>
        <v>март</v>
      </c>
      <c r="L52" t="str">
        <f t="array" ref="L52">IFERROR(INDEX(нормы!H:H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Крем регенерирующий, восстанавливающий</v>
      </c>
      <c r="M52">
        <f t="array" ref="M52">IFERROR(INDEX(нормы!J:J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100</v>
      </c>
      <c r="N52">
        <f t="array" ref="N52">MATCH(ROWS($A$38:A52)-1,MMULT(MMULT(TRANSPOSE(ROW($1:$12)^0),(нормы!$F$7:$F$18=$E$18)*(нормы!$N$7:$Y$18&lt;&gt;"")),--(ROW($1:$12)&lt;TRANSPOSE(ROW($1:$12)))))</f>
        <v>3</v>
      </c>
      <c r="O52" t="str">
        <f t="array" ref="O52">INDEX(нормы!H:H,RIGHT(_xlfn.AGGREGATE(15,6,(COLUMN(нормы!$N$7:$Y$18)*1000+ROW(нормы!$N$7:$Y$18))/(нормы!$N$7:$Y$18&lt;&gt;"")/(нормы!$F$7:$F$18=$E$18),ROWS($A$38:A52)),3))</f>
        <v>Крем регенерирующий, восстанавливающий</v>
      </c>
      <c r="P52">
        <f>IFERROR(INDEX(нормы!J:J,RIGHT(_xlfn.AGGREGATE(15,6,(COLUMN(нормы!$N$7:$Y$18)*1000+ROW(нормы!$N$7:$Y$18))/(нормы!$N$7:$Y$18&lt;&gt;"")/(нормы!$F$7:$F$18=$E$18),ROWS($A$38:A52)),3)),"")</f>
        <v>100</v>
      </c>
    </row>
    <row r="53" spans="2:16" ht="24" customHeight="1" x14ac:dyDescent="0.2">
      <c r="B53" s="27" t="s">
        <v>12</v>
      </c>
      <c r="C53" s="67" t="s">
        <v>59</v>
      </c>
      <c r="D53" s="67" t="s">
        <v>10</v>
      </c>
      <c r="E53" s="17"/>
      <c r="F53" s="17"/>
      <c r="G53" s="42">
        <v>100</v>
      </c>
      <c r="H53" s="24" t="s">
        <v>47</v>
      </c>
      <c r="I53" s="17"/>
      <c r="J53" t="str">
        <f t="shared" si="0"/>
        <v>апрель</v>
      </c>
      <c r="L53" t="str">
        <f t="array" ref="L53">IFERROR(INDEX(нормы!H:H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Крем  для защиты кожи от УФ</v>
      </c>
      <c r="M53">
        <f t="array" ref="M53">IFERROR(INDEX(нормы!J:J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100</v>
      </c>
      <c r="N53">
        <f t="array" ref="N53">MATCH(ROWS($A$38:A53)-1,MMULT(MMULT(TRANSPOSE(ROW($1:$12)^0),(нормы!$F$7:$F$18=$E$18)*(нормы!$N$7:$Y$18&lt;&gt;"")),--(ROW($1:$12)&lt;TRANSPOSE(ROW($1:$12)))))</f>
        <v>4</v>
      </c>
      <c r="O53" t="str">
        <f t="array" ref="O53">INDEX(нормы!H:H,RIGHT(_xlfn.AGGREGATE(15,6,(COLUMN(нормы!$N$7:$Y$18)*1000+ROW(нормы!$N$7:$Y$18))/(нормы!$N$7:$Y$18&lt;&gt;"")/(нормы!$F$7:$F$18=$E$18),ROWS($A$38:A53)),3))</f>
        <v>Крем  для защиты кожи от УФ</v>
      </c>
      <c r="P53">
        <f>IFERROR(INDEX(нормы!J:J,RIGHT(_xlfn.AGGREGATE(15,6,(COLUMN(нормы!$N$7:$Y$18)*1000+ROW(нормы!$N$7:$Y$18))/(нормы!$N$7:$Y$18&lt;&gt;"")/(нормы!$F$7:$F$18=$E$18),ROWS($A$38:A53)),3)),"")</f>
        <v>100</v>
      </c>
    </row>
    <row r="54" spans="2:16" ht="24" customHeight="1" x14ac:dyDescent="0.2">
      <c r="B54" s="27" t="s">
        <v>12</v>
      </c>
      <c r="C54" s="67" t="s">
        <v>57</v>
      </c>
      <c r="D54" s="67" t="s">
        <v>10</v>
      </c>
      <c r="E54" s="17"/>
      <c r="F54" s="17"/>
      <c r="G54" s="42">
        <v>100</v>
      </c>
      <c r="H54" s="24" t="s">
        <v>47</v>
      </c>
      <c r="I54" s="17"/>
      <c r="J54" t="str">
        <f t="shared" si="0"/>
        <v>апрель</v>
      </c>
      <c r="L54" t="str">
        <f t="array" ref="L54">IFERROR(INDEX(нормы!H:H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Спрей для ног дезинфицирующий</v>
      </c>
      <c r="M54">
        <f t="array" ref="M54">IFERROR(INDEX(нормы!J:J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100</v>
      </c>
      <c r="N54">
        <f t="array" ref="N54">MATCH(ROWS($A$38:A54)-1,MMULT(MMULT(TRANSPOSE(ROW($1:$12)^0),(нормы!$F$7:$F$18=$E$18)*(нормы!$N$7:$Y$18&lt;&gt;"")),--(ROW($1:$12)&lt;TRANSPOSE(ROW($1:$12)))))</f>
        <v>4</v>
      </c>
      <c r="O54" t="str">
        <f t="array" ref="O54">INDEX(нормы!H:H,RIGHT(_xlfn.AGGREGATE(15,6,(COLUMN(нормы!$N$7:$Y$18)*1000+ROW(нормы!$N$7:$Y$18))/(нормы!$N$7:$Y$18&lt;&gt;"")/(нормы!$F$7:$F$18=$E$18),ROWS($A$38:A54)),3))</f>
        <v>Спрей для ног дезинфицирующий</v>
      </c>
      <c r="P54">
        <f>IFERROR(INDEX(нормы!J:J,RIGHT(_xlfn.AGGREGATE(15,6,(COLUMN(нормы!$N$7:$Y$18)*1000+ROW(нормы!$N$7:$Y$18))/(нормы!$N$7:$Y$18&lt;&gt;"")/(нормы!$F$7:$F$18=$E$18),ROWS($A$38:A54)),3)),"")</f>
        <v>100</v>
      </c>
    </row>
    <row r="55" spans="2:16" ht="16.5" customHeight="1" x14ac:dyDescent="0.2">
      <c r="B55" s="27" t="s">
        <v>12</v>
      </c>
      <c r="C55" s="67" t="s">
        <v>54</v>
      </c>
      <c r="D55" s="67" t="s">
        <v>10</v>
      </c>
      <c r="E55" s="17"/>
      <c r="F55" s="17"/>
      <c r="G55" s="42" t="s">
        <v>17</v>
      </c>
      <c r="H55" s="24" t="s">
        <v>47</v>
      </c>
      <c r="I55" s="17"/>
      <c r="J55" t="str">
        <f t="shared" si="0"/>
        <v>апрель</v>
      </c>
      <c r="L55" t="str">
        <f t="array" ref="L55">IFERROR(INDEX(нормы!H:H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Мыло жидкое</v>
      </c>
      <c r="M55" t="str">
        <f t="array" ref="M55">IFERROR(INDEX(нормы!J:J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500 мл</v>
      </c>
      <c r="N55">
        <f t="array" ref="N55">MATCH(ROWS($A$38:A55)-1,MMULT(MMULT(TRANSPOSE(ROW($1:$12)^0),(нормы!$F$7:$F$18=$E$18)*(нормы!$N$7:$Y$18&lt;&gt;"")),--(ROW($1:$12)&lt;TRANSPOSE(ROW($1:$12)))))</f>
        <v>4</v>
      </c>
      <c r="O55" t="str">
        <f t="array" ref="O55">INDEX(нормы!H:H,RIGHT(_xlfn.AGGREGATE(15,6,(COLUMN(нормы!$N$7:$Y$18)*1000+ROW(нормы!$N$7:$Y$18))/(нормы!$N$7:$Y$18&lt;&gt;"")/(нормы!$F$7:$F$18=$E$18),ROWS($A$38:A55)),3))</f>
        <v>Мыло жидкое</v>
      </c>
      <c r="P55" t="str">
        <f>IFERROR(INDEX(нормы!J:J,RIGHT(_xlfn.AGGREGATE(15,6,(COLUMN(нормы!$N$7:$Y$18)*1000+ROW(нормы!$N$7:$Y$18))/(нормы!$N$7:$Y$18&lt;&gt;"")/(нормы!$F$7:$F$18=$E$18),ROWS($A$38:A55)),3)),"")</f>
        <v>500 мл</v>
      </c>
    </row>
    <row r="56" spans="2:16" ht="16.5" customHeight="1" x14ac:dyDescent="0.2">
      <c r="B56" s="27" t="s">
        <v>12</v>
      </c>
      <c r="C56" s="67" t="s">
        <v>55</v>
      </c>
      <c r="D56" s="67" t="s">
        <v>10</v>
      </c>
      <c r="E56" s="17"/>
      <c r="F56" s="17"/>
      <c r="G56" s="42">
        <v>200</v>
      </c>
      <c r="H56" s="24" t="s">
        <v>47</v>
      </c>
      <c r="I56" s="17"/>
      <c r="J56" t="str">
        <f t="shared" si="0"/>
        <v>апрель</v>
      </c>
      <c r="L56" t="str">
        <f t="array" ref="L56">IFERROR(INDEX(нормы!H:H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Паста  для очистки кожи</v>
      </c>
      <c r="M56">
        <f t="array" ref="M56">IFERROR(INDEX(нормы!J:J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200</v>
      </c>
      <c r="N56">
        <f t="array" ref="N56">MATCH(ROWS($A$38:A56)-1,MMULT(MMULT(TRANSPOSE(ROW($1:$12)^0),(нормы!$F$7:$F$18=$E$18)*(нормы!$N$7:$Y$18&lt;&gt;"")),--(ROW($1:$12)&lt;TRANSPOSE(ROW($1:$12)))))</f>
        <v>4</v>
      </c>
      <c r="O56" t="str">
        <f t="array" ref="O56">INDEX(нормы!H:H,RIGHT(_xlfn.AGGREGATE(15,6,(COLUMN(нормы!$N$7:$Y$18)*1000+ROW(нормы!$N$7:$Y$18))/(нормы!$N$7:$Y$18&lt;&gt;"")/(нормы!$F$7:$F$18=$E$18),ROWS($A$38:A56)),3))</f>
        <v>Паста  для очистки кожи</v>
      </c>
      <c r="P56">
        <f>IFERROR(INDEX(нормы!J:J,RIGHT(_xlfn.AGGREGATE(15,6,(COLUMN(нормы!$N$7:$Y$18)*1000+ROW(нормы!$N$7:$Y$18))/(нормы!$N$7:$Y$18&lt;&gt;"")/(нормы!$F$7:$F$18=$E$18),ROWS($A$38:A56)),3)),"")</f>
        <v>200</v>
      </c>
    </row>
    <row r="57" spans="2:16" ht="24" customHeight="1" x14ac:dyDescent="0.2">
      <c r="B57" s="27" t="s">
        <v>12</v>
      </c>
      <c r="C57" s="67" t="s">
        <v>56</v>
      </c>
      <c r="D57" s="67">
        <v>0</v>
      </c>
      <c r="E57" s="17"/>
      <c r="F57" s="17"/>
      <c r="G57" s="42">
        <v>100</v>
      </c>
      <c r="H57" s="24" t="s">
        <v>47</v>
      </c>
      <c r="I57" s="17"/>
      <c r="J57" t="str">
        <f t="shared" si="0"/>
        <v>апрель</v>
      </c>
      <c r="L57" t="str">
        <f t="array" ref="L57">IFERROR(INDEX(нормы!H:H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Крем регенерирующий, восстанавливающий</v>
      </c>
      <c r="M57">
        <f t="array" ref="M57">IFERROR(INDEX(нормы!J:J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100</v>
      </c>
      <c r="N57">
        <f t="array" ref="N57">MATCH(ROWS($A$38:A57)-1,MMULT(MMULT(TRANSPOSE(ROW($1:$12)^0),(нормы!$F$7:$F$18=$E$18)*(нормы!$N$7:$Y$18&lt;&gt;"")),--(ROW($1:$12)&lt;TRANSPOSE(ROW($1:$12)))))</f>
        <v>4</v>
      </c>
      <c r="O57" t="str">
        <f t="array" ref="O57">INDEX(нормы!H:H,RIGHT(_xlfn.AGGREGATE(15,6,(COLUMN(нормы!$N$7:$Y$18)*1000+ROW(нормы!$N$7:$Y$18))/(нормы!$N$7:$Y$18&lt;&gt;"")/(нормы!$F$7:$F$18=$E$18),ROWS($A$38:A57)),3))</f>
        <v>Крем регенерирующий, восстанавливающий</v>
      </c>
      <c r="P57">
        <f>IFERROR(INDEX(нормы!J:J,RIGHT(_xlfn.AGGREGATE(15,6,(COLUMN(нормы!$N$7:$Y$18)*1000+ROW(нормы!$N$7:$Y$18))/(нормы!$N$7:$Y$18&lt;&gt;"")/(нормы!$F$7:$F$18=$E$18),ROWS($A$38:A57)),3)),"")</f>
        <v>100</v>
      </c>
    </row>
    <row r="58" spans="2:16" ht="24" customHeight="1" x14ac:dyDescent="0.2">
      <c r="B58" s="27" t="s">
        <v>8</v>
      </c>
      <c r="C58" s="67" t="s">
        <v>59</v>
      </c>
      <c r="D58" s="67" t="s">
        <v>11</v>
      </c>
      <c r="E58" s="17"/>
      <c r="F58" s="17"/>
      <c r="G58" s="42">
        <v>100</v>
      </c>
      <c r="H58" s="24" t="s">
        <v>47</v>
      </c>
      <c r="I58" s="17"/>
      <c r="J58" t="str">
        <f t="shared" si="0"/>
        <v>май</v>
      </c>
      <c r="L58" t="str">
        <f t="array" ref="L58">IFERROR(INDEX(нормы!H:H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Крем  для защиты кожи от УФ</v>
      </c>
      <c r="M58">
        <f t="array" ref="M58">IFERROR(INDEX(нормы!J:J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100</v>
      </c>
      <c r="N58">
        <f t="array" ref="N58">MATCH(ROWS($A$38:A58)-1,MMULT(MMULT(TRANSPOSE(ROW($1:$12)^0),(нормы!$F$7:$F$18=$E$18)*(нормы!$N$7:$Y$18&lt;&gt;"")),--(ROW($1:$12)&lt;TRANSPOSE(ROW($1:$12)))))</f>
        <v>5</v>
      </c>
      <c r="O58" t="str">
        <f t="array" ref="O58">INDEX(нормы!H:H,RIGHT(_xlfn.AGGREGATE(15,6,(COLUMN(нормы!$N$7:$Y$18)*1000+ROW(нормы!$N$7:$Y$18))/(нормы!$N$7:$Y$18&lt;&gt;"")/(нормы!$F$7:$F$18=$E$18),ROWS($A$38:A58)),3))</f>
        <v>Крем  для защиты кожи от УФ</v>
      </c>
      <c r="P58">
        <f>IFERROR(INDEX(нормы!J:J,RIGHT(_xlfn.AGGREGATE(15,6,(COLUMN(нормы!$N$7:$Y$18)*1000+ROW(нормы!$N$7:$Y$18))/(нормы!$N$7:$Y$18&lt;&gt;"")/(нормы!$F$7:$F$18=$E$18),ROWS($A$38:A58)),3)),"")</f>
        <v>100</v>
      </c>
    </row>
    <row r="59" spans="2:16" ht="24" customHeight="1" x14ac:dyDescent="0.2">
      <c r="B59" s="27" t="s">
        <v>8</v>
      </c>
      <c r="C59" s="67" t="s">
        <v>57</v>
      </c>
      <c r="D59" s="67" t="s">
        <v>11</v>
      </c>
      <c r="E59" s="17"/>
      <c r="F59" s="17"/>
      <c r="G59" s="42">
        <v>100</v>
      </c>
      <c r="H59" s="24" t="s">
        <v>47</v>
      </c>
      <c r="I59" s="17"/>
      <c r="J59" t="str">
        <f t="shared" si="0"/>
        <v>май</v>
      </c>
      <c r="L59" t="str">
        <f t="array" ref="L59">IFERROR(INDEX(нормы!H:H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Спрей для ног дезинфицирующий</v>
      </c>
      <c r="M59">
        <f t="array" ref="M59">IFERROR(INDEX(нормы!J:J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100</v>
      </c>
      <c r="N59">
        <f t="array" ref="N59">MATCH(ROWS($A$38:A59)-1,MMULT(MMULT(TRANSPOSE(ROW($1:$12)^0),(нормы!$F$7:$F$18=$E$18)*(нормы!$N$7:$Y$18&lt;&gt;"")),--(ROW($1:$12)&lt;TRANSPOSE(ROW($1:$12)))))</f>
        <v>5</v>
      </c>
      <c r="O59" t="str">
        <f t="array" ref="O59">INDEX(нормы!H:H,RIGHT(_xlfn.AGGREGATE(15,6,(COLUMN(нормы!$N$7:$Y$18)*1000+ROW(нормы!$N$7:$Y$18))/(нормы!$N$7:$Y$18&lt;&gt;"")/(нормы!$F$7:$F$18=$E$18),ROWS($A$38:A59)),3))</f>
        <v>Спрей для ног дезинфицирующий</v>
      </c>
      <c r="P59">
        <f>IFERROR(INDEX(нормы!J:J,RIGHT(_xlfn.AGGREGATE(15,6,(COLUMN(нормы!$N$7:$Y$18)*1000+ROW(нормы!$N$7:$Y$18))/(нормы!$N$7:$Y$18&lt;&gt;"")/(нормы!$F$7:$F$18=$E$18),ROWS($A$38:A59)),3)),"")</f>
        <v>100</v>
      </c>
    </row>
    <row r="60" spans="2:16" ht="24" customHeight="1" x14ac:dyDescent="0.2">
      <c r="B60" s="27" t="s">
        <v>8</v>
      </c>
      <c r="C60" s="67" t="s">
        <v>60</v>
      </c>
      <c r="D60" s="67" t="s">
        <v>11</v>
      </c>
      <c r="E60" s="17"/>
      <c r="F60" s="17"/>
      <c r="G60" s="42">
        <v>200</v>
      </c>
      <c r="H60" s="24" t="s">
        <v>47</v>
      </c>
      <c r="I60" s="17"/>
      <c r="J60" t="str">
        <f t="shared" si="0"/>
        <v>май</v>
      </c>
      <c r="L60" t="str">
        <f t="array" ref="L60">IFERROR(INDEX(нормы!H:H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Аэрозоль  от укусов насекомых</v>
      </c>
      <c r="M60">
        <f t="array" ref="M60">IFERROR(INDEX(нормы!J:J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200</v>
      </c>
      <c r="N60">
        <f t="array" ref="N60">MATCH(ROWS($A$38:A60)-1,MMULT(MMULT(TRANSPOSE(ROW($1:$12)^0),(нормы!$F$7:$F$18=$E$18)*(нормы!$N$7:$Y$18&lt;&gt;"")),--(ROW($1:$12)&lt;TRANSPOSE(ROW($1:$12)))))</f>
        <v>5</v>
      </c>
      <c r="O60" t="str">
        <f t="array" ref="O60">INDEX(нормы!H:H,RIGHT(_xlfn.AGGREGATE(15,6,(COLUMN(нормы!$N$7:$Y$18)*1000+ROW(нормы!$N$7:$Y$18))/(нормы!$N$7:$Y$18&lt;&gt;"")/(нормы!$F$7:$F$18=$E$18),ROWS($A$38:A60)),3))</f>
        <v>Аэрозоль  от укусов насекомых</v>
      </c>
      <c r="P60">
        <f>IFERROR(INDEX(нормы!J:J,RIGHT(_xlfn.AGGREGATE(15,6,(COLUMN(нормы!$N$7:$Y$18)*1000+ROW(нормы!$N$7:$Y$18))/(нормы!$N$7:$Y$18&lt;&gt;"")/(нормы!$F$7:$F$18=$E$18),ROWS($A$38:A60)),3)),"")</f>
        <v>200</v>
      </c>
    </row>
    <row r="61" spans="2:16" ht="18" customHeight="1" x14ac:dyDescent="0.2">
      <c r="B61" s="27" t="s">
        <v>8</v>
      </c>
      <c r="C61" s="67" t="s">
        <v>54</v>
      </c>
      <c r="D61" s="67" t="s">
        <v>11</v>
      </c>
      <c r="E61" s="17"/>
      <c r="F61" s="17"/>
      <c r="G61" s="42" t="s">
        <v>17</v>
      </c>
      <c r="H61" s="24" t="s">
        <v>47</v>
      </c>
      <c r="I61" s="17"/>
      <c r="J61" t="str">
        <f t="shared" si="0"/>
        <v>май</v>
      </c>
      <c r="L61" t="str">
        <f t="array" ref="L61">IFERROR(INDEX(нормы!H:H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Мыло жидкое</v>
      </c>
      <c r="M61" t="str">
        <f t="array" ref="M61">IFERROR(INDEX(нормы!J:J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500 мл</v>
      </c>
      <c r="N61">
        <f t="array" ref="N61">MATCH(ROWS($A$38:A61)-1,MMULT(MMULT(TRANSPOSE(ROW($1:$12)^0),(нормы!$F$7:$F$18=$E$18)*(нормы!$N$7:$Y$18&lt;&gt;"")),--(ROW($1:$12)&lt;TRANSPOSE(ROW($1:$12)))))</f>
        <v>5</v>
      </c>
      <c r="O61" t="str">
        <f t="array" ref="O61">INDEX(нормы!H:H,RIGHT(_xlfn.AGGREGATE(15,6,(COLUMN(нормы!$N$7:$Y$18)*1000+ROW(нормы!$N$7:$Y$18))/(нормы!$N$7:$Y$18&lt;&gt;"")/(нормы!$F$7:$F$18=$E$18),ROWS($A$38:A61)),3))</f>
        <v>Мыло жидкое</v>
      </c>
      <c r="P61" t="str">
        <f>IFERROR(INDEX(нормы!J:J,RIGHT(_xlfn.AGGREGATE(15,6,(COLUMN(нормы!$N$7:$Y$18)*1000+ROW(нормы!$N$7:$Y$18))/(нормы!$N$7:$Y$18&lt;&gt;"")/(нормы!$F$7:$F$18=$E$18),ROWS($A$38:A61)),3)),"")</f>
        <v>500 мл</v>
      </c>
    </row>
    <row r="62" spans="2:16" ht="18" customHeight="1" x14ac:dyDescent="0.2">
      <c r="B62" s="27" t="s">
        <v>8</v>
      </c>
      <c r="C62" s="67" t="s">
        <v>55</v>
      </c>
      <c r="D62" s="67">
        <v>0</v>
      </c>
      <c r="E62" s="17"/>
      <c r="F62" s="17"/>
      <c r="G62" s="42">
        <v>200</v>
      </c>
      <c r="H62" s="24" t="s">
        <v>47</v>
      </c>
      <c r="I62" s="17"/>
      <c r="J62" t="str">
        <f t="shared" si="0"/>
        <v>май</v>
      </c>
      <c r="L62" t="str">
        <f t="array" ref="L62">IFERROR(INDEX(нормы!H:H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Паста  для очистки кожи</v>
      </c>
      <c r="M62">
        <f t="array" ref="M62">IFERROR(INDEX(нормы!J:J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200</v>
      </c>
      <c r="N62">
        <f t="array" ref="N62">MATCH(ROWS($A$38:A62)-1,MMULT(MMULT(TRANSPOSE(ROW($1:$12)^0),(нормы!$F$7:$F$18=$E$18)*(нормы!$N$7:$Y$18&lt;&gt;"")),--(ROW($1:$12)&lt;TRANSPOSE(ROW($1:$12)))))</f>
        <v>5</v>
      </c>
      <c r="O62" t="str">
        <f t="array" ref="O62">INDEX(нормы!H:H,RIGHT(_xlfn.AGGREGATE(15,6,(COLUMN(нормы!$N$7:$Y$18)*1000+ROW(нормы!$N$7:$Y$18))/(нормы!$N$7:$Y$18&lt;&gt;"")/(нормы!$F$7:$F$18=$E$18),ROWS($A$38:A62)),3))</f>
        <v>Паста  для очистки кожи</v>
      </c>
      <c r="P62">
        <f>IFERROR(INDEX(нормы!J:J,RIGHT(_xlfn.AGGREGATE(15,6,(COLUMN(нормы!$N$7:$Y$18)*1000+ROW(нормы!$N$7:$Y$18))/(нормы!$N$7:$Y$18&lt;&gt;"")/(нормы!$F$7:$F$18=$E$18),ROWS($A$38:A62)),3)),"")</f>
        <v>200</v>
      </c>
    </row>
    <row r="63" spans="2:16" ht="24" customHeight="1" x14ac:dyDescent="0.2">
      <c r="B63" s="27" t="s">
        <v>8</v>
      </c>
      <c r="C63" s="67" t="s">
        <v>56</v>
      </c>
      <c r="D63" s="67">
        <v>0</v>
      </c>
      <c r="E63" s="17"/>
      <c r="F63" s="17"/>
      <c r="G63" s="42">
        <v>100</v>
      </c>
      <c r="H63" s="24" t="s">
        <v>47</v>
      </c>
      <c r="I63" s="17"/>
      <c r="J63" t="str">
        <f t="shared" si="0"/>
        <v>май</v>
      </c>
      <c r="L63" t="str">
        <f t="array" ref="L63">IFERROR(INDEX(нормы!H:H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Крем регенерирующий, восстанавливающий</v>
      </c>
      <c r="M63">
        <f t="array" ref="M63">IFERROR(INDEX(нормы!J:J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100</v>
      </c>
      <c r="N63">
        <f t="array" ref="N63">MATCH(ROWS($A$38:A63)-1,MMULT(MMULT(TRANSPOSE(ROW($1:$12)^0),(нормы!$F$7:$F$18=$E$18)*(нормы!$N$7:$Y$18&lt;&gt;"")),--(ROW($1:$12)&lt;TRANSPOSE(ROW($1:$12)))))</f>
        <v>5</v>
      </c>
      <c r="O63" t="str">
        <f t="array" ref="O63">INDEX(нормы!H:H,RIGHT(_xlfn.AGGREGATE(15,6,(COLUMN(нормы!$N$7:$Y$18)*1000+ROW(нормы!$N$7:$Y$18))/(нормы!$N$7:$Y$18&lt;&gt;"")/(нормы!$F$7:$F$18=$E$18),ROWS($A$38:A63)),3))</f>
        <v>Крем регенерирующий, восстанавливающий</v>
      </c>
      <c r="P63">
        <f>IFERROR(INDEX(нормы!J:J,RIGHT(_xlfn.AGGREGATE(15,6,(COLUMN(нормы!$N$7:$Y$18)*1000+ROW(нормы!$N$7:$Y$18))/(нормы!$N$7:$Y$18&lt;&gt;"")/(нормы!$F$7:$F$18=$E$18),ROWS($A$38:A63)),3)),"")</f>
        <v>100</v>
      </c>
    </row>
    <row r="64" spans="2:16" ht="24" customHeight="1" x14ac:dyDescent="0.2">
      <c r="B64" s="27" t="s">
        <v>10</v>
      </c>
      <c r="C64" s="67" t="s">
        <v>59</v>
      </c>
      <c r="D64" s="67" t="s">
        <v>9</v>
      </c>
      <c r="E64" s="17"/>
      <c r="F64" s="17"/>
      <c r="G64" s="42">
        <v>100</v>
      </c>
      <c r="H64" s="24" t="s">
        <v>47</v>
      </c>
      <c r="I64" s="17"/>
      <c r="J64" t="str">
        <f t="shared" si="0"/>
        <v>июнь</v>
      </c>
      <c r="L64" t="str">
        <f t="array" ref="L64">IFERROR(INDEX(нормы!H:H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Крем  для защиты кожи от УФ</v>
      </c>
      <c r="M64">
        <f t="array" ref="M64">IFERROR(INDEX(нормы!J:J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100</v>
      </c>
      <c r="N64">
        <f t="array" ref="N64">MATCH(ROWS($A$38:A64)-1,MMULT(MMULT(TRANSPOSE(ROW($1:$12)^0),(нормы!$F$7:$F$18=$E$18)*(нормы!$N$7:$Y$18&lt;&gt;"")),--(ROW($1:$12)&lt;TRANSPOSE(ROW($1:$12)))))</f>
        <v>6</v>
      </c>
      <c r="O64" t="str">
        <f t="array" ref="O64">INDEX(нормы!H:H,RIGHT(_xlfn.AGGREGATE(15,6,(COLUMN(нормы!$N$7:$Y$18)*1000+ROW(нормы!$N$7:$Y$18))/(нормы!$N$7:$Y$18&lt;&gt;"")/(нормы!$F$7:$F$18=$E$18),ROWS($A$38:A64)),3))</f>
        <v>Крем  для защиты кожи от УФ</v>
      </c>
      <c r="P64">
        <f>IFERROR(INDEX(нормы!J:J,RIGHT(_xlfn.AGGREGATE(15,6,(COLUMN(нормы!$N$7:$Y$18)*1000+ROW(нормы!$N$7:$Y$18))/(нормы!$N$7:$Y$18&lt;&gt;"")/(нормы!$F$7:$F$18=$E$18),ROWS($A$38:A64)),3)),"")</f>
        <v>100</v>
      </c>
    </row>
    <row r="65" spans="2:16" ht="24" customHeight="1" x14ac:dyDescent="0.2">
      <c r="B65" s="27" t="s">
        <v>10</v>
      </c>
      <c r="C65" s="67" t="s">
        <v>57</v>
      </c>
      <c r="D65" s="67" t="s">
        <v>9</v>
      </c>
      <c r="E65" s="17"/>
      <c r="F65" s="17"/>
      <c r="G65" s="42">
        <v>100</v>
      </c>
      <c r="H65" s="24" t="s">
        <v>47</v>
      </c>
      <c r="I65" s="17"/>
      <c r="J65" t="str">
        <f t="shared" si="0"/>
        <v>июнь</v>
      </c>
      <c r="L65" t="str">
        <f t="array" ref="L65">IFERROR(INDEX(нормы!H:H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Спрей для ног дезинфицирующий</v>
      </c>
      <c r="M65">
        <f t="array" ref="M65">IFERROR(INDEX(нормы!J:J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100</v>
      </c>
      <c r="N65">
        <f t="array" ref="N65">MATCH(ROWS($A$38:A65)-1,MMULT(MMULT(TRANSPOSE(ROW($1:$12)^0),(нормы!$F$7:$F$18=$E$18)*(нормы!$N$7:$Y$18&lt;&gt;"")),--(ROW($1:$12)&lt;TRANSPOSE(ROW($1:$12)))))</f>
        <v>6</v>
      </c>
      <c r="O65" t="str">
        <f t="array" ref="O65">INDEX(нормы!H:H,RIGHT(_xlfn.AGGREGATE(15,6,(COLUMN(нормы!$N$7:$Y$18)*1000+ROW(нормы!$N$7:$Y$18))/(нормы!$N$7:$Y$18&lt;&gt;"")/(нормы!$F$7:$F$18=$E$18),ROWS($A$38:A65)),3))</f>
        <v>Спрей для ног дезинфицирующий</v>
      </c>
      <c r="P65">
        <f>IFERROR(INDEX(нормы!J:J,RIGHT(_xlfn.AGGREGATE(15,6,(COLUMN(нормы!$N$7:$Y$18)*1000+ROW(нормы!$N$7:$Y$18))/(нормы!$N$7:$Y$18&lt;&gt;"")/(нормы!$F$7:$F$18=$E$18),ROWS($A$38:A65)),3)),"")</f>
        <v>100</v>
      </c>
    </row>
    <row r="66" spans="2:16" ht="24" customHeight="1" x14ac:dyDescent="0.2">
      <c r="B66" s="27" t="s">
        <v>10</v>
      </c>
      <c r="C66" s="67" t="s">
        <v>60</v>
      </c>
      <c r="D66" s="67" t="s">
        <v>9</v>
      </c>
      <c r="E66" s="17"/>
      <c r="F66" s="17"/>
      <c r="G66" s="42">
        <v>200</v>
      </c>
      <c r="H66" s="24" t="s">
        <v>47</v>
      </c>
      <c r="I66" s="17"/>
      <c r="J66" t="str">
        <f t="shared" si="0"/>
        <v>июнь</v>
      </c>
      <c r="L66" t="str">
        <f t="array" ref="L66">IFERROR(INDEX(нормы!H:H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Аэрозоль  от укусов насекомых</v>
      </c>
      <c r="M66">
        <f t="array" ref="M66">IFERROR(INDEX(нормы!J:J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200</v>
      </c>
      <c r="N66">
        <f t="array" ref="N66">MATCH(ROWS($A$38:A66)-1,MMULT(MMULT(TRANSPOSE(ROW($1:$12)^0),(нормы!$F$7:$F$18=$E$18)*(нормы!$N$7:$Y$18&lt;&gt;"")),--(ROW($1:$12)&lt;TRANSPOSE(ROW($1:$12)))))</f>
        <v>6</v>
      </c>
      <c r="O66" t="str">
        <f t="array" ref="O66">INDEX(нормы!H:H,RIGHT(_xlfn.AGGREGATE(15,6,(COLUMN(нормы!$N$7:$Y$18)*1000+ROW(нормы!$N$7:$Y$18))/(нормы!$N$7:$Y$18&lt;&gt;"")/(нормы!$F$7:$F$18=$E$18),ROWS($A$38:A66)),3))</f>
        <v>Аэрозоль  от укусов насекомых</v>
      </c>
      <c r="P66">
        <f>IFERROR(INDEX(нормы!J:J,RIGHT(_xlfn.AGGREGATE(15,6,(COLUMN(нормы!$N$7:$Y$18)*1000+ROW(нормы!$N$7:$Y$18))/(нормы!$N$7:$Y$18&lt;&gt;"")/(нормы!$F$7:$F$18=$E$18),ROWS($A$38:A66)),3)),"")</f>
        <v>200</v>
      </c>
    </row>
    <row r="67" spans="2:16" ht="15" customHeight="1" x14ac:dyDescent="0.2">
      <c r="B67" s="27" t="s">
        <v>10</v>
      </c>
      <c r="C67" s="67" t="s">
        <v>54</v>
      </c>
      <c r="D67" s="67" t="s">
        <v>9</v>
      </c>
      <c r="E67" s="17"/>
      <c r="F67" s="17"/>
      <c r="G67" s="42" t="s">
        <v>17</v>
      </c>
      <c r="H67" s="24" t="s">
        <v>47</v>
      </c>
      <c r="I67" s="17"/>
      <c r="J67" t="str">
        <f t="shared" si="0"/>
        <v>июнь</v>
      </c>
      <c r="L67" t="str">
        <f t="array" ref="L67">IFERROR(INDEX(нормы!H:H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Мыло жидкое</v>
      </c>
      <c r="M67" t="str">
        <f t="array" ref="M67">IFERROR(INDEX(нормы!J:J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500 мл</v>
      </c>
      <c r="N67">
        <f t="array" ref="N67">MATCH(ROWS($A$38:A67)-1,MMULT(MMULT(TRANSPOSE(ROW($1:$12)^0),(нормы!$F$7:$F$18=$E$18)*(нормы!$N$7:$Y$18&lt;&gt;"")),--(ROW($1:$12)&lt;TRANSPOSE(ROW($1:$12)))))</f>
        <v>6</v>
      </c>
      <c r="O67" t="str">
        <f t="array" ref="O67">INDEX(нормы!H:H,RIGHT(_xlfn.AGGREGATE(15,6,(COLUMN(нормы!$N$7:$Y$18)*1000+ROW(нормы!$N$7:$Y$18))/(нормы!$N$7:$Y$18&lt;&gt;"")/(нормы!$F$7:$F$18=$E$18),ROWS($A$38:A67)),3))</f>
        <v>Мыло жидкое</v>
      </c>
      <c r="P67" t="str">
        <f>IFERROR(INDEX(нормы!J:J,RIGHT(_xlfn.AGGREGATE(15,6,(COLUMN(нормы!$N$7:$Y$18)*1000+ROW(нормы!$N$7:$Y$18))/(нормы!$N$7:$Y$18&lt;&gt;"")/(нормы!$F$7:$F$18=$E$18),ROWS($A$38:A67)),3)),"")</f>
        <v>500 мл</v>
      </c>
    </row>
    <row r="68" spans="2:16" ht="15" customHeight="1" x14ac:dyDescent="0.2">
      <c r="B68" s="27" t="s">
        <v>10</v>
      </c>
      <c r="C68" s="67" t="s">
        <v>55</v>
      </c>
      <c r="D68" s="67">
        <v>0</v>
      </c>
      <c r="E68" s="17"/>
      <c r="F68" s="17"/>
      <c r="G68" s="42">
        <v>200</v>
      </c>
      <c r="H68" s="24" t="s">
        <v>47</v>
      </c>
      <c r="I68" s="17"/>
      <c r="J68" t="str">
        <f t="shared" si="0"/>
        <v>июнь</v>
      </c>
      <c r="L68" t="str">
        <f t="array" ref="L68">IFERROR(INDEX(нормы!H:H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Паста  для очистки кожи</v>
      </c>
      <c r="M68">
        <f t="array" ref="M68">IFERROR(INDEX(нормы!J:J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200</v>
      </c>
      <c r="N68">
        <f t="array" ref="N68">MATCH(ROWS($A$38:A68)-1,MMULT(MMULT(TRANSPOSE(ROW($1:$12)^0),(нормы!$F$7:$F$18=$E$18)*(нормы!$N$7:$Y$18&lt;&gt;"")),--(ROW($1:$12)&lt;TRANSPOSE(ROW($1:$12)))))</f>
        <v>6</v>
      </c>
      <c r="O68" t="str">
        <f t="array" ref="O68">INDEX(нормы!H:H,RIGHT(_xlfn.AGGREGATE(15,6,(COLUMN(нормы!$N$7:$Y$18)*1000+ROW(нормы!$N$7:$Y$18))/(нормы!$N$7:$Y$18&lt;&gt;"")/(нормы!$F$7:$F$18=$E$18),ROWS($A$38:A68)),3))</f>
        <v>Паста  для очистки кожи</v>
      </c>
      <c r="P68">
        <f>IFERROR(INDEX(нормы!J:J,RIGHT(_xlfn.AGGREGATE(15,6,(COLUMN(нормы!$N$7:$Y$18)*1000+ROW(нормы!$N$7:$Y$18))/(нормы!$N$7:$Y$18&lt;&gt;"")/(нормы!$F$7:$F$18=$E$18),ROWS($A$38:A68)),3)),"")</f>
        <v>200</v>
      </c>
    </row>
    <row r="69" spans="2:16" ht="24" customHeight="1" x14ac:dyDescent="0.2">
      <c r="B69" s="27" t="s">
        <v>10</v>
      </c>
      <c r="C69" s="67" t="s">
        <v>56</v>
      </c>
      <c r="D69" s="67">
        <v>0</v>
      </c>
      <c r="E69" s="17"/>
      <c r="F69" s="17"/>
      <c r="G69" s="42">
        <v>100</v>
      </c>
      <c r="H69" s="24" t="s">
        <v>47</v>
      </c>
      <c r="I69" s="17"/>
      <c r="J69" t="str">
        <f t="shared" si="0"/>
        <v>июнь</v>
      </c>
      <c r="L69" t="str">
        <f t="array" ref="L69">IFERROR(INDEX(нормы!H:H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Крем регенерирующий, восстанавливающий</v>
      </c>
      <c r="M69">
        <f t="array" ref="M69">IFERROR(INDEX(нормы!J:J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100</v>
      </c>
      <c r="N69">
        <f t="array" ref="N69">MATCH(ROWS($A$38:A69)-1,MMULT(MMULT(TRANSPOSE(ROW($1:$12)^0),(нормы!$F$7:$F$18=$E$18)*(нормы!$N$7:$Y$18&lt;&gt;"")),--(ROW($1:$12)&lt;TRANSPOSE(ROW($1:$12)))))</f>
        <v>6</v>
      </c>
      <c r="O69" t="str">
        <f t="array" ref="O69">INDEX(нормы!H:H,RIGHT(_xlfn.AGGREGATE(15,6,(COLUMN(нормы!$N$7:$Y$18)*1000+ROW(нормы!$N$7:$Y$18))/(нормы!$N$7:$Y$18&lt;&gt;"")/(нормы!$F$7:$F$18=$E$18),ROWS($A$38:A69)),3))</f>
        <v>Крем регенерирующий, восстанавливающий</v>
      </c>
      <c r="P69">
        <f>IFERROR(INDEX(нормы!J:J,RIGHT(_xlfn.AGGREGATE(15,6,(COLUMN(нормы!$N$7:$Y$18)*1000+ROW(нормы!$N$7:$Y$18))/(нормы!$N$7:$Y$18&lt;&gt;"")/(нормы!$F$7:$F$18=$E$18),ROWS($A$38:A69)),3)),"")</f>
        <v>100</v>
      </c>
    </row>
    <row r="70" spans="2:16" ht="24" customHeight="1" x14ac:dyDescent="0.2">
      <c r="B70" s="27" t="s">
        <v>11</v>
      </c>
      <c r="C70" s="67" t="s">
        <v>59</v>
      </c>
      <c r="D70" s="67" t="s">
        <v>16</v>
      </c>
      <c r="E70" s="17"/>
      <c r="F70" s="17"/>
      <c r="G70" s="42">
        <v>100</v>
      </c>
      <c r="H70" s="24" t="s">
        <v>47</v>
      </c>
      <c r="I70" s="17"/>
      <c r="J70" t="str">
        <f t="shared" si="0"/>
        <v>июль</v>
      </c>
      <c r="L70" t="str">
        <f t="array" ref="L70">IFERROR(INDEX(нормы!H:H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Крем  для защиты кожи от УФ</v>
      </c>
      <c r="M70">
        <f t="array" ref="M70">IFERROR(INDEX(нормы!J:J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100</v>
      </c>
      <c r="N70">
        <f t="array" ref="N70">MATCH(ROWS($A$38:A70)-1,MMULT(MMULT(TRANSPOSE(ROW($1:$12)^0),(нормы!$F$7:$F$18=$E$18)*(нормы!$N$7:$Y$18&lt;&gt;"")),--(ROW($1:$12)&lt;TRANSPOSE(ROW($1:$12)))))</f>
        <v>7</v>
      </c>
      <c r="O70" t="str">
        <f t="array" ref="O70">INDEX(нормы!H:H,RIGHT(_xlfn.AGGREGATE(15,6,(COLUMN(нормы!$N$7:$Y$18)*1000+ROW(нормы!$N$7:$Y$18))/(нормы!$N$7:$Y$18&lt;&gt;"")/(нормы!$F$7:$F$18=$E$18),ROWS($A$38:A70)),3))</f>
        <v>Крем  для защиты кожи от УФ</v>
      </c>
      <c r="P70">
        <f>IFERROR(INDEX(нормы!J:J,RIGHT(_xlfn.AGGREGATE(15,6,(COLUMN(нормы!$N$7:$Y$18)*1000+ROW(нормы!$N$7:$Y$18))/(нормы!$N$7:$Y$18&lt;&gt;"")/(нормы!$F$7:$F$18=$E$18),ROWS($A$38:A70)),3)),"")</f>
        <v>100</v>
      </c>
    </row>
    <row r="71" spans="2:16" ht="24" customHeight="1" x14ac:dyDescent="0.2">
      <c r="B71" s="27" t="s">
        <v>11</v>
      </c>
      <c r="C71" s="67" t="s">
        <v>57</v>
      </c>
      <c r="D71" s="67" t="s">
        <v>16</v>
      </c>
      <c r="E71" s="17"/>
      <c r="F71" s="17"/>
      <c r="G71" s="42">
        <v>100</v>
      </c>
      <c r="H71" s="24" t="s">
        <v>47</v>
      </c>
      <c r="I71" s="17"/>
      <c r="J71" t="str">
        <f t="shared" si="0"/>
        <v>июль</v>
      </c>
      <c r="L71" t="str">
        <f t="array" ref="L71">IFERROR(INDEX(нормы!H:H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Спрей для ног дезинфицирующий</v>
      </c>
      <c r="M71">
        <f t="array" ref="M71">IFERROR(INDEX(нормы!J:J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100</v>
      </c>
      <c r="N71">
        <f t="array" ref="N71">MATCH(ROWS($A$38:A71)-1,MMULT(MMULT(TRANSPOSE(ROW($1:$12)^0),(нормы!$F$7:$F$18=$E$18)*(нормы!$N$7:$Y$18&lt;&gt;"")),--(ROW($1:$12)&lt;TRANSPOSE(ROW($1:$12)))))</f>
        <v>7</v>
      </c>
      <c r="O71" t="str">
        <f t="array" ref="O71">INDEX(нормы!H:H,RIGHT(_xlfn.AGGREGATE(15,6,(COLUMN(нормы!$N$7:$Y$18)*1000+ROW(нормы!$N$7:$Y$18))/(нормы!$N$7:$Y$18&lt;&gt;"")/(нормы!$F$7:$F$18=$E$18),ROWS($A$38:A71)),3))</f>
        <v>Спрей для ног дезинфицирующий</v>
      </c>
      <c r="P71">
        <f>IFERROR(INDEX(нормы!J:J,RIGHT(_xlfn.AGGREGATE(15,6,(COLUMN(нормы!$N$7:$Y$18)*1000+ROW(нормы!$N$7:$Y$18))/(нормы!$N$7:$Y$18&lt;&gt;"")/(нормы!$F$7:$F$18=$E$18),ROWS($A$38:A71)),3)),"")</f>
        <v>100</v>
      </c>
    </row>
    <row r="72" spans="2:16" ht="24" customHeight="1" x14ac:dyDescent="0.2">
      <c r="B72" s="27" t="s">
        <v>11</v>
      </c>
      <c r="C72" s="67" t="s">
        <v>60</v>
      </c>
      <c r="D72" s="67" t="s">
        <v>16</v>
      </c>
      <c r="E72" s="17"/>
      <c r="F72" s="17"/>
      <c r="G72" s="42">
        <v>200</v>
      </c>
      <c r="H72" s="24" t="s">
        <v>47</v>
      </c>
      <c r="I72" s="17"/>
      <c r="J72" t="str">
        <f t="shared" si="0"/>
        <v>июль</v>
      </c>
      <c r="L72" t="str">
        <f t="array" ref="L72">IFERROR(INDEX(нормы!H:H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Аэрозоль  от укусов насекомых</v>
      </c>
      <c r="M72">
        <f t="array" ref="M72">IFERROR(INDEX(нормы!J:J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200</v>
      </c>
      <c r="N72">
        <f t="array" ref="N72">MATCH(ROWS($A$38:A72)-1,MMULT(MMULT(TRANSPOSE(ROW($1:$12)^0),(нормы!$F$7:$F$18=$E$18)*(нормы!$N$7:$Y$18&lt;&gt;"")),--(ROW($1:$12)&lt;TRANSPOSE(ROW($1:$12)))))</f>
        <v>7</v>
      </c>
      <c r="O72" t="str">
        <f t="array" ref="O72">INDEX(нормы!H:H,RIGHT(_xlfn.AGGREGATE(15,6,(COLUMN(нормы!$N$7:$Y$18)*1000+ROW(нормы!$N$7:$Y$18))/(нормы!$N$7:$Y$18&lt;&gt;"")/(нормы!$F$7:$F$18=$E$18),ROWS($A$38:A72)),3))</f>
        <v>Аэрозоль  от укусов насекомых</v>
      </c>
      <c r="P72">
        <f>IFERROR(INDEX(нормы!J:J,RIGHT(_xlfn.AGGREGATE(15,6,(COLUMN(нормы!$N$7:$Y$18)*1000+ROW(нормы!$N$7:$Y$18))/(нормы!$N$7:$Y$18&lt;&gt;"")/(нормы!$F$7:$F$18=$E$18),ROWS($A$38:A72)),3)),"")</f>
        <v>200</v>
      </c>
    </row>
    <row r="73" spans="2:16" ht="15.75" customHeight="1" x14ac:dyDescent="0.2">
      <c r="B73" s="27" t="s">
        <v>11</v>
      </c>
      <c r="C73" s="67" t="s">
        <v>54</v>
      </c>
      <c r="D73" s="67" t="s">
        <v>16</v>
      </c>
      <c r="E73" s="17"/>
      <c r="F73" s="17"/>
      <c r="G73" s="42" t="s">
        <v>17</v>
      </c>
      <c r="H73" s="24" t="s">
        <v>47</v>
      </c>
      <c r="I73" s="17"/>
      <c r="J73" t="str">
        <f t="shared" si="0"/>
        <v>июль</v>
      </c>
      <c r="L73" t="str">
        <f t="array" ref="L73">IFERROR(INDEX(нормы!H:H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Мыло жидкое</v>
      </c>
      <c r="M73" t="str">
        <f t="array" ref="M73">IFERROR(INDEX(нормы!J:J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500 мл</v>
      </c>
      <c r="N73">
        <f t="array" ref="N73">MATCH(ROWS($A$38:A73)-1,MMULT(MMULT(TRANSPOSE(ROW($1:$12)^0),(нормы!$F$7:$F$18=$E$18)*(нормы!$N$7:$Y$18&lt;&gt;"")),--(ROW($1:$12)&lt;TRANSPOSE(ROW($1:$12)))))</f>
        <v>7</v>
      </c>
      <c r="O73" t="str">
        <f t="array" ref="O73">INDEX(нормы!H:H,RIGHT(_xlfn.AGGREGATE(15,6,(COLUMN(нормы!$N$7:$Y$18)*1000+ROW(нормы!$N$7:$Y$18))/(нормы!$N$7:$Y$18&lt;&gt;"")/(нормы!$F$7:$F$18=$E$18),ROWS($A$38:A73)),3))</f>
        <v>Мыло жидкое</v>
      </c>
      <c r="P73" t="str">
        <f>IFERROR(INDEX(нормы!J:J,RIGHT(_xlfn.AGGREGATE(15,6,(COLUMN(нормы!$N$7:$Y$18)*1000+ROW(нормы!$N$7:$Y$18))/(нормы!$N$7:$Y$18&lt;&gt;"")/(нормы!$F$7:$F$18=$E$18),ROWS($A$38:A73)),3)),"")</f>
        <v>500 мл</v>
      </c>
    </row>
    <row r="74" spans="2:16" ht="15.75" customHeight="1" x14ac:dyDescent="0.2">
      <c r="B74" s="27" t="s">
        <v>11</v>
      </c>
      <c r="C74" s="67" t="s">
        <v>55</v>
      </c>
      <c r="D74" s="67">
        <v>0</v>
      </c>
      <c r="E74" s="17"/>
      <c r="F74" s="17"/>
      <c r="G74" s="42">
        <v>200</v>
      </c>
      <c r="H74" s="24" t="s">
        <v>47</v>
      </c>
      <c r="I74" s="17"/>
      <c r="J74" t="str">
        <f t="shared" si="0"/>
        <v>июль</v>
      </c>
      <c r="L74" t="str">
        <f t="array" ref="L74">IFERROR(INDEX(нормы!H:H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Паста  для очистки кожи</v>
      </c>
      <c r="M74">
        <f t="array" ref="M74">IFERROR(INDEX(нормы!J:J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200</v>
      </c>
      <c r="N74">
        <f t="array" ref="N74">MATCH(ROWS($A$38:A74)-1,MMULT(MMULT(TRANSPOSE(ROW($1:$12)^0),(нормы!$F$7:$F$18=$E$18)*(нормы!$N$7:$Y$18&lt;&gt;"")),--(ROW($1:$12)&lt;TRANSPOSE(ROW($1:$12)))))</f>
        <v>7</v>
      </c>
      <c r="O74" t="str">
        <f t="array" ref="O74">INDEX(нормы!H:H,RIGHT(_xlfn.AGGREGATE(15,6,(COLUMN(нормы!$N$7:$Y$18)*1000+ROW(нормы!$N$7:$Y$18))/(нормы!$N$7:$Y$18&lt;&gt;"")/(нормы!$F$7:$F$18=$E$18),ROWS($A$38:A74)),3))</f>
        <v>Паста  для очистки кожи</v>
      </c>
      <c r="P74">
        <f>IFERROR(INDEX(нормы!J:J,RIGHT(_xlfn.AGGREGATE(15,6,(COLUMN(нормы!$N$7:$Y$18)*1000+ROW(нормы!$N$7:$Y$18))/(нормы!$N$7:$Y$18&lt;&gt;"")/(нормы!$F$7:$F$18=$E$18),ROWS($A$38:A74)),3)),"")</f>
        <v>200</v>
      </c>
    </row>
    <row r="75" spans="2:16" ht="24" customHeight="1" x14ac:dyDescent="0.2">
      <c r="B75" s="27" t="s">
        <v>11</v>
      </c>
      <c r="C75" s="67" t="s">
        <v>56</v>
      </c>
      <c r="D75" s="67">
        <v>0</v>
      </c>
      <c r="E75" s="17"/>
      <c r="F75" s="17"/>
      <c r="G75" s="42">
        <v>100</v>
      </c>
      <c r="H75" s="24" t="s">
        <v>47</v>
      </c>
      <c r="I75" s="17"/>
      <c r="J75" t="str">
        <f t="shared" si="0"/>
        <v>июль</v>
      </c>
      <c r="L75" t="str">
        <f t="array" ref="L75">IFERROR(INDEX(нормы!H:H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Крем регенерирующий, восстанавливающий</v>
      </c>
      <c r="M75">
        <f t="array" ref="M75">IFERROR(INDEX(нормы!J:J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100</v>
      </c>
      <c r="N75">
        <f t="array" ref="N75">MATCH(ROWS($A$38:A75)-1,MMULT(MMULT(TRANSPOSE(ROW($1:$12)^0),(нормы!$F$7:$F$18=$E$18)*(нормы!$N$7:$Y$18&lt;&gt;"")),--(ROW($1:$12)&lt;TRANSPOSE(ROW($1:$12)))))</f>
        <v>7</v>
      </c>
      <c r="O75" t="str">
        <f t="array" ref="O75">INDEX(нормы!H:H,RIGHT(_xlfn.AGGREGATE(15,6,(COLUMN(нормы!$N$7:$Y$18)*1000+ROW(нормы!$N$7:$Y$18))/(нормы!$N$7:$Y$18&lt;&gt;"")/(нормы!$F$7:$F$18=$E$18),ROWS($A$38:A75)),3))</f>
        <v>Крем регенерирующий, восстанавливающий</v>
      </c>
      <c r="P75">
        <f>IFERROR(INDEX(нормы!J:J,RIGHT(_xlfn.AGGREGATE(15,6,(COLUMN(нормы!$N$7:$Y$18)*1000+ROW(нормы!$N$7:$Y$18))/(нормы!$N$7:$Y$18&lt;&gt;"")/(нормы!$F$7:$F$18=$E$18),ROWS($A$38:A75)),3)),"")</f>
        <v>100</v>
      </c>
    </row>
    <row r="76" spans="2:16" ht="24" customHeight="1" x14ac:dyDescent="0.2">
      <c r="B76" s="27" t="s">
        <v>9</v>
      </c>
      <c r="C76" s="67" t="s">
        <v>59</v>
      </c>
      <c r="D76" s="67">
        <v>0</v>
      </c>
      <c r="E76" s="17"/>
      <c r="F76" s="17"/>
      <c r="G76" s="42">
        <v>100</v>
      </c>
      <c r="H76" s="24" t="s">
        <v>47</v>
      </c>
      <c r="I76" s="17"/>
      <c r="J76" t="str">
        <f t="shared" si="0"/>
        <v>август</v>
      </c>
      <c r="L76" t="str">
        <f t="array" ref="L76">IFERROR(INDEX(нормы!H:H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Крем  для защиты кожи от УФ</v>
      </c>
      <c r="M76">
        <f t="array" ref="M76">IFERROR(INDEX(нормы!J:J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100</v>
      </c>
      <c r="N76">
        <f t="array" ref="N76">MATCH(ROWS($A$38:A76)-1,MMULT(MMULT(TRANSPOSE(ROW($1:$12)^0),(нормы!$F$7:$F$18=$E$18)*(нормы!$N$7:$Y$18&lt;&gt;"")),--(ROW($1:$12)&lt;TRANSPOSE(ROW($1:$12)))))</f>
        <v>8</v>
      </c>
      <c r="O76" t="str">
        <f t="array" ref="O76">INDEX(нормы!H:H,RIGHT(_xlfn.AGGREGATE(15,6,(COLUMN(нормы!$N$7:$Y$18)*1000+ROW(нормы!$N$7:$Y$18))/(нормы!$N$7:$Y$18&lt;&gt;"")/(нормы!$F$7:$F$18=$E$18),ROWS($A$38:A76)),3))</f>
        <v>Крем  для защиты кожи от УФ</v>
      </c>
      <c r="P76">
        <f>IFERROR(INDEX(нормы!J:J,RIGHT(_xlfn.AGGREGATE(15,6,(COLUMN(нормы!$N$7:$Y$18)*1000+ROW(нормы!$N$7:$Y$18))/(нормы!$N$7:$Y$18&lt;&gt;"")/(нормы!$F$7:$F$18=$E$18),ROWS($A$38:A76)),3)),"")</f>
        <v>100</v>
      </c>
    </row>
    <row r="77" spans="2:16" ht="24" customHeight="1" x14ac:dyDescent="0.2">
      <c r="B77" s="27" t="s">
        <v>9</v>
      </c>
      <c r="C77" s="67" t="s">
        <v>57</v>
      </c>
      <c r="D77" s="67" t="s">
        <v>13</v>
      </c>
      <c r="E77" s="17"/>
      <c r="F77" s="17"/>
      <c r="G77" s="42">
        <v>100</v>
      </c>
      <c r="H77" s="24" t="s">
        <v>47</v>
      </c>
      <c r="I77" s="17"/>
      <c r="J77" t="str">
        <f t="shared" si="0"/>
        <v>август</v>
      </c>
      <c r="L77" t="str">
        <f t="array" ref="L77">IFERROR(INDEX(нормы!H:H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Спрей для ног дезинфицирующий</v>
      </c>
      <c r="M77">
        <f t="array" ref="M77">IFERROR(INDEX(нормы!J:J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100</v>
      </c>
      <c r="N77">
        <f t="array" ref="N77">MATCH(ROWS($A$38:A77)-1,MMULT(MMULT(TRANSPOSE(ROW($1:$12)^0),(нормы!$F$7:$F$18=$E$18)*(нормы!$N$7:$Y$18&lt;&gt;"")),--(ROW($1:$12)&lt;TRANSPOSE(ROW($1:$12)))))</f>
        <v>8</v>
      </c>
      <c r="O77" t="str">
        <f t="array" ref="O77">INDEX(нормы!H:H,RIGHT(_xlfn.AGGREGATE(15,6,(COLUMN(нормы!$N$7:$Y$18)*1000+ROW(нормы!$N$7:$Y$18))/(нормы!$N$7:$Y$18&lt;&gt;"")/(нормы!$F$7:$F$18=$E$18),ROWS($A$38:A77)),3))</f>
        <v>Спрей для ног дезинфицирующий</v>
      </c>
      <c r="P77">
        <f>IFERROR(INDEX(нормы!J:J,RIGHT(_xlfn.AGGREGATE(15,6,(COLUMN(нормы!$N$7:$Y$18)*1000+ROW(нормы!$N$7:$Y$18))/(нормы!$N$7:$Y$18&lt;&gt;"")/(нормы!$F$7:$F$18=$E$18),ROWS($A$38:A77)),3)),"")</f>
        <v>100</v>
      </c>
    </row>
    <row r="78" spans="2:16" ht="24" customHeight="1" x14ac:dyDescent="0.2">
      <c r="B78" s="27" t="s">
        <v>9</v>
      </c>
      <c r="C78" s="67" t="s">
        <v>60</v>
      </c>
      <c r="D78" s="67" t="s">
        <v>13</v>
      </c>
      <c r="E78" s="17"/>
      <c r="F78" s="17"/>
      <c r="G78" s="42">
        <v>200</v>
      </c>
      <c r="H78" s="24" t="s">
        <v>47</v>
      </c>
      <c r="I78" s="17"/>
      <c r="J78" t="str">
        <f t="shared" si="0"/>
        <v>август</v>
      </c>
      <c r="L78" t="str">
        <f t="array" ref="L78">IFERROR(INDEX(нормы!H:H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Аэрозоль  от укусов насекомых</v>
      </c>
      <c r="M78">
        <f t="array" ref="M78">IFERROR(INDEX(нормы!J:J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200</v>
      </c>
      <c r="N78">
        <f t="array" ref="N78">MATCH(ROWS($A$38:A78)-1,MMULT(MMULT(TRANSPOSE(ROW($1:$12)^0),(нормы!$F$7:$F$18=$E$18)*(нормы!$N$7:$Y$18&lt;&gt;"")),--(ROW($1:$12)&lt;TRANSPOSE(ROW($1:$12)))))</f>
        <v>8</v>
      </c>
      <c r="O78" t="str">
        <f t="array" ref="O78">INDEX(нормы!H:H,RIGHT(_xlfn.AGGREGATE(15,6,(COLUMN(нормы!$N$7:$Y$18)*1000+ROW(нормы!$N$7:$Y$18))/(нормы!$N$7:$Y$18&lt;&gt;"")/(нормы!$F$7:$F$18=$E$18),ROWS($A$38:A78)),3))</f>
        <v>Аэрозоль  от укусов насекомых</v>
      </c>
      <c r="P78">
        <f>IFERROR(INDEX(нормы!J:J,RIGHT(_xlfn.AGGREGATE(15,6,(COLUMN(нормы!$N$7:$Y$18)*1000+ROW(нормы!$N$7:$Y$18))/(нормы!$N$7:$Y$18&lt;&gt;"")/(нормы!$F$7:$F$18=$E$18),ROWS($A$38:A78)),3)),"")</f>
        <v>200</v>
      </c>
    </row>
    <row r="79" spans="2:16" ht="15" customHeight="1" x14ac:dyDescent="0.2">
      <c r="B79" s="27" t="s">
        <v>9</v>
      </c>
      <c r="C79" s="67" t="s">
        <v>54</v>
      </c>
      <c r="D79" s="67" t="s">
        <v>13</v>
      </c>
      <c r="E79" s="17"/>
      <c r="F79" s="17"/>
      <c r="G79" s="42" t="s">
        <v>17</v>
      </c>
      <c r="H79" s="24" t="s">
        <v>47</v>
      </c>
      <c r="I79" s="17"/>
      <c r="J79" t="str">
        <f t="shared" si="0"/>
        <v>август</v>
      </c>
      <c r="L79" t="str">
        <f t="array" ref="L79">IFERROR(INDEX(нормы!H:H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Мыло жидкое</v>
      </c>
      <c r="M79" t="str">
        <f t="array" ref="M79">IFERROR(INDEX(нормы!J:J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500 мл</v>
      </c>
      <c r="N79">
        <f t="array" ref="N79">MATCH(ROWS($A$38:A79)-1,MMULT(MMULT(TRANSPOSE(ROW($1:$12)^0),(нормы!$F$7:$F$18=$E$18)*(нормы!$N$7:$Y$18&lt;&gt;"")),--(ROW($1:$12)&lt;TRANSPOSE(ROW($1:$12)))))</f>
        <v>8</v>
      </c>
      <c r="O79" t="str">
        <f t="array" ref="O79">INDEX(нормы!H:H,RIGHT(_xlfn.AGGREGATE(15,6,(COLUMN(нормы!$N$7:$Y$18)*1000+ROW(нормы!$N$7:$Y$18))/(нормы!$N$7:$Y$18&lt;&gt;"")/(нормы!$F$7:$F$18=$E$18),ROWS($A$38:A79)),3))</f>
        <v>Мыло жидкое</v>
      </c>
      <c r="P79" t="str">
        <f>IFERROR(INDEX(нормы!J:J,RIGHT(_xlfn.AGGREGATE(15,6,(COLUMN(нормы!$N$7:$Y$18)*1000+ROW(нормы!$N$7:$Y$18))/(нормы!$N$7:$Y$18&lt;&gt;"")/(нормы!$F$7:$F$18=$E$18),ROWS($A$38:A79)),3)),"")</f>
        <v>500 мл</v>
      </c>
    </row>
    <row r="80" spans="2:16" ht="15" customHeight="1" x14ac:dyDescent="0.2">
      <c r="B80" s="27" t="s">
        <v>9</v>
      </c>
      <c r="C80" s="67" t="s">
        <v>55</v>
      </c>
      <c r="D80" s="67">
        <v>0</v>
      </c>
      <c r="E80" s="17"/>
      <c r="F80" s="17"/>
      <c r="G80" s="42">
        <v>200</v>
      </c>
      <c r="H80" s="24" t="s">
        <v>47</v>
      </c>
      <c r="I80" s="17"/>
      <c r="J80" t="str">
        <f t="shared" si="0"/>
        <v>август</v>
      </c>
      <c r="L80" t="str">
        <f t="array" ref="L80">IFERROR(INDEX(нормы!H:H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Паста  для очистки кожи</v>
      </c>
      <c r="M80">
        <f t="array" ref="M80">IFERROR(INDEX(нормы!J:J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200</v>
      </c>
      <c r="N80">
        <f t="array" ref="N80">MATCH(ROWS($A$38:A80)-1,MMULT(MMULT(TRANSPOSE(ROW($1:$12)^0),(нормы!$F$7:$F$18=$E$18)*(нормы!$N$7:$Y$18&lt;&gt;"")),--(ROW($1:$12)&lt;TRANSPOSE(ROW($1:$12)))))</f>
        <v>8</v>
      </c>
      <c r="O80" t="str">
        <f t="array" ref="O80">INDEX(нормы!H:H,RIGHT(_xlfn.AGGREGATE(15,6,(COLUMN(нормы!$N$7:$Y$18)*1000+ROW(нормы!$N$7:$Y$18))/(нормы!$N$7:$Y$18&lt;&gt;"")/(нормы!$F$7:$F$18=$E$18),ROWS($A$38:A80)),3))</f>
        <v>Паста  для очистки кожи</v>
      </c>
      <c r="P80">
        <f>IFERROR(INDEX(нормы!J:J,RIGHT(_xlfn.AGGREGATE(15,6,(COLUMN(нормы!$N$7:$Y$18)*1000+ROW(нормы!$N$7:$Y$18))/(нормы!$N$7:$Y$18&lt;&gt;"")/(нормы!$F$7:$F$18=$E$18),ROWS($A$38:A80)),3)),"")</f>
        <v>200</v>
      </c>
    </row>
    <row r="81" spans="2:16" ht="24" customHeight="1" x14ac:dyDescent="0.2">
      <c r="B81" s="27" t="s">
        <v>9</v>
      </c>
      <c r="C81" s="67" t="s">
        <v>56</v>
      </c>
      <c r="D81" s="67">
        <v>0</v>
      </c>
      <c r="E81" s="17"/>
      <c r="F81" s="17"/>
      <c r="G81" s="42">
        <v>100</v>
      </c>
      <c r="H81" s="24" t="s">
        <v>47</v>
      </c>
      <c r="I81" s="17"/>
      <c r="J81" t="str">
        <f t="shared" si="0"/>
        <v>август</v>
      </c>
      <c r="L81" t="str">
        <f t="array" ref="L81">IFERROR(INDEX(нормы!H:H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Крем регенерирующий, восстанавливающий</v>
      </c>
      <c r="M81">
        <f t="array" ref="M81">IFERROR(INDEX(нормы!J:J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100</v>
      </c>
      <c r="N81">
        <f t="array" ref="N81">MATCH(ROWS($A$38:A81)-1,MMULT(MMULT(TRANSPOSE(ROW($1:$12)^0),(нормы!$F$7:$F$18=$E$18)*(нормы!$N$7:$Y$18&lt;&gt;"")),--(ROW($1:$12)&lt;TRANSPOSE(ROW($1:$12)))))</f>
        <v>8</v>
      </c>
      <c r="O81" t="str">
        <f t="array" ref="O81">INDEX(нормы!H:H,RIGHT(_xlfn.AGGREGATE(15,6,(COLUMN(нормы!$N$7:$Y$18)*1000+ROW(нормы!$N$7:$Y$18))/(нормы!$N$7:$Y$18&lt;&gt;"")/(нормы!$F$7:$F$18=$E$18),ROWS($A$38:A81)),3))</f>
        <v>Крем регенерирующий, восстанавливающий</v>
      </c>
      <c r="P81">
        <f>IFERROR(INDEX(нормы!J:J,RIGHT(_xlfn.AGGREGATE(15,6,(COLUMN(нормы!$N$7:$Y$18)*1000+ROW(нормы!$N$7:$Y$18))/(нормы!$N$7:$Y$18&lt;&gt;"")/(нормы!$F$7:$F$18=$E$18),ROWS($A$38:A81)),3)),"")</f>
        <v>100</v>
      </c>
    </row>
    <row r="82" spans="2:16" ht="24" customHeight="1" x14ac:dyDescent="0.2">
      <c r="B82" s="27" t="s">
        <v>13</v>
      </c>
      <c r="C82" s="67" t="s">
        <v>59</v>
      </c>
      <c r="D82" s="67">
        <v>0</v>
      </c>
      <c r="E82" s="17"/>
      <c r="F82" s="17"/>
      <c r="G82" s="42">
        <v>100</v>
      </c>
      <c r="H82" s="24" t="s">
        <v>47</v>
      </c>
      <c r="I82" s="17"/>
      <c r="J82" t="str">
        <f t="shared" si="0"/>
        <v>октябрь</v>
      </c>
      <c r="L82" t="str">
        <f t="array" ref="L82">IFERROR(INDEX(нормы!H:H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Крем  для защиты кожи от УФ</v>
      </c>
      <c r="M82">
        <f t="array" ref="M82">IFERROR(INDEX(нормы!J:J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100</v>
      </c>
      <c r="N82">
        <f t="array" ref="N82">MATCH(ROWS($A$38:A82)-1,MMULT(MMULT(TRANSPOSE(ROW($1:$12)^0),(нормы!$F$7:$F$18=$E$18)*(нормы!$N$7:$Y$18&lt;&gt;"")),--(ROW($1:$12)&lt;TRANSPOSE(ROW($1:$12)))))</f>
        <v>9</v>
      </c>
      <c r="O82" t="str">
        <f t="array" ref="O82">INDEX(нормы!H:H,RIGHT(_xlfn.AGGREGATE(15,6,(COLUMN(нормы!$N$7:$Y$18)*1000+ROW(нормы!$N$7:$Y$18))/(нормы!$N$7:$Y$18&lt;&gt;"")/(нормы!$F$7:$F$18=$E$18),ROWS($A$38:A82)),3))</f>
        <v>Крем  для защиты кожи от УФ</v>
      </c>
      <c r="P82">
        <f>IFERROR(INDEX(нормы!J:J,RIGHT(_xlfn.AGGREGATE(15,6,(COLUMN(нормы!$N$7:$Y$18)*1000+ROW(нормы!$N$7:$Y$18))/(нормы!$N$7:$Y$18&lt;&gt;"")/(нормы!$F$7:$F$18=$E$18),ROWS($A$38:A82)),3)),"")</f>
        <v>100</v>
      </c>
    </row>
    <row r="83" spans="2:16" ht="24" customHeight="1" x14ac:dyDescent="0.2">
      <c r="B83" s="27" t="s">
        <v>13</v>
      </c>
      <c r="C83" s="67" t="s">
        <v>57</v>
      </c>
      <c r="D83" s="67" t="s">
        <v>6</v>
      </c>
      <c r="E83" s="17"/>
      <c r="F83" s="17"/>
      <c r="G83" s="42">
        <v>100</v>
      </c>
      <c r="H83" s="24" t="s">
        <v>47</v>
      </c>
      <c r="I83" s="17"/>
      <c r="J83" t="str">
        <f t="shared" si="0"/>
        <v>октябрь</v>
      </c>
      <c r="L83" t="str">
        <f t="array" ref="L83">IFERROR(INDEX(нормы!H:H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Спрей для ног дезинфицирующий</v>
      </c>
      <c r="M83">
        <f t="array" ref="M83">IFERROR(INDEX(нормы!J:J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100</v>
      </c>
      <c r="N83">
        <f t="array" ref="N83">MATCH(ROWS($A$38:A83)-1,MMULT(MMULT(TRANSPOSE(ROW($1:$12)^0),(нормы!$F$7:$F$18=$E$18)*(нормы!$N$7:$Y$18&lt;&gt;"")),--(ROW($1:$12)&lt;TRANSPOSE(ROW($1:$12)))))</f>
        <v>9</v>
      </c>
      <c r="O83" t="str">
        <f t="array" ref="O83">INDEX(нормы!H:H,RIGHT(_xlfn.AGGREGATE(15,6,(COLUMN(нормы!$N$7:$Y$18)*1000+ROW(нормы!$N$7:$Y$18))/(нормы!$N$7:$Y$18&lt;&gt;"")/(нормы!$F$7:$F$18=$E$18),ROWS($A$38:A83)),3))</f>
        <v>Спрей для ног дезинфицирующий</v>
      </c>
      <c r="P83">
        <f>IFERROR(INDEX(нормы!J:J,RIGHT(_xlfn.AGGREGATE(15,6,(COLUMN(нормы!$N$7:$Y$18)*1000+ROW(нормы!$N$7:$Y$18))/(нормы!$N$7:$Y$18&lt;&gt;"")/(нормы!$F$7:$F$18=$E$18),ROWS($A$38:A83)),3)),"")</f>
        <v>100</v>
      </c>
    </row>
    <row r="84" spans="2:16" ht="14.25" customHeight="1" x14ac:dyDescent="0.2">
      <c r="B84" s="27" t="s">
        <v>13</v>
      </c>
      <c r="C84" s="67" t="s">
        <v>54</v>
      </c>
      <c r="D84" s="67" t="s">
        <v>6</v>
      </c>
      <c r="E84" s="17"/>
      <c r="F84" s="17"/>
      <c r="G84" s="42" t="s">
        <v>17</v>
      </c>
      <c r="H84" s="24" t="s">
        <v>47</v>
      </c>
      <c r="I84" s="17"/>
      <c r="J84" t="str">
        <f t="shared" si="0"/>
        <v>октябрь</v>
      </c>
      <c r="L84" t="str">
        <f t="array" ref="L84">IFERROR(INDEX(нормы!H:H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Аэрозоль  от укусов насекомых</v>
      </c>
      <c r="M84">
        <f t="array" ref="M84">IFERROR(INDEX(нормы!J:J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200</v>
      </c>
      <c r="N84">
        <f t="array" ref="N84">MATCH(ROWS($A$38:A84)-1,MMULT(MMULT(TRANSPOSE(ROW($1:$12)^0),(нормы!$F$7:$F$18=$E$18)*(нормы!$N$7:$Y$18&lt;&gt;"")),--(ROW($1:$12)&lt;TRANSPOSE(ROW($1:$12)))))</f>
        <v>9</v>
      </c>
      <c r="O84" t="str">
        <f t="array" ref="O84">INDEX(нормы!H:H,RIGHT(_xlfn.AGGREGATE(15,6,(COLUMN(нормы!$N$7:$Y$18)*1000+ROW(нормы!$N$7:$Y$18))/(нормы!$N$7:$Y$18&lt;&gt;"")/(нормы!$F$7:$F$18=$E$18),ROWS($A$38:A84)),3))</f>
        <v>Аэрозоль  от укусов насекомых</v>
      </c>
      <c r="P84">
        <f>IFERROR(INDEX(нормы!J:J,RIGHT(_xlfn.AGGREGATE(15,6,(COLUMN(нормы!$N$7:$Y$18)*1000+ROW(нормы!$N$7:$Y$18))/(нормы!$N$7:$Y$18&lt;&gt;"")/(нормы!$F$7:$F$18=$E$18),ROWS($A$38:A84)),3)),"")</f>
        <v>200</v>
      </c>
    </row>
    <row r="85" spans="2:16" ht="14.25" customHeight="1" x14ac:dyDescent="0.2">
      <c r="B85" s="27" t="s">
        <v>13</v>
      </c>
      <c r="C85" s="67" t="s">
        <v>55</v>
      </c>
      <c r="D85" s="67">
        <v>0</v>
      </c>
      <c r="E85" s="17"/>
      <c r="F85" s="17"/>
      <c r="G85" s="42">
        <v>200</v>
      </c>
      <c r="H85" s="24" t="s">
        <v>47</v>
      </c>
      <c r="I85" s="17"/>
      <c r="J85" t="str">
        <f t="shared" si="0"/>
        <v>октябрь</v>
      </c>
      <c r="L85" t="str">
        <f t="array" ref="L85">IFERROR(INDEX(нормы!H:H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Мыло жидкое</v>
      </c>
      <c r="M85" t="str">
        <f t="array" ref="M85">IFERROR(INDEX(нормы!J:J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500 мл</v>
      </c>
      <c r="N85">
        <f t="array" ref="N85">MATCH(ROWS($A$38:A85)-1,MMULT(MMULT(TRANSPOSE(ROW($1:$12)^0),(нормы!$F$7:$F$18=$E$18)*(нормы!$N$7:$Y$18&lt;&gt;"")),--(ROW($1:$12)&lt;TRANSPOSE(ROW($1:$12)))))</f>
        <v>9</v>
      </c>
      <c r="O85" t="str">
        <f t="array" ref="O85">INDEX(нормы!H:H,RIGHT(_xlfn.AGGREGATE(15,6,(COLUMN(нормы!$N$7:$Y$18)*1000+ROW(нормы!$N$7:$Y$18))/(нормы!$N$7:$Y$18&lt;&gt;"")/(нормы!$F$7:$F$18=$E$18),ROWS($A$38:A85)),3))</f>
        <v>Мыло жидкое</v>
      </c>
      <c r="P85" t="str">
        <f>IFERROR(INDEX(нормы!J:J,RIGHT(_xlfn.AGGREGATE(15,6,(COLUMN(нормы!$N$7:$Y$18)*1000+ROW(нормы!$N$7:$Y$18))/(нормы!$N$7:$Y$18&lt;&gt;"")/(нормы!$F$7:$F$18=$E$18),ROWS($A$38:A85)),3)),"")</f>
        <v>500 мл</v>
      </c>
    </row>
    <row r="86" spans="2:16" ht="24" customHeight="1" x14ac:dyDescent="0.2">
      <c r="B86" s="27" t="s">
        <v>13</v>
      </c>
      <c r="C86" s="67" t="s">
        <v>56</v>
      </c>
      <c r="D86" s="67">
        <v>0</v>
      </c>
      <c r="E86" s="17"/>
      <c r="F86" s="17"/>
      <c r="G86" s="42">
        <v>100</v>
      </c>
      <c r="H86" s="24" t="s">
        <v>47</v>
      </c>
      <c r="I86" s="17"/>
      <c r="J86" t="str">
        <f t="shared" si="0"/>
        <v>октябрь</v>
      </c>
      <c r="L86" t="str">
        <f t="array" ref="L86">IFERROR(INDEX(нормы!H:H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Паста  для очистки кожи</v>
      </c>
      <c r="M86">
        <f t="array" ref="M86">IFERROR(INDEX(нормы!J:J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200</v>
      </c>
      <c r="N86">
        <f t="array" ref="N86">MATCH(ROWS($A$38:A86)-1,MMULT(MMULT(TRANSPOSE(ROW($1:$12)^0),(нормы!$F$7:$F$18=$E$18)*(нормы!$N$7:$Y$18&lt;&gt;"")),--(ROW($1:$12)&lt;TRANSPOSE(ROW($1:$12)))))</f>
        <v>9</v>
      </c>
      <c r="O86" t="str">
        <f t="array" ref="O86">INDEX(нормы!H:H,RIGHT(_xlfn.AGGREGATE(15,6,(COLUMN(нормы!$N$7:$Y$18)*1000+ROW(нормы!$N$7:$Y$18))/(нормы!$N$7:$Y$18&lt;&gt;"")/(нормы!$F$7:$F$18=$E$18),ROWS($A$38:A86)),3))</f>
        <v>Паста  для очистки кожи</v>
      </c>
      <c r="P86">
        <f>IFERROR(INDEX(нормы!J:J,RIGHT(_xlfn.AGGREGATE(15,6,(COLUMN(нормы!$N$7:$Y$18)*1000+ROW(нормы!$N$7:$Y$18))/(нормы!$N$7:$Y$18&lt;&gt;"")/(нормы!$F$7:$F$18=$E$18),ROWS($A$38:A86)),3)),"")</f>
        <v>200</v>
      </c>
    </row>
    <row r="87" spans="2:16" ht="24" customHeight="1" x14ac:dyDescent="0.2">
      <c r="B87" s="27" t="s">
        <v>6</v>
      </c>
      <c r="C87" s="67" t="s">
        <v>59</v>
      </c>
      <c r="D87" s="67">
        <v>0</v>
      </c>
      <c r="E87" s="17"/>
      <c r="F87" s="17"/>
      <c r="G87" s="42">
        <v>100</v>
      </c>
      <c r="H87" s="24" t="s">
        <v>47</v>
      </c>
      <c r="I87" s="17"/>
      <c r="J87" t="str">
        <f t="shared" si="0"/>
        <v>ноябрь</v>
      </c>
      <c r="L87" t="str">
        <f t="array" ref="L87">IFERROR(INDEX(нормы!H:H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Крем регенерирующий, восстанавливающий</v>
      </c>
      <c r="M87">
        <f t="array" ref="M87">IFERROR(INDEX(нормы!J:J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100</v>
      </c>
      <c r="N87">
        <f t="array" ref="N87">MATCH(ROWS($A$38:A87)-1,MMULT(MMULT(TRANSPOSE(ROW($1:$12)^0),(нормы!$F$7:$F$18=$E$18)*(нормы!$N$7:$Y$18&lt;&gt;"")),--(ROW($1:$12)&lt;TRANSPOSE(ROW($1:$12)))))</f>
        <v>9</v>
      </c>
      <c r="O87" t="str">
        <f t="array" ref="O87">INDEX(нормы!H:H,RIGHT(_xlfn.AGGREGATE(15,6,(COLUMN(нормы!$N$7:$Y$18)*1000+ROW(нормы!$N$7:$Y$18))/(нормы!$N$7:$Y$18&lt;&gt;"")/(нормы!$F$7:$F$18=$E$18),ROWS($A$38:A87)),3))</f>
        <v>Крем регенерирующий, восстанавливающий</v>
      </c>
      <c r="P87">
        <f>IFERROR(INDEX(нормы!J:J,RIGHT(_xlfn.AGGREGATE(15,6,(COLUMN(нормы!$N$7:$Y$18)*1000+ROW(нормы!$N$7:$Y$18))/(нормы!$N$7:$Y$18&lt;&gt;"")/(нормы!$F$7:$F$18=$E$18),ROWS($A$38:A87)),3)),"")</f>
        <v>100</v>
      </c>
    </row>
    <row r="88" spans="2:16" ht="24" customHeight="1" x14ac:dyDescent="0.2">
      <c r="B88" s="27" t="s">
        <v>6</v>
      </c>
      <c r="C88" s="67" t="s">
        <v>57</v>
      </c>
      <c r="D88" s="67">
        <v>0</v>
      </c>
      <c r="E88" s="17"/>
      <c r="F88" s="17"/>
      <c r="G88" s="42">
        <v>100</v>
      </c>
      <c r="H88" s="24" t="s">
        <v>47</v>
      </c>
      <c r="I88" s="17"/>
      <c r="J88" t="str">
        <f t="shared" si="0"/>
        <v>ноябрь</v>
      </c>
      <c r="L88" t="str">
        <f t="array" ref="L88">IFERROR(INDEX(нормы!H:H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Крем  для защиты кожи от УФ</v>
      </c>
      <c r="M88">
        <f t="array" ref="M88">IFERROR(INDEX(нормы!J:J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100</v>
      </c>
      <c r="N88">
        <f t="array" ref="N88">MATCH(ROWS($A$38:A88)-1,MMULT(MMULT(TRANSPOSE(ROW($1:$12)^0),(нормы!$F$7:$F$18=$E$18)*(нормы!$N$7:$Y$18&lt;&gt;"")),--(ROW($1:$12)&lt;TRANSPOSE(ROW($1:$12)))))</f>
        <v>10</v>
      </c>
      <c r="O88" t="str">
        <f t="array" ref="O88">INDEX(нормы!H:H,RIGHT(_xlfn.AGGREGATE(15,6,(COLUMN(нормы!$N$7:$Y$18)*1000+ROW(нормы!$N$7:$Y$18))/(нормы!$N$7:$Y$18&lt;&gt;"")/(нормы!$F$7:$F$18=$E$18),ROWS($A$38:A88)),3))</f>
        <v>Крем  для защиты кожи от УФ</v>
      </c>
      <c r="P88">
        <f>IFERROR(INDEX(нормы!J:J,RIGHT(_xlfn.AGGREGATE(15,6,(COLUMN(нормы!$N$7:$Y$18)*1000+ROW(нормы!$N$7:$Y$18))/(нормы!$N$7:$Y$18&lt;&gt;"")/(нормы!$F$7:$F$18=$E$18),ROWS($A$38:A88)),3)),"")</f>
        <v>100</v>
      </c>
    </row>
    <row r="89" spans="2:16" ht="12.75" customHeight="1" x14ac:dyDescent="0.2">
      <c r="B89" s="27" t="s">
        <v>6</v>
      </c>
      <c r="C89" s="67" t="s">
        <v>54</v>
      </c>
      <c r="D89" s="67">
        <v>0</v>
      </c>
      <c r="E89" s="17"/>
      <c r="F89" s="17"/>
      <c r="G89" s="42" t="s">
        <v>17</v>
      </c>
      <c r="H89" s="24" t="s">
        <v>47</v>
      </c>
      <c r="I89" s="17"/>
      <c r="J89" t="str">
        <f t="shared" si="0"/>
        <v>ноябрь</v>
      </c>
      <c r="L89" t="str">
        <f t="array" ref="L89">IFERROR(INDEX(нормы!H:H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Спрей для ног дезинфицирующий</v>
      </c>
      <c r="M89">
        <f t="array" ref="M89">IFERROR(INDEX(нормы!J:J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100</v>
      </c>
      <c r="N89">
        <f t="array" ref="N89">MATCH(ROWS($A$38:A89)-1,MMULT(MMULT(TRANSPOSE(ROW($1:$12)^0),(нормы!$F$7:$F$18=$E$18)*(нормы!$N$7:$Y$18&lt;&gt;"")),--(ROW($1:$12)&lt;TRANSPOSE(ROW($1:$12)))))</f>
        <v>10</v>
      </c>
      <c r="O89" t="str">
        <f t="array" ref="O89">INDEX(нормы!H:H,RIGHT(_xlfn.AGGREGATE(15,6,(COLUMN(нормы!$N$7:$Y$18)*1000+ROW(нормы!$N$7:$Y$18))/(нормы!$N$7:$Y$18&lt;&gt;"")/(нормы!$F$7:$F$18=$E$18),ROWS($A$38:A89)),3))</f>
        <v>Спрей для ног дезинфицирующий</v>
      </c>
      <c r="P89">
        <f>IFERROR(INDEX(нормы!J:J,RIGHT(_xlfn.AGGREGATE(15,6,(COLUMN(нормы!$N$7:$Y$18)*1000+ROW(нормы!$N$7:$Y$18))/(нормы!$N$7:$Y$18&lt;&gt;"")/(нормы!$F$7:$F$18=$E$18),ROWS($A$38:A89)),3)),"")</f>
        <v>100</v>
      </c>
    </row>
    <row r="90" spans="2:16" ht="12.75" customHeight="1" x14ac:dyDescent="0.2">
      <c r="B90" s="27" t="s">
        <v>6</v>
      </c>
      <c r="C90" s="67" t="s">
        <v>55</v>
      </c>
      <c r="D90" s="67">
        <v>0</v>
      </c>
      <c r="E90" s="17"/>
      <c r="F90" s="17"/>
      <c r="G90" s="42">
        <v>200</v>
      </c>
      <c r="H90" s="24" t="s">
        <v>47</v>
      </c>
      <c r="I90" s="17"/>
      <c r="J90" t="str">
        <f t="shared" si="0"/>
        <v>ноябрь</v>
      </c>
      <c r="L90" t="str">
        <f t="array" ref="L90">IFERROR(INDEX(нормы!H:H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Мыло жидкое</v>
      </c>
      <c r="M90" t="str">
        <f t="array" ref="M90">IFERROR(INDEX(нормы!J:J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500 мл</v>
      </c>
      <c r="N90">
        <f t="array" ref="N90">MATCH(ROWS($A$38:A90)-1,MMULT(MMULT(TRANSPOSE(ROW($1:$12)^0),(нормы!$F$7:$F$18=$E$18)*(нормы!$N$7:$Y$18&lt;&gt;"")),--(ROW($1:$12)&lt;TRANSPOSE(ROW($1:$12)))))</f>
        <v>10</v>
      </c>
      <c r="O90" t="str">
        <f t="array" ref="O90">INDEX(нормы!H:H,RIGHT(_xlfn.AGGREGATE(15,6,(COLUMN(нормы!$N$7:$Y$18)*1000+ROW(нормы!$N$7:$Y$18))/(нормы!$N$7:$Y$18&lt;&gt;"")/(нормы!$F$7:$F$18=$E$18),ROWS($A$38:A90)),3))</f>
        <v>Мыло жидкое</v>
      </c>
      <c r="P90" t="str">
        <f>IFERROR(INDEX(нормы!J:J,RIGHT(_xlfn.AGGREGATE(15,6,(COLUMN(нормы!$N$7:$Y$18)*1000+ROW(нормы!$N$7:$Y$18))/(нормы!$N$7:$Y$18&lt;&gt;"")/(нормы!$F$7:$F$18=$E$18),ROWS($A$38:A90)),3)),"")</f>
        <v>500 мл</v>
      </c>
    </row>
    <row r="91" spans="2:16" ht="24" customHeight="1" x14ac:dyDescent="0.2">
      <c r="B91" s="27" t="s">
        <v>6</v>
      </c>
      <c r="C91" s="67" t="s">
        <v>56</v>
      </c>
      <c r="D91" s="67">
        <v>0</v>
      </c>
      <c r="E91" s="17"/>
      <c r="F91" s="17"/>
      <c r="G91" s="42">
        <v>100</v>
      </c>
      <c r="H91" s="24" t="s">
        <v>47</v>
      </c>
      <c r="I91" s="17"/>
      <c r="J91" t="str">
        <f t="shared" si="0"/>
        <v>ноябрь</v>
      </c>
      <c r="L91" t="str">
        <f t="array" ref="L91">IFERROR(INDEX(нормы!H:H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Паста  для очистки кожи</v>
      </c>
      <c r="M91">
        <f t="array" ref="M91">IFERROR(INDEX(нормы!J:J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200</v>
      </c>
      <c r="N91">
        <f t="array" ref="N91">MATCH(ROWS($A$38:A91)-1,MMULT(MMULT(TRANSPOSE(ROW($1:$12)^0),(нормы!$F$7:$F$18=$E$18)*(нормы!$N$7:$Y$18&lt;&gt;"")),--(ROW($1:$12)&lt;TRANSPOSE(ROW($1:$12)))))</f>
        <v>10</v>
      </c>
      <c r="O91" t="str">
        <f t="array" ref="O91">INDEX(нормы!H:H,RIGHT(_xlfn.AGGREGATE(15,6,(COLUMN(нормы!$N$7:$Y$18)*1000+ROW(нормы!$N$7:$Y$18))/(нормы!$N$7:$Y$18&lt;&gt;"")/(нормы!$F$7:$F$18=$E$18),ROWS($A$38:A91)),3))</f>
        <v>Паста  для очистки кожи</v>
      </c>
      <c r="P91">
        <f>IFERROR(INDEX(нормы!J:J,RIGHT(_xlfn.AGGREGATE(15,6,(COLUMN(нормы!$N$7:$Y$18)*1000+ROW(нормы!$N$7:$Y$18))/(нормы!$N$7:$Y$18&lt;&gt;"")/(нормы!$F$7:$F$18=$E$18),ROWS($A$38:A91)),3)),"")</f>
        <v>200</v>
      </c>
    </row>
    <row r="92" spans="2:16" ht="24" customHeight="1" x14ac:dyDescent="0.2">
      <c r="B92" s="27" t="s">
        <v>7</v>
      </c>
      <c r="C92" s="67" t="s">
        <v>69</v>
      </c>
      <c r="D92" s="67"/>
      <c r="E92" s="17"/>
      <c r="F92" s="17"/>
      <c r="G92" s="42">
        <v>100</v>
      </c>
      <c r="H92" s="24" t="s">
        <v>47</v>
      </c>
      <c r="I92" s="17"/>
      <c r="J92" t="str">
        <f t="shared" si="0"/>
        <v>декабрь</v>
      </c>
      <c r="L92" t="str">
        <f t="array" ref="L92">IFERROR(INDEX(нормы!H:H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Крем регенерирующий, восстанавливающий</v>
      </c>
      <c r="M92">
        <f t="array" ref="M92">IFERROR(INDEX(нормы!J:J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100</v>
      </c>
      <c r="N92">
        <f t="array" ref="N92">MATCH(ROWS($A$38:A92)-1,MMULT(MMULT(TRANSPOSE(ROW($1:$12)^0),(нормы!$F$7:$F$18=$E$18)*(нормы!$N$7:$Y$18&lt;&gt;"")),--(ROW($1:$12)&lt;TRANSPOSE(ROW($1:$12)))))</f>
        <v>10</v>
      </c>
      <c r="O92" t="str">
        <f t="array" ref="O92">INDEX(нормы!H:H,RIGHT(_xlfn.AGGREGATE(15,6,(COLUMN(нормы!$N$7:$Y$18)*1000+ROW(нормы!$N$7:$Y$18))/(нормы!$N$7:$Y$18&lt;&gt;"")/(нормы!$F$7:$F$18=$E$18),ROWS($A$38:A92)),3))</f>
        <v>Крем регенерирующий, восстанавливающий</v>
      </c>
      <c r="P92">
        <f>IFERROR(INDEX(нормы!J:J,RIGHT(_xlfn.AGGREGATE(15,6,(COLUMN(нормы!$N$7:$Y$18)*1000+ROW(нормы!$N$7:$Y$18))/(нормы!$N$7:$Y$18&lt;&gt;"")/(нормы!$F$7:$F$18=$E$18),ROWS($A$38:A92)),3)),"")</f>
        <v>100</v>
      </c>
    </row>
    <row r="93" spans="2:16" ht="24" customHeight="1" x14ac:dyDescent="0.2">
      <c r="B93" s="27" t="s">
        <v>7</v>
      </c>
      <c r="C93" s="67" t="s">
        <v>57</v>
      </c>
      <c r="D93" s="67">
        <v>0</v>
      </c>
      <c r="E93" s="17"/>
      <c r="F93" s="17"/>
      <c r="G93" s="42">
        <v>100</v>
      </c>
      <c r="H93" s="24" t="s">
        <v>47</v>
      </c>
      <c r="I93" s="17"/>
      <c r="J93" t="str">
        <f t="shared" si="0"/>
        <v>декабрь</v>
      </c>
      <c r="L93" t="str">
        <f t="array" ref="L93">IFERROR(INDEX(нормы!H:H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Крем  для защиты кожи от УФ</v>
      </c>
      <c r="M93">
        <f t="array" ref="M93">IFERROR(INDEX(нормы!J:J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100</v>
      </c>
      <c r="N93">
        <f t="array" ref="N93">MATCH(ROWS($A$38:A93)-1,MMULT(MMULT(TRANSPOSE(ROW($1:$12)^0),(нормы!$F$7:$F$18=$E$18)*(нормы!$N$7:$Y$18&lt;&gt;"")),--(ROW($1:$12)&lt;TRANSPOSE(ROW($1:$12)))))</f>
        <v>11</v>
      </c>
      <c r="O93" t="str">
        <f t="array" ref="O93">INDEX(нормы!H:H,RIGHT(_xlfn.AGGREGATE(15,6,(COLUMN(нормы!$N$7:$Y$18)*1000+ROW(нормы!$N$7:$Y$18))/(нормы!$N$7:$Y$18&lt;&gt;"")/(нормы!$F$7:$F$18=$E$18),ROWS($A$38:A93)),3))</f>
        <v>Крем  для защиты кожи от УФ</v>
      </c>
      <c r="P93">
        <f>IFERROR(INDEX(нормы!J:J,RIGHT(_xlfn.AGGREGATE(15,6,(COLUMN(нормы!$N$7:$Y$18)*1000+ROW(нормы!$N$7:$Y$18))/(нормы!$N$7:$Y$18&lt;&gt;"")/(нормы!$F$7:$F$18=$E$18),ROWS($A$38:A93)),3)),"")</f>
        <v>100</v>
      </c>
    </row>
    <row r="94" spans="2:16" ht="14.25" customHeight="1" x14ac:dyDescent="0.2">
      <c r="B94" s="27" t="s">
        <v>7</v>
      </c>
      <c r="C94" s="67" t="s">
        <v>54</v>
      </c>
      <c r="D94" s="67">
        <v>0</v>
      </c>
      <c r="E94" s="17"/>
      <c r="F94" s="17"/>
      <c r="G94" s="42" t="s">
        <v>17</v>
      </c>
      <c r="H94" s="24" t="s">
        <v>47</v>
      </c>
      <c r="I94" s="17"/>
      <c r="J94" t="str">
        <f t="shared" si="0"/>
        <v>декабрь</v>
      </c>
      <c r="L94" t="str">
        <f t="array" ref="L94">IFERROR(INDEX(нормы!H:H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Спрей для ног дезинфицирующий</v>
      </c>
      <c r="M94">
        <f t="array" ref="M94">IFERROR(INDEX(нормы!J:J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100</v>
      </c>
      <c r="N94">
        <f t="array" ref="N94">MATCH(ROWS($A$38:A94)-1,MMULT(MMULT(TRANSPOSE(ROW($1:$12)^0),(нормы!$F$7:$F$18=$E$18)*(нормы!$N$7:$Y$18&lt;&gt;"")),--(ROW($1:$12)&lt;TRANSPOSE(ROW($1:$12)))))</f>
        <v>11</v>
      </c>
      <c r="O94" t="str">
        <f t="array" ref="O94">INDEX(нормы!H:H,RIGHT(_xlfn.AGGREGATE(15,6,(COLUMN(нормы!$N$7:$Y$18)*1000+ROW(нормы!$N$7:$Y$18))/(нормы!$N$7:$Y$18&lt;&gt;"")/(нормы!$F$7:$F$18=$E$18),ROWS($A$38:A94)),3))</f>
        <v>Спрей для ног дезинфицирующий</v>
      </c>
      <c r="P94">
        <f>IFERROR(INDEX(нормы!J:J,RIGHT(_xlfn.AGGREGATE(15,6,(COLUMN(нормы!$N$7:$Y$18)*1000+ROW(нормы!$N$7:$Y$18))/(нормы!$N$7:$Y$18&lt;&gt;"")/(нормы!$F$7:$F$18=$E$18),ROWS($A$38:A94)),3)),"")</f>
        <v>100</v>
      </c>
    </row>
    <row r="95" spans="2:16" ht="14.25" customHeight="1" x14ac:dyDescent="0.2">
      <c r="B95" s="27" t="s">
        <v>7</v>
      </c>
      <c r="C95" s="67" t="s">
        <v>55</v>
      </c>
      <c r="D95" s="67">
        <v>0</v>
      </c>
      <c r="E95" s="17"/>
      <c r="F95" s="17"/>
      <c r="G95" s="42">
        <v>200</v>
      </c>
      <c r="H95" s="24" t="s">
        <v>47</v>
      </c>
      <c r="I95" s="17"/>
      <c r="J95" t="str">
        <f t="shared" si="0"/>
        <v>декабрь</v>
      </c>
      <c r="L95" t="str">
        <f t="array" ref="L95">IFERROR(INDEX(нормы!H:H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Мыло жидкое</v>
      </c>
      <c r="M95" t="str">
        <f t="array" ref="M95">IFERROR(INDEX(нормы!J:J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500 мл</v>
      </c>
      <c r="N95">
        <f t="array" ref="N95">MATCH(ROWS($A$38:A95)-1,MMULT(MMULT(TRANSPOSE(ROW($1:$12)^0),(нормы!$F$7:$F$18=$E$18)*(нормы!$N$7:$Y$18&lt;&gt;"")),--(ROW($1:$12)&lt;TRANSPOSE(ROW($1:$12)))))</f>
        <v>11</v>
      </c>
      <c r="O95" t="str">
        <f t="array" ref="O95">INDEX(нормы!H:H,RIGHT(_xlfn.AGGREGATE(15,6,(COLUMN(нормы!$N$7:$Y$18)*1000+ROW(нормы!$N$7:$Y$18))/(нормы!$N$7:$Y$18&lt;&gt;"")/(нормы!$F$7:$F$18=$E$18),ROWS($A$38:A95)),3))</f>
        <v>Мыло жидкое</v>
      </c>
      <c r="P95" t="str">
        <f>IFERROR(INDEX(нормы!J:J,RIGHT(_xlfn.AGGREGATE(15,6,(COLUMN(нормы!$N$7:$Y$18)*1000+ROW(нормы!$N$7:$Y$18))/(нормы!$N$7:$Y$18&lt;&gt;"")/(нормы!$F$7:$F$18=$E$18),ROWS($A$38:A95)),3)),"")</f>
        <v>500 мл</v>
      </c>
    </row>
    <row r="96" spans="2:16" ht="24" customHeight="1" x14ac:dyDescent="0.2">
      <c r="B96" s="26" t="s">
        <v>7</v>
      </c>
      <c r="C96" s="67" t="s">
        <v>56</v>
      </c>
      <c r="D96" s="67">
        <v>0</v>
      </c>
      <c r="E96" s="17"/>
      <c r="F96" s="17"/>
      <c r="G96" s="42">
        <v>100</v>
      </c>
      <c r="H96" s="24" t="s">
        <v>47</v>
      </c>
      <c r="I96" s="17"/>
      <c r="J96" t="str">
        <f t="shared" si="0"/>
        <v>декабрь</v>
      </c>
      <c r="L96" t="str">
        <f t="array" ref="L96">IFERROR(INDEX(нормы!H:H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Паста  для очистки кожи</v>
      </c>
      <c r="M96">
        <f t="array" ref="M96">IFERROR(INDEX(нормы!J:J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200</v>
      </c>
      <c r="N96">
        <f t="array" ref="N96">MATCH(ROWS($A$38:A96)-1,MMULT(MMULT(TRANSPOSE(ROW($1:$12)^0),(нормы!$F$7:$F$18=$E$18)*(нормы!$N$7:$Y$18&lt;&gt;"")),--(ROW($1:$12)&lt;TRANSPOSE(ROW($1:$12)))))</f>
        <v>11</v>
      </c>
      <c r="O96" t="str">
        <f t="array" ref="O96">INDEX(нормы!H:H,RIGHT(_xlfn.AGGREGATE(15,6,(COLUMN(нормы!$N$7:$Y$18)*1000+ROW(нормы!$N$7:$Y$18))/(нормы!$N$7:$Y$18&lt;&gt;"")/(нормы!$F$7:$F$18=$E$18),ROWS($A$38:A96)),3))</f>
        <v>Паста  для очистки кожи</v>
      </c>
      <c r="P96">
        <f>IFERROR(INDEX(нормы!J:J,RIGHT(_xlfn.AGGREGATE(15,6,(COLUMN(нормы!$N$7:$Y$18)*1000+ROW(нормы!$N$7:$Y$18))/(нормы!$N$7:$Y$18&lt;&gt;"")/(нормы!$F$7:$F$18=$E$18),ROWS($A$38:A96)),3)),"")</f>
        <v>200</v>
      </c>
    </row>
    <row r="97" spans="12:16" x14ac:dyDescent="0.2">
      <c r="L97" t="str">
        <f t="array" ref="L97">IFERROR(INDEX(нормы!H:H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Крем регенерирующий, восстанавливающий</v>
      </c>
      <c r="M97">
        <f t="array" ref="M97">IFERROR(INDEX(нормы!J:J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100</v>
      </c>
      <c r="N97">
        <f t="array" ref="N97">MATCH(ROWS($A$38:A97)-1,MMULT(MMULT(TRANSPOSE(ROW($1:$12)^0),(нормы!$F$7:$F$18=$E$18)*(нормы!$N$7:$Y$18&lt;&gt;"")),--(ROW($1:$12)&lt;TRANSPOSE(ROW($1:$12)))))</f>
        <v>11</v>
      </c>
      <c r="O97" t="str">
        <f t="array" ref="O97">INDEX(нормы!H:H,RIGHT(_xlfn.AGGREGATE(15,6,(COLUMN(нормы!$N$7:$Y$18)*1000+ROW(нормы!$N$7:$Y$18))/(нормы!$N$7:$Y$18&lt;&gt;"")/(нормы!$F$7:$F$18=$E$18),ROWS($A$38:A97)),3))</f>
        <v>Крем регенерирующий, восстанавливающий</v>
      </c>
      <c r="P97">
        <f>IFERROR(INDEX(нормы!J:J,RIGHT(_xlfn.AGGREGATE(15,6,(COLUMN(нормы!$N$7:$Y$18)*1000+ROW(нормы!$N$7:$Y$18))/(нормы!$N$7:$Y$18&lt;&gt;"")/(нормы!$F$7:$F$18=$E$18),ROWS($A$38:A97)),3)),"")</f>
        <v>100</v>
      </c>
    </row>
    <row r="98" spans="12:16" x14ac:dyDescent="0.2">
      <c r="L98" t="str">
        <f t="array" ref="L98">IFERROR(INDEX(нормы!H:H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Крем для защиты от понидженных температур</v>
      </c>
      <c r="M98">
        <f t="array" ref="M98">IFERROR(INDEX(нормы!J:J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100</v>
      </c>
      <c r="N98">
        <f t="array" ref="N98">MATCH(ROWS($A$38:A98)-1,MMULT(MMULT(TRANSPOSE(ROW($1:$12)^0),(нормы!$F$7:$F$18=$E$18)*(нормы!$N$7:$Y$18&lt;&gt;"")),--(ROW($1:$12)&lt;TRANSPOSE(ROW($1:$12)))))</f>
        <v>12</v>
      </c>
      <c r="O98" t="str">
        <f t="array" ref="O98">INDEX(нормы!H:H,RIGHT(_xlfn.AGGREGATE(15,6,(COLUMN(нормы!$N$7:$Y$18)*1000+ROW(нормы!$N$7:$Y$18))/(нормы!$N$7:$Y$18&lt;&gt;"")/(нормы!$F$7:$F$18=$E$18),ROWS($A$38:A98)),3))</f>
        <v>Крем для защиты от понидженных температур</v>
      </c>
      <c r="P98">
        <f>IFERROR(INDEX(нормы!J:J,RIGHT(_xlfn.AGGREGATE(15,6,(COLUMN(нормы!$N$7:$Y$18)*1000+ROW(нормы!$N$7:$Y$18))/(нормы!$N$7:$Y$18&lt;&gt;"")/(нормы!$F$7:$F$18=$E$18),ROWS($A$38:A98)),3)),"")</f>
        <v>100</v>
      </c>
    </row>
    <row r="99" spans="12:16" x14ac:dyDescent="0.2">
      <c r="L99" t="str">
        <f t="array" ref="L99">IFERROR(INDEX(нормы!H:H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Спрей для ног дезинфицирующий</v>
      </c>
      <c r="M99">
        <f t="array" ref="M99">IFERROR(INDEX(нормы!J:J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100</v>
      </c>
      <c r="N99">
        <f t="array" ref="N99">MATCH(ROWS($A$38:A99)-1,MMULT(MMULT(TRANSPOSE(ROW($1:$12)^0),(нормы!$F$7:$F$18=$E$18)*(нормы!$N$7:$Y$18&lt;&gt;"")),--(ROW($1:$12)&lt;TRANSPOSE(ROW($1:$12)))))</f>
        <v>12</v>
      </c>
      <c r="O99" t="str">
        <f t="array" ref="O99">INDEX(нормы!H:H,RIGHT(_xlfn.AGGREGATE(15,6,(COLUMN(нормы!$N$7:$Y$18)*1000+ROW(нормы!$N$7:$Y$18))/(нормы!$N$7:$Y$18&lt;&gt;"")/(нормы!$F$7:$F$18=$E$18),ROWS($A$38:A99)),3))</f>
        <v>Спрей для ног дезинфицирующий</v>
      </c>
      <c r="P99">
        <f>IFERROR(INDEX(нормы!J:J,RIGHT(_xlfn.AGGREGATE(15,6,(COLUMN(нормы!$N$7:$Y$18)*1000+ROW(нормы!$N$7:$Y$18))/(нормы!$N$7:$Y$18&lt;&gt;"")/(нормы!$F$7:$F$18=$E$18),ROWS($A$38:A99)),3)),"")</f>
        <v>100</v>
      </c>
    </row>
    <row r="100" spans="12:16" x14ac:dyDescent="0.2">
      <c r="L100" t="str">
        <f t="array" ref="L100">IFERROR(INDEX(нормы!H:H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Мыло жидкое</v>
      </c>
      <c r="M100" t="str">
        <f t="array" ref="M100">IFERROR(INDEX(нормы!J:J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500 мл</v>
      </c>
      <c r="N100">
        <f t="array" ref="N100">MATCH(ROWS($A$38:A100)-1,MMULT(MMULT(TRANSPOSE(ROW($1:$12)^0),(нормы!$F$7:$F$18=$E$18)*(нормы!$N$7:$Y$18&lt;&gt;"")),--(ROW($1:$12)&lt;TRANSPOSE(ROW($1:$12)))))</f>
        <v>12</v>
      </c>
      <c r="O100" t="str">
        <f t="array" ref="O100">INDEX(нормы!H:H,RIGHT(_xlfn.AGGREGATE(15,6,(COLUMN(нормы!$N$7:$Y$18)*1000+ROW(нормы!$N$7:$Y$18))/(нормы!$N$7:$Y$18&lt;&gt;"")/(нормы!$F$7:$F$18=$E$18),ROWS($A$38:A100)),3))</f>
        <v>Мыло жидкое</v>
      </c>
      <c r="P100" t="str">
        <f>IFERROR(INDEX(нормы!J:J,RIGHT(_xlfn.AGGREGATE(15,6,(COLUMN(нормы!$N$7:$Y$18)*1000+ROW(нормы!$N$7:$Y$18))/(нормы!$N$7:$Y$18&lt;&gt;"")/(нормы!$F$7:$F$18=$E$18),ROWS($A$38:A100)),3)),"")</f>
        <v>500 мл</v>
      </c>
    </row>
    <row r="101" spans="12:16" x14ac:dyDescent="0.2">
      <c r="L101" t="str">
        <f t="array" ref="L101">IFERROR(INDEX(нормы!H:H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Паста  для очистки кожи</v>
      </c>
      <c r="M101">
        <f t="array" ref="M101">IFERROR(INDEX(нормы!J:J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200</v>
      </c>
      <c r="N101">
        <f t="array" ref="N101">MATCH(ROWS($A$38:A101)-1,MMULT(MMULT(TRANSPOSE(ROW($1:$12)^0),(нормы!$F$7:$F$18=$E$18)*(нормы!$N$7:$Y$18&lt;&gt;"")),--(ROW($1:$12)&lt;TRANSPOSE(ROW($1:$12)))))</f>
        <v>12</v>
      </c>
      <c r="O101" t="str">
        <f t="array" ref="O101">INDEX(нормы!H:H,RIGHT(_xlfn.AGGREGATE(15,6,(COLUMN(нормы!$N$7:$Y$18)*1000+ROW(нормы!$N$7:$Y$18))/(нормы!$N$7:$Y$18&lt;&gt;"")/(нормы!$F$7:$F$18=$E$18),ROWS($A$38:A101)),3))</f>
        <v>Паста  для очистки кожи</v>
      </c>
      <c r="P101">
        <f>IFERROR(INDEX(нормы!J:J,RIGHT(_xlfn.AGGREGATE(15,6,(COLUMN(нормы!$N$7:$Y$18)*1000+ROW(нормы!$N$7:$Y$18))/(нормы!$N$7:$Y$18&lt;&gt;"")/(нормы!$F$7:$F$18=$E$18),ROWS($A$38:A101)),3)),"")</f>
        <v>200</v>
      </c>
    </row>
    <row r="102" spans="12:16" x14ac:dyDescent="0.2">
      <c r="L102" t="str">
        <f t="array" ref="L102">IFERROR(INDEX(нормы!H:H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Крем регенерирующий, восстанавливающий</v>
      </c>
      <c r="M102">
        <f t="array" ref="M102">IFERROR(INDEX(нормы!J:J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100</v>
      </c>
      <c r="N102">
        <f t="array" ref="N102">MATCH(ROWS($A$38:A102)-1,MMULT(MMULT(TRANSPOSE(ROW($1:$12)^0),(нормы!$F$7:$F$18=$E$18)*(нормы!$N$7:$Y$18&lt;&gt;"")),--(ROW($1:$12)&lt;TRANSPOSE(ROW($1:$12)))))</f>
        <v>12</v>
      </c>
      <c r="O102" t="str">
        <f t="array" ref="O102">INDEX(нормы!H:H,RIGHT(_xlfn.AGGREGATE(15,6,(COLUMN(нормы!$N$7:$Y$18)*1000+ROW(нормы!$N$7:$Y$18))/(нормы!$N$7:$Y$18&lt;&gt;"")/(нормы!$F$7:$F$18=$E$18),ROWS($A$38:A102)),3))</f>
        <v>Крем регенерирующий, восстанавливающий</v>
      </c>
      <c r="P102">
        <f>IFERROR(INDEX(нормы!J:J,RIGHT(_xlfn.AGGREGATE(15,6,(COLUMN(нормы!$N$7:$Y$18)*1000+ROW(нормы!$N$7:$Y$18))/(нормы!$N$7:$Y$18&lt;&gt;"")/(нормы!$F$7:$F$18=$E$18),ROWS($A$38:A102)),3)),"")</f>
        <v>100</v>
      </c>
    </row>
  </sheetData>
  <autoFilter ref="B37:J96">
    <filterColumn colId="1" showButton="0"/>
  </autoFilter>
  <mergeCells count="73">
    <mergeCell ref="C88:D88"/>
    <mergeCell ref="H14:I14"/>
    <mergeCell ref="F36:I36"/>
    <mergeCell ref="D25:E25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9:D59"/>
    <mergeCell ref="C60:D60"/>
    <mergeCell ref="C10:I10"/>
    <mergeCell ref="C40:D40"/>
    <mergeCell ref="C41:D41"/>
    <mergeCell ref="C42:D42"/>
    <mergeCell ref="C43:D43"/>
    <mergeCell ref="D31:E31"/>
    <mergeCell ref="D9:F9"/>
    <mergeCell ref="D26:E26"/>
    <mergeCell ref="C87:D87"/>
    <mergeCell ref="D27:E27"/>
    <mergeCell ref="D28:E28"/>
    <mergeCell ref="D29:E29"/>
    <mergeCell ref="D30:E30"/>
    <mergeCell ref="D32:E32"/>
    <mergeCell ref="C38:D38"/>
    <mergeCell ref="C39:D39"/>
    <mergeCell ref="C44:D44"/>
    <mergeCell ref="C45:D45"/>
    <mergeCell ref="C46:D46"/>
    <mergeCell ref="C47:D47"/>
    <mergeCell ref="C48:D48"/>
    <mergeCell ref="C54:D54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E36:E37"/>
    <mergeCell ref="C36:D37"/>
    <mergeCell ref="C89:D89"/>
    <mergeCell ref="C90:D90"/>
    <mergeCell ref="C91:D91"/>
    <mergeCell ref="C92:D92"/>
    <mergeCell ref="C76:D76"/>
    <mergeCell ref="C83:D83"/>
    <mergeCell ref="C84:D84"/>
    <mergeCell ref="C85:D85"/>
    <mergeCell ref="C86:D86"/>
    <mergeCell ref="C77:D77"/>
  </mergeCells>
  <pageMargins left="0.70866141732283472" right="0.19685039370078741" top="0.19685039370078741" bottom="0.19685039370078741" header="0.31496062992125984" footer="0.31496062992125984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нормы</vt:lpstr>
      <vt:lpstr>карточка</vt:lpstr>
      <vt:lpstr>карточка!Print_Area</vt:lpstr>
      <vt:lpstr>нормы!Print_Area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Bliznuk</cp:lastModifiedBy>
  <cp:lastPrinted>2022-04-11T09:59:09Z</cp:lastPrinted>
  <dcterms:created xsi:type="dcterms:W3CDTF">1996-10-08T23:32:33Z</dcterms:created>
  <dcterms:modified xsi:type="dcterms:W3CDTF">2022-04-16T16:44:55Z</dcterms:modified>
</cp:coreProperties>
</file>