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filterPrivacy="1"/>
  <xr:revisionPtr revIDLastSave="0" documentId="13_ncr:1_{4A30993C-C7FB-4CDE-8FB5-37C8580A299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F5" i="1"/>
  <c r="E5" i="1" s="1"/>
  <c r="F6" i="1" s="1"/>
  <c r="E6" i="1" s="1"/>
  <c r="F7" i="1" s="1"/>
  <c r="E7" i="1" s="1"/>
  <c r="F8" i="1" s="1"/>
  <c r="G8" i="1" s="1"/>
  <c r="G5" i="1" l="1"/>
  <c r="J5" i="1" s="1"/>
  <c r="G6" i="1"/>
  <c r="G7" i="1"/>
  <c r="H5" i="1"/>
  <c r="I5" i="1" s="1"/>
  <c r="H8" i="1" l="1"/>
  <c r="I8" i="1" s="1"/>
  <c r="J7" i="1"/>
  <c r="H7" i="1"/>
  <c r="I7" i="1" s="1"/>
  <c r="H6" i="1"/>
  <c r="I6" i="1" s="1"/>
  <c r="J6" i="1" s="1"/>
  <c r="E8" i="1" l="1"/>
  <c r="F9" i="1" s="1"/>
  <c r="G9" i="1" l="1"/>
  <c r="J9" i="1" s="1"/>
  <c r="H9" i="1"/>
  <c r="I9" i="1" s="1"/>
  <c r="E9" i="1"/>
  <c r="F10" i="1" l="1"/>
  <c r="E10" i="1" l="1"/>
  <c r="F11" i="1" s="1"/>
  <c r="G10" i="1"/>
  <c r="H10" i="1" l="1"/>
  <c r="I10" i="1" s="1"/>
  <c r="J10" i="1"/>
  <c r="E11" i="1"/>
  <c r="F12" i="1" s="1"/>
  <c r="G11" i="1"/>
  <c r="H11" i="1" l="1"/>
  <c r="I11" i="1" s="1"/>
  <c r="J11" i="1"/>
  <c r="E12" i="1"/>
  <c r="F13" i="1" s="1"/>
  <c r="G12" i="1"/>
  <c r="H12" i="1" l="1"/>
  <c r="I12" i="1" s="1"/>
  <c r="J12" i="1" s="1"/>
  <c r="E13" i="1"/>
  <c r="F14" i="1" s="1"/>
  <c r="G13" i="1"/>
  <c r="H13" i="1" s="1"/>
  <c r="I13" i="1" s="1"/>
  <c r="J13" i="1" l="1"/>
  <c r="E14" i="1"/>
  <c r="F15" i="1" s="1"/>
  <c r="G14" i="1"/>
  <c r="H14" i="1"/>
  <c r="I14" i="1" s="1"/>
  <c r="J14" i="1" l="1"/>
  <c r="E15" i="1"/>
  <c r="F16" i="1" s="1"/>
  <c r="G15" i="1"/>
  <c r="H15" i="1" l="1"/>
  <c r="I15" i="1" s="1"/>
  <c r="J15" i="1"/>
  <c r="E16" i="1"/>
  <c r="F17" i="1" s="1"/>
  <c r="G16" i="1"/>
  <c r="H16" i="1" l="1"/>
  <c r="I16" i="1" s="1"/>
  <c r="J16" i="1"/>
  <c r="E17" i="1"/>
  <c r="F18" i="1" s="1"/>
  <c r="G17" i="1"/>
  <c r="H17" i="1" l="1"/>
  <c r="I17" i="1" s="1"/>
  <c r="J17" i="1"/>
  <c r="E18" i="1"/>
  <c r="F19" i="1" s="1"/>
  <c r="G18" i="1"/>
  <c r="H18" i="1"/>
  <c r="I18" i="1" s="1"/>
  <c r="J18" i="1" l="1"/>
  <c r="E19" i="1"/>
  <c r="F20" i="1" s="1"/>
  <c r="G19" i="1"/>
  <c r="H19" i="1" l="1"/>
  <c r="I19" i="1" s="1"/>
  <c r="J19" i="1"/>
  <c r="E20" i="1"/>
  <c r="F21" i="1" s="1"/>
  <c r="G20" i="1"/>
  <c r="H20" i="1"/>
  <c r="I20" i="1" s="1"/>
  <c r="J20" i="1" l="1"/>
  <c r="E21" i="1"/>
  <c r="F22" i="1" s="1"/>
  <c r="G21" i="1"/>
  <c r="J21" i="1" s="1"/>
  <c r="H21" i="1"/>
  <c r="I21" i="1" s="1"/>
  <c r="E22" i="1" l="1"/>
  <c r="F23" i="1" s="1"/>
  <c r="G22" i="1"/>
  <c r="H22" i="1" l="1"/>
  <c r="I22" i="1" s="1"/>
  <c r="J22" i="1"/>
  <c r="E23" i="1"/>
  <c r="F24" i="1" s="1"/>
  <c r="G23" i="1"/>
  <c r="H23" i="1" l="1"/>
  <c r="I23" i="1" s="1"/>
  <c r="J23" i="1"/>
  <c r="E24" i="1"/>
  <c r="F25" i="1" s="1"/>
  <c r="G24" i="1"/>
  <c r="J24" i="1" s="1"/>
  <c r="H24" i="1" l="1"/>
  <c r="I24" i="1" s="1"/>
  <c r="E25" i="1"/>
  <c r="F26" i="1" s="1"/>
  <c r="G25" i="1"/>
  <c r="J25" i="1" s="1"/>
  <c r="H25" i="1"/>
  <c r="I25" i="1" s="1"/>
  <c r="E26" i="1" l="1"/>
  <c r="F27" i="1" s="1"/>
  <c r="G26" i="1"/>
  <c r="J26" i="1" s="1"/>
  <c r="H26" i="1"/>
  <c r="I26" i="1" s="1"/>
  <c r="E27" i="1" l="1"/>
  <c r="F28" i="1" s="1"/>
  <c r="G27" i="1"/>
  <c r="H27" i="1" l="1"/>
  <c r="I27" i="1" s="1"/>
  <c r="J27" i="1"/>
  <c r="E28" i="1"/>
  <c r="F29" i="1" s="1"/>
  <c r="G28" i="1"/>
  <c r="H28" i="1" l="1"/>
  <c r="I28" i="1" s="1"/>
  <c r="J28" i="1"/>
  <c r="E29" i="1"/>
  <c r="F30" i="1" s="1"/>
  <c r="G29" i="1"/>
  <c r="H29" i="1" l="1"/>
  <c r="I29" i="1" s="1"/>
  <c r="J29" i="1"/>
  <c r="E30" i="1"/>
  <c r="F31" i="1" s="1"/>
  <c r="G30" i="1"/>
  <c r="J30" i="1" s="1"/>
  <c r="H30" i="1"/>
  <c r="I30" i="1" s="1"/>
  <c r="E31" i="1" l="1"/>
  <c r="F32" i="1" s="1"/>
  <c r="G31" i="1"/>
  <c r="H31" i="1" l="1"/>
  <c r="I31" i="1" s="1"/>
  <c r="J31" i="1" s="1"/>
  <c r="E32" i="1"/>
  <c r="G32" i="1"/>
  <c r="J32" i="1" s="1"/>
  <c r="H32" i="1"/>
  <c r="I32" i="1" s="1"/>
</calcChain>
</file>

<file path=xl/sharedStrings.xml><?xml version="1.0" encoding="utf-8"?>
<sst xmlns="http://schemas.openxmlformats.org/spreadsheetml/2006/main" count="21" uniqueCount="10">
  <si>
    <t>Отставание/ опережение отгрузки</t>
  </si>
  <si>
    <t>График с учетом отставания /опережения  отгрузки</t>
  </si>
  <si>
    <t>Переходящий остаток при максиальной погрузке 140 машин</t>
  </si>
  <si>
    <t>График с учетом догружаемомго остатка максимально 140 машин</t>
  </si>
  <si>
    <t>Догруз в текущие сутки</t>
  </si>
  <si>
    <t>Переходящий остаток с учетом накопления</t>
  </si>
  <si>
    <t>не вычисляет</t>
  </si>
  <si>
    <t>График планируемой отгрузки, машин</t>
  </si>
  <si>
    <t xml:space="preserve">Факт отгрузки </t>
  </si>
  <si>
    <t>Максимальная подача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</si>
</sst>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32"/>
  <sheetViews>
    <sheetView showGridLines="0" showZeros="0" tabSelected="1" workbookViewId="0">
      <selection activeCell="H16" sqref="H16"/>
    </sheetView>
  </sheetViews>
  <sheetFormatPr defaultRowHeight="15" x14ac:dyDescent="0.25"/>
  <cols>
    <col min="1" max="1" width="2.5703125" customWidth="1"/>
    <col min="2" max="2" width="10.140625" bestFit="1" customWidth="1"/>
    <col min="3" max="3" width="16.28515625" bestFit="1" customWidth="1"/>
    <col min="4" max="4" width="16" customWidth="1"/>
    <col min="5" max="5" width="18" customWidth="1"/>
    <col min="6" max="6" width="21.140625" customWidth="1"/>
    <col min="7" max="7" width="23.28515625" bestFit="1" customWidth="1"/>
    <col min="8" max="8" width="23.140625" customWidth="1"/>
    <col min="9" max="9" width="18.140625" customWidth="1"/>
    <col min="10" max="10" width="27" customWidth="1"/>
    <col min="11" max="11" width="13.42578125" style="1" bestFit="1" customWidth="1"/>
  </cols>
  <sheetData>
    <row r="2" spans="2:10" x14ac:dyDescent="0.25">
      <c r="G2" s="2" t="s">
        <v>9</v>
      </c>
      <c r="I2" s="11"/>
    </row>
    <row r="3" spans="2:10" x14ac:dyDescent="0.25">
      <c r="G3" s="7">
        <v>140</v>
      </c>
      <c r="I3" s="11"/>
    </row>
    <row r="4" spans="2:10" ht="60" x14ac:dyDescent="0.25">
      <c r="B4" s="4"/>
      <c r="C4" s="5" t="s">
        <v>7</v>
      </c>
      <c r="D4" s="5" t="s">
        <v>8</v>
      </c>
      <c r="E4" s="5" t="s">
        <v>0</v>
      </c>
      <c r="F4" s="5" t="s">
        <v>1</v>
      </c>
      <c r="G4" s="9" t="s">
        <v>2</v>
      </c>
      <c r="H4" s="5" t="s">
        <v>3</v>
      </c>
      <c r="I4" s="12" t="s">
        <v>4</v>
      </c>
      <c r="J4" s="12" t="s">
        <v>5</v>
      </c>
    </row>
    <row r="5" spans="2:10" x14ac:dyDescent="0.25">
      <c r="B5" s="3">
        <v>44593</v>
      </c>
      <c r="C5" s="6">
        <v>90</v>
      </c>
      <c r="D5" s="6">
        <v>66</v>
      </c>
      <c r="E5" s="8">
        <f>D5-F5</f>
        <v>-24</v>
      </c>
      <c r="F5" s="8">
        <f>C5</f>
        <v>90</v>
      </c>
      <c r="G5" s="8">
        <f>IF(F5&gt;$G$3,F5-$G$3,)</f>
        <v>0</v>
      </c>
      <c r="H5" s="10">
        <f>IF(F5&lt;=$G$3,F5,$G$3)</f>
        <v>90</v>
      </c>
      <c r="I5" s="10">
        <f t="shared" ref="I5:I6" si="0">IF(F5-H5&lt;0,F5-H5,)</f>
        <v>0</v>
      </c>
      <c r="J5" s="10">
        <f>G5</f>
        <v>0</v>
      </c>
    </row>
    <row r="6" spans="2:10" x14ac:dyDescent="0.25">
      <c r="B6" s="3">
        <v>44594</v>
      </c>
      <c r="C6" s="6">
        <v>120</v>
      </c>
      <c r="D6" s="6">
        <v>127</v>
      </c>
      <c r="E6" s="8">
        <f t="shared" ref="E6:E32" si="1">D6-F6</f>
        <v>-17</v>
      </c>
      <c r="F6" s="8">
        <f>C6-E5</f>
        <v>144</v>
      </c>
      <c r="G6" s="8">
        <f t="shared" ref="G6:G32" si="2">IF(F6&gt;$G$3,F6-$G$3,)</f>
        <v>4</v>
      </c>
      <c r="H6" s="10">
        <f>IF(F6+G5+G6&lt;=$G$3,F6+G5,$G$3)</f>
        <v>140</v>
      </c>
      <c r="I6" s="10">
        <f t="shared" si="0"/>
        <v>0</v>
      </c>
      <c r="J6" s="10">
        <f>IF(G6&lt;&gt;0,SUM($G$5:G6)+SUM($I$5:I6),0)</f>
        <v>4</v>
      </c>
    </row>
    <row r="7" spans="2:10" x14ac:dyDescent="0.25">
      <c r="B7" s="3">
        <v>44595</v>
      </c>
      <c r="C7" s="6">
        <v>90</v>
      </c>
      <c r="D7" s="6">
        <v>126</v>
      </c>
      <c r="E7" s="8">
        <f t="shared" si="1"/>
        <v>19</v>
      </c>
      <c r="F7" s="8">
        <f t="shared" ref="F7:F32" si="3">C7-E6</f>
        <v>107</v>
      </c>
      <c r="G7" s="8">
        <f t="shared" si="2"/>
        <v>0</v>
      </c>
      <c r="H7" s="10">
        <f t="shared" ref="H7:H32" si="4">IF(F7+G6+G7&lt;=$G$3,F7+G6,$G$3)</f>
        <v>111</v>
      </c>
      <c r="I7" s="10">
        <f>IF(F7-H7&lt;0,F7-H7,)</f>
        <v>-4</v>
      </c>
      <c r="J7" s="10">
        <f>IF(G7&lt;&gt;0,SUM($G$5:G7)+SUM($I$5:I7),0)</f>
        <v>0</v>
      </c>
    </row>
    <row r="8" spans="2:10" x14ac:dyDescent="0.25">
      <c r="B8" s="3">
        <v>44596</v>
      </c>
      <c r="C8" s="6">
        <v>120</v>
      </c>
      <c r="D8" s="6">
        <v>67</v>
      </c>
      <c r="E8" s="8">
        <f t="shared" si="1"/>
        <v>-34</v>
      </c>
      <c r="F8" s="8">
        <f t="shared" si="3"/>
        <v>101</v>
      </c>
      <c r="G8" s="8">
        <f t="shared" si="2"/>
        <v>0</v>
      </c>
      <c r="H8" s="10">
        <f t="shared" si="4"/>
        <v>101</v>
      </c>
      <c r="I8" s="10">
        <f t="shared" ref="I8:I32" si="5">IF(F8-H8&lt;0,F8-H8,)</f>
        <v>0</v>
      </c>
      <c r="J8" s="10">
        <f>IF(G8&lt;&gt;0,SUM($G$5:G8)+SUM($I$5:I8),0)</f>
        <v>0</v>
      </c>
    </row>
    <row r="9" spans="2:10" x14ac:dyDescent="0.25">
      <c r="B9" s="3">
        <v>44597</v>
      </c>
      <c r="C9" s="6">
        <v>90</v>
      </c>
      <c r="D9" s="6">
        <v>132</v>
      </c>
      <c r="E9" s="8">
        <f t="shared" si="1"/>
        <v>8</v>
      </c>
      <c r="F9" s="8">
        <f t="shared" si="3"/>
        <v>124</v>
      </c>
      <c r="G9" s="8">
        <f t="shared" si="2"/>
        <v>0</v>
      </c>
      <c r="H9" s="10">
        <f t="shared" si="4"/>
        <v>124</v>
      </c>
      <c r="I9" s="10">
        <f t="shared" si="5"/>
        <v>0</v>
      </c>
      <c r="J9" s="10">
        <f>IF(G9&lt;&gt;0,SUM($G$5:G9)+SUM($I$5:I9),0)</f>
        <v>0</v>
      </c>
    </row>
    <row r="10" spans="2:10" x14ac:dyDescent="0.25">
      <c r="B10" s="3">
        <v>44598</v>
      </c>
      <c r="C10" s="6">
        <v>120</v>
      </c>
      <c r="D10" s="6">
        <v>132</v>
      </c>
      <c r="E10" s="8">
        <f t="shared" si="1"/>
        <v>20</v>
      </c>
      <c r="F10" s="8">
        <f t="shared" si="3"/>
        <v>112</v>
      </c>
      <c r="G10" s="8">
        <f t="shared" si="2"/>
        <v>0</v>
      </c>
      <c r="H10" s="10">
        <f t="shared" si="4"/>
        <v>112</v>
      </c>
      <c r="I10" s="10">
        <f t="shared" si="5"/>
        <v>0</v>
      </c>
      <c r="J10" s="10">
        <f>IF(G10&lt;&gt;0,SUM($G$5:G10)+SUM($I$5:I10),0)</f>
        <v>0</v>
      </c>
    </row>
    <row r="11" spans="2:10" x14ac:dyDescent="0.25">
      <c r="B11" s="3">
        <v>44599</v>
      </c>
      <c r="C11" s="6">
        <v>150</v>
      </c>
      <c r="D11" s="6">
        <v>0</v>
      </c>
      <c r="E11" s="8">
        <f t="shared" si="1"/>
        <v>-130</v>
      </c>
      <c r="F11" s="8">
        <f t="shared" si="3"/>
        <v>130</v>
      </c>
      <c r="G11" s="8">
        <f t="shared" si="2"/>
        <v>0</v>
      </c>
      <c r="H11" s="10">
        <f t="shared" si="4"/>
        <v>130</v>
      </c>
      <c r="I11" s="10">
        <f t="shared" si="5"/>
        <v>0</v>
      </c>
      <c r="J11" s="10">
        <f>IF(G11&lt;&gt;0,SUM($G$5:G11)+SUM($I$5:I11),0)</f>
        <v>0</v>
      </c>
    </row>
    <row r="12" spans="2:10" x14ac:dyDescent="0.25">
      <c r="B12" s="3">
        <v>44600</v>
      </c>
      <c r="C12" s="6">
        <v>120</v>
      </c>
      <c r="D12" s="6">
        <v>66</v>
      </c>
      <c r="E12" s="8">
        <f t="shared" si="1"/>
        <v>-184</v>
      </c>
      <c r="F12" s="8">
        <f t="shared" si="3"/>
        <v>250</v>
      </c>
      <c r="G12" s="8">
        <f t="shared" si="2"/>
        <v>110</v>
      </c>
      <c r="H12" s="10">
        <f t="shared" si="4"/>
        <v>140</v>
      </c>
      <c r="I12" s="10">
        <f t="shared" si="5"/>
        <v>0</v>
      </c>
      <c r="J12" s="10">
        <f>IF(G12&lt;&gt;0,SUM($G$5:G12)+SUM($I$5:I12),0)</f>
        <v>110</v>
      </c>
    </row>
    <row r="13" spans="2:10" x14ac:dyDescent="0.25">
      <c r="B13" s="3">
        <v>44601</v>
      </c>
      <c r="C13" s="6">
        <v>120</v>
      </c>
      <c r="D13" s="6">
        <v>156</v>
      </c>
      <c r="E13" s="8">
        <f t="shared" si="1"/>
        <v>-148</v>
      </c>
      <c r="F13" s="8">
        <f t="shared" si="3"/>
        <v>304</v>
      </c>
      <c r="G13" s="8">
        <f t="shared" si="2"/>
        <v>164</v>
      </c>
      <c r="H13" s="10">
        <f t="shared" si="4"/>
        <v>140</v>
      </c>
      <c r="I13" s="10">
        <f t="shared" si="5"/>
        <v>0</v>
      </c>
      <c r="J13" s="10">
        <f>IF(G13&lt;&gt;0,SUM($G$5:G13)+SUM($I$5:I13),0)</f>
        <v>274</v>
      </c>
    </row>
    <row r="14" spans="2:10" x14ac:dyDescent="0.25">
      <c r="B14" s="3">
        <v>44602</v>
      </c>
      <c r="C14" s="6">
        <v>120</v>
      </c>
      <c r="D14" s="6">
        <v>120</v>
      </c>
      <c r="E14" s="8">
        <f t="shared" si="1"/>
        <v>-148</v>
      </c>
      <c r="F14" s="8">
        <f t="shared" si="3"/>
        <v>268</v>
      </c>
      <c r="G14" s="8">
        <f t="shared" si="2"/>
        <v>128</v>
      </c>
      <c r="H14" s="10">
        <f t="shared" si="4"/>
        <v>140</v>
      </c>
      <c r="I14" s="10">
        <f t="shared" si="5"/>
        <v>0</v>
      </c>
      <c r="J14" s="10">
        <f>IF(G14&lt;&gt;0,SUM($G$5:G14)+SUM($I$5:I14),0)</f>
        <v>402</v>
      </c>
    </row>
    <row r="15" spans="2:10" x14ac:dyDescent="0.25">
      <c r="B15" s="3">
        <v>44603</v>
      </c>
      <c r="C15" s="6">
        <v>90</v>
      </c>
      <c r="D15" s="6">
        <v>0</v>
      </c>
      <c r="E15" s="8">
        <f t="shared" si="1"/>
        <v>-238</v>
      </c>
      <c r="F15" s="8">
        <f t="shared" si="3"/>
        <v>238</v>
      </c>
      <c r="G15" s="8">
        <f t="shared" si="2"/>
        <v>98</v>
      </c>
      <c r="H15" s="10">
        <f t="shared" si="4"/>
        <v>140</v>
      </c>
      <c r="I15" s="10">
        <f t="shared" si="5"/>
        <v>0</v>
      </c>
      <c r="J15" s="10">
        <f>IF(G15&lt;&gt;0,SUM($G$5:G15)+SUM($I$5:I15),0)</f>
        <v>500</v>
      </c>
    </row>
    <row r="16" spans="2:10" x14ac:dyDescent="0.25">
      <c r="B16" s="3">
        <v>44604</v>
      </c>
      <c r="C16" s="6">
        <v>120</v>
      </c>
      <c r="D16" s="6">
        <v>60</v>
      </c>
      <c r="E16" s="8">
        <f t="shared" si="1"/>
        <v>-298</v>
      </c>
      <c r="F16" s="8">
        <f t="shared" si="3"/>
        <v>358</v>
      </c>
      <c r="G16" s="8">
        <f t="shared" si="2"/>
        <v>218</v>
      </c>
      <c r="H16" s="10">
        <f t="shared" si="4"/>
        <v>140</v>
      </c>
      <c r="I16" s="10">
        <f t="shared" si="5"/>
        <v>0</v>
      </c>
      <c r="J16" s="10">
        <f>IF(G16&lt;&gt;0,SUM($G$5:G16)+SUM($I$5:I16),0)</f>
        <v>718</v>
      </c>
    </row>
    <row r="17" spans="2:11" x14ac:dyDescent="0.25">
      <c r="B17" s="3">
        <v>44605</v>
      </c>
      <c r="C17" s="6">
        <v>90</v>
      </c>
      <c r="D17" s="6">
        <v>198</v>
      </c>
      <c r="E17" s="8">
        <f t="shared" si="1"/>
        <v>-190</v>
      </c>
      <c r="F17" s="8">
        <f t="shared" si="3"/>
        <v>388</v>
      </c>
      <c r="G17" s="8">
        <f t="shared" si="2"/>
        <v>248</v>
      </c>
      <c r="H17" s="10">
        <f t="shared" si="4"/>
        <v>140</v>
      </c>
      <c r="I17" s="10">
        <f t="shared" si="5"/>
        <v>0</v>
      </c>
      <c r="J17" s="10">
        <f>IF(G17&lt;&gt;0,SUM($G$5:G17)+SUM($I$5:I17),0)</f>
        <v>966</v>
      </c>
    </row>
    <row r="18" spans="2:11" x14ac:dyDescent="0.25">
      <c r="B18" s="3">
        <v>44606</v>
      </c>
      <c r="C18" s="6">
        <v>120</v>
      </c>
      <c r="D18" s="6">
        <v>194</v>
      </c>
      <c r="E18" s="8">
        <f t="shared" si="1"/>
        <v>-116</v>
      </c>
      <c r="F18" s="8">
        <f t="shared" si="3"/>
        <v>310</v>
      </c>
      <c r="G18" s="8">
        <f t="shared" si="2"/>
        <v>170</v>
      </c>
      <c r="H18" s="10">
        <f t="shared" si="4"/>
        <v>140</v>
      </c>
      <c r="I18" s="10">
        <f t="shared" si="5"/>
        <v>0</v>
      </c>
      <c r="J18" s="10">
        <f>IF(G18&lt;&gt;0,SUM($G$5:G18)+SUM($I$5:I18),0)</f>
        <v>1136</v>
      </c>
    </row>
    <row r="19" spans="2:11" x14ac:dyDescent="0.25">
      <c r="B19" s="3">
        <v>44607</v>
      </c>
      <c r="C19" s="6">
        <v>60</v>
      </c>
      <c r="D19" s="6">
        <v>66</v>
      </c>
      <c r="E19" s="8">
        <f t="shared" si="1"/>
        <v>-110</v>
      </c>
      <c r="F19" s="8">
        <f t="shared" si="3"/>
        <v>176</v>
      </c>
      <c r="G19" s="8">
        <f t="shared" si="2"/>
        <v>36</v>
      </c>
      <c r="H19" s="10">
        <f t="shared" si="4"/>
        <v>140</v>
      </c>
      <c r="I19" s="10">
        <f t="shared" si="5"/>
        <v>0</v>
      </c>
      <c r="J19" s="10">
        <f>IF(G19&lt;&gt;0,SUM($G$5:G19)+SUM($I$5:I19),0)</f>
        <v>1172</v>
      </c>
    </row>
    <row r="20" spans="2:11" x14ac:dyDescent="0.25">
      <c r="B20" s="3">
        <v>44608</v>
      </c>
      <c r="C20" s="6">
        <v>60</v>
      </c>
      <c r="D20" s="6">
        <v>132</v>
      </c>
      <c r="E20" s="8">
        <f t="shared" si="1"/>
        <v>-38</v>
      </c>
      <c r="F20" s="8">
        <f t="shared" si="3"/>
        <v>170</v>
      </c>
      <c r="G20" s="8">
        <f t="shared" si="2"/>
        <v>30</v>
      </c>
      <c r="H20" s="10">
        <f t="shared" si="4"/>
        <v>140</v>
      </c>
      <c r="I20" s="10">
        <f t="shared" si="5"/>
        <v>0</v>
      </c>
      <c r="J20" s="10">
        <f>IF(G20&lt;&gt;0,SUM($G$5:G20)+SUM($I$5:I20),0)</f>
        <v>1202</v>
      </c>
    </row>
    <row r="21" spans="2:11" x14ac:dyDescent="0.25">
      <c r="B21" s="3">
        <v>44609</v>
      </c>
      <c r="C21" s="6">
        <v>60</v>
      </c>
      <c r="D21" s="6">
        <v>66</v>
      </c>
      <c r="E21" s="8">
        <f t="shared" si="1"/>
        <v>-32</v>
      </c>
      <c r="F21" s="8">
        <f t="shared" si="3"/>
        <v>98</v>
      </c>
      <c r="G21" s="8">
        <f t="shared" si="2"/>
        <v>0</v>
      </c>
      <c r="H21" s="13">
        <f t="shared" si="4"/>
        <v>128</v>
      </c>
      <c r="I21" s="13">
        <f t="shared" si="5"/>
        <v>-30</v>
      </c>
      <c r="J21" s="13">
        <f>IF(G21&lt;&gt;0,SUM($G$5:G21)+SUM($I$5:I21),0)</f>
        <v>0</v>
      </c>
      <c r="K21" s="14" t="s">
        <v>6</v>
      </c>
    </row>
    <row r="22" spans="2:11" x14ac:dyDescent="0.25">
      <c r="B22" s="3">
        <v>44610</v>
      </c>
      <c r="C22" s="6">
        <v>60</v>
      </c>
      <c r="D22" s="6">
        <v>96</v>
      </c>
      <c r="E22" s="8">
        <f t="shared" si="1"/>
        <v>4</v>
      </c>
      <c r="F22" s="8">
        <f t="shared" si="3"/>
        <v>92</v>
      </c>
      <c r="G22" s="8">
        <f t="shared" si="2"/>
        <v>0</v>
      </c>
      <c r="H22" s="13">
        <f t="shared" si="4"/>
        <v>92</v>
      </c>
      <c r="I22" s="13">
        <f t="shared" si="5"/>
        <v>0</v>
      </c>
      <c r="J22" s="13">
        <f>IF(G22&lt;&gt;0,SUM($G$5:G22)+SUM($I$5:I22),0)</f>
        <v>0</v>
      </c>
      <c r="K22" s="14" t="s">
        <v>6</v>
      </c>
    </row>
    <row r="23" spans="2:11" x14ac:dyDescent="0.25">
      <c r="B23" s="3">
        <v>44611</v>
      </c>
      <c r="C23" s="6">
        <v>60</v>
      </c>
      <c r="D23" s="6">
        <v>90</v>
      </c>
      <c r="E23" s="8">
        <f t="shared" si="1"/>
        <v>34</v>
      </c>
      <c r="F23" s="8">
        <f t="shared" si="3"/>
        <v>56</v>
      </c>
      <c r="G23" s="8">
        <f t="shared" si="2"/>
        <v>0</v>
      </c>
      <c r="H23" s="13">
        <f t="shared" si="4"/>
        <v>56</v>
      </c>
      <c r="I23" s="13">
        <f t="shared" si="5"/>
        <v>0</v>
      </c>
      <c r="J23" s="13">
        <f>IF(G23&lt;&gt;0,SUM($G$5:G23)+SUM($I$5:I23),0)</f>
        <v>0</v>
      </c>
      <c r="K23" s="14" t="s">
        <v>6</v>
      </c>
    </row>
    <row r="24" spans="2:11" x14ac:dyDescent="0.25">
      <c r="B24" s="3">
        <v>44612</v>
      </c>
      <c r="C24" s="6">
        <v>60</v>
      </c>
      <c r="D24" s="6">
        <v>60</v>
      </c>
      <c r="E24" s="8">
        <f t="shared" si="1"/>
        <v>34</v>
      </c>
      <c r="F24" s="8">
        <f t="shared" si="3"/>
        <v>26</v>
      </c>
      <c r="G24" s="8">
        <f t="shared" si="2"/>
        <v>0</v>
      </c>
      <c r="H24" s="13">
        <f t="shared" si="4"/>
        <v>26</v>
      </c>
      <c r="I24" s="13">
        <f t="shared" si="5"/>
        <v>0</v>
      </c>
      <c r="J24" s="13">
        <f>IF(G24&lt;&gt;0,SUM($G$5:G24)+SUM($I$5:I24),0)</f>
        <v>0</v>
      </c>
      <c r="K24" s="14" t="s">
        <v>6</v>
      </c>
    </row>
    <row r="25" spans="2:11" x14ac:dyDescent="0.25">
      <c r="B25" s="3">
        <v>44613</v>
      </c>
      <c r="C25" s="6">
        <v>60</v>
      </c>
      <c r="D25" s="6">
        <v>97</v>
      </c>
      <c r="E25" s="8">
        <f t="shared" si="1"/>
        <v>71</v>
      </c>
      <c r="F25" s="8">
        <f t="shared" si="3"/>
        <v>26</v>
      </c>
      <c r="G25" s="8">
        <f t="shared" si="2"/>
        <v>0</v>
      </c>
      <c r="H25" s="13">
        <f t="shared" si="4"/>
        <v>26</v>
      </c>
      <c r="I25" s="13">
        <f t="shared" si="5"/>
        <v>0</v>
      </c>
      <c r="J25" s="13">
        <f>IF(G25&lt;&gt;0,SUM($G$5:G25)+SUM($I$5:I25),0)</f>
        <v>0</v>
      </c>
      <c r="K25" s="14" t="s">
        <v>6</v>
      </c>
    </row>
    <row r="26" spans="2:11" x14ac:dyDescent="0.25">
      <c r="B26" s="3">
        <v>44614</v>
      </c>
      <c r="C26" s="6">
        <v>90</v>
      </c>
      <c r="D26" s="6">
        <v>67</v>
      </c>
      <c r="E26" s="8">
        <f t="shared" si="1"/>
        <v>48</v>
      </c>
      <c r="F26" s="8">
        <f t="shared" si="3"/>
        <v>19</v>
      </c>
      <c r="G26" s="8">
        <f t="shared" si="2"/>
        <v>0</v>
      </c>
      <c r="H26" s="13">
        <f t="shared" si="4"/>
        <v>19</v>
      </c>
      <c r="I26" s="13">
        <f t="shared" si="5"/>
        <v>0</v>
      </c>
      <c r="J26" s="13">
        <f>IF(G26&lt;&gt;0,SUM($G$5:G26)+SUM($I$5:I26),0)</f>
        <v>0</v>
      </c>
      <c r="K26" s="14" t="s">
        <v>6</v>
      </c>
    </row>
    <row r="27" spans="2:11" x14ac:dyDescent="0.25">
      <c r="B27" s="3">
        <v>44615</v>
      </c>
      <c r="C27" s="6">
        <v>90</v>
      </c>
      <c r="D27" s="6">
        <v>60</v>
      </c>
      <c r="E27" s="8">
        <f t="shared" si="1"/>
        <v>18</v>
      </c>
      <c r="F27" s="8">
        <f t="shared" si="3"/>
        <v>42</v>
      </c>
      <c r="G27" s="8">
        <f t="shared" si="2"/>
        <v>0</v>
      </c>
      <c r="H27" s="13">
        <f t="shared" si="4"/>
        <v>42</v>
      </c>
      <c r="I27" s="13">
        <f t="shared" si="5"/>
        <v>0</v>
      </c>
      <c r="J27" s="13">
        <f>IF(G27&lt;&gt;0,SUM($G$5:G27)+SUM($I$5:I27),0)</f>
        <v>0</v>
      </c>
      <c r="K27" s="14" t="s">
        <v>6</v>
      </c>
    </row>
    <row r="28" spans="2:11" x14ac:dyDescent="0.25">
      <c r="B28" s="3">
        <v>44616</v>
      </c>
      <c r="C28" s="6">
        <v>120</v>
      </c>
      <c r="D28" s="6">
        <v>133</v>
      </c>
      <c r="E28" s="8">
        <f t="shared" si="1"/>
        <v>31</v>
      </c>
      <c r="F28" s="8">
        <f t="shared" si="3"/>
        <v>102</v>
      </c>
      <c r="G28" s="8">
        <f t="shared" si="2"/>
        <v>0</v>
      </c>
      <c r="H28" s="13">
        <f t="shared" si="4"/>
        <v>102</v>
      </c>
      <c r="I28" s="13">
        <f t="shared" si="5"/>
        <v>0</v>
      </c>
      <c r="J28" s="13">
        <f>IF(G28&lt;&gt;0,SUM($G$5:G28)+SUM($I$5:I28),0)</f>
        <v>0</v>
      </c>
      <c r="K28" s="14" t="s">
        <v>6</v>
      </c>
    </row>
    <row r="29" spans="2:11" x14ac:dyDescent="0.25">
      <c r="B29" s="3">
        <v>44617</v>
      </c>
      <c r="C29" s="6">
        <v>109</v>
      </c>
      <c r="D29" s="6">
        <v>90</v>
      </c>
      <c r="E29" s="8">
        <f t="shared" si="1"/>
        <v>12</v>
      </c>
      <c r="F29" s="8">
        <f t="shared" si="3"/>
        <v>78</v>
      </c>
      <c r="G29" s="8">
        <f t="shared" si="2"/>
        <v>0</v>
      </c>
      <c r="H29" s="13">
        <f t="shared" si="4"/>
        <v>78</v>
      </c>
      <c r="I29" s="13">
        <f t="shared" si="5"/>
        <v>0</v>
      </c>
      <c r="J29" s="13">
        <f>IF(G29&lt;&gt;0,SUM($G$5:G29)+SUM($I$5:I29),0)</f>
        <v>0</v>
      </c>
      <c r="K29" s="14" t="s">
        <v>6</v>
      </c>
    </row>
    <row r="30" spans="2:11" x14ac:dyDescent="0.25">
      <c r="B30" s="3">
        <v>44618</v>
      </c>
      <c r="C30" s="6">
        <v>120</v>
      </c>
      <c r="D30" s="6">
        <v>30</v>
      </c>
      <c r="E30" s="8">
        <f t="shared" si="1"/>
        <v>-78</v>
      </c>
      <c r="F30" s="8">
        <f t="shared" si="3"/>
        <v>108</v>
      </c>
      <c r="G30" s="8">
        <f t="shared" si="2"/>
        <v>0</v>
      </c>
      <c r="H30" s="13">
        <f t="shared" si="4"/>
        <v>108</v>
      </c>
      <c r="I30" s="13">
        <f t="shared" si="5"/>
        <v>0</v>
      </c>
      <c r="J30" s="13">
        <f>IF(G30&lt;&gt;0,SUM($G$5:G30)+SUM($I$5:I30),0)</f>
        <v>0</v>
      </c>
      <c r="K30" s="14" t="s">
        <v>6</v>
      </c>
    </row>
    <row r="31" spans="2:11" x14ac:dyDescent="0.25">
      <c r="B31" s="3">
        <v>44619</v>
      </c>
      <c r="C31" s="6">
        <v>125</v>
      </c>
      <c r="D31" s="6">
        <v>186</v>
      </c>
      <c r="E31" s="8">
        <f t="shared" si="1"/>
        <v>-17</v>
      </c>
      <c r="F31" s="8">
        <f t="shared" si="3"/>
        <v>203</v>
      </c>
      <c r="G31" s="8">
        <f t="shared" si="2"/>
        <v>63</v>
      </c>
      <c r="H31" s="13">
        <f t="shared" si="4"/>
        <v>140</v>
      </c>
      <c r="I31" s="13">
        <f t="shared" si="5"/>
        <v>0</v>
      </c>
      <c r="J31" s="13">
        <f>IF(G31&lt;&gt;0,SUM($G$5:G31)+SUM($I$5:I31),0)</f>
        <v>1235</v>
      </c>
      <c r="K31" s="14" t="s">
        <v>6</v>
      </c>
    </row>
    <row r="32" spans="2:11" x14ac:dyDescent="0.25">
      <c r="B32" s="3">
        <v>44620</v>
      </c>
      <c r="C32" s="6">
        <v>120</v>
      </c>
      <c r="D32" s="6">
        <v>93</v>
      </c>
      <c r="E32" s="8">
        <f t="shared" si="1"/>
        <v>-44</v>
      </c>
      <c r="F32" s="8">
        <f t="shared" si="3"/>
        <v>137</v>
      </c>
      <c r="G32" s="8">
        <f t="shared" si="2"/>
        <v>0</v>
      </c>
      <c r="H32" s="13">
        <f t="shared" si="4"/>
        <v>140</v>
      </c>
      <c r="I32" s="13">
        <f t="shared" si="5"/>
        <v>-3</v>
      </c>
      <c r="J32" s="13">
        <f>IF(G32&lt;&gt;0,SUM($G$5:G32)+SUM($I$5:I32),0)</f>
        <v>0</v>
      </c>
      <c r="K32" s="14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2022-04-21T11:58:34Z</dcterms:modified>
</cp:coreProperties>
</file>