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08" yWindow="-108" windowWidth="30912" windowHeight="15336"/>
  </bookViews>
  <sheets>
    <sheet name="MV-1680" sheetId="11" r:id="rId1"/>
    <sheet name="Выходные и праздничные дни" sheetId="14" r:id="rId2"/>
  </sheets>
  <definedNames>
    <definedName name="завершение_выполнения_задачи" localSheetId="0">'MV-1680'!$J1</definedName>
    <definedName name="_xlnm.Print_Titles" localSheetId="0">'MV-1680'!$3:$5</definedName>
    <definedName name="начало_выполнения_задачи" localSheetId="0">'MV-1680'!$E1</definedName>
    <definedName name="Начало_проекта">'MV-1680'!$C$2</definedName>
    <definedName name="Отображение_недели">'MV-1680'!$C$3</definedName>
    <definedName name="сегодня" localSheetId="0">TODAY()</definedName>
    <definedName name="ход_выполнения_задачи" localSheetId="0">'MV-1680'!#REF!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1" l="1" a="1"/>
  <c r="J6" i="11" s="1"/>
  <c r="I6" i="11" l="1"/>
  <c r="C2" i="11"/>
  <c r="K4" i="11" l="1"/>
  <c r="K5" i="11" l="1"/>
  <c r="L4" i="11" l="1"/>
  <c r="L5" i="11" s="1"/>
  <c r="M4" i="11" l="1"/>
  <c r="M5" i="11" s="1"/>
  <c r="N4" i="11" l="1"/>
  <c r="N5" i="11" s="1"/>
  <c r="O4" i="11" l="1"/>
  <c r="O5" i="11" s="1"/>
  <c r="P4" i="11" l="1"/>
  <c r="P5" i="11" s="1"/>
  <c r="Q4" i="11" l="1"/>
  <c r="Q5" i="11" s="1"/>
  <c r="R4" i="11" l="1"/>
  <c r="R5" i="11" s="1"/>
  <c r="K3" i="11"/>
  <c r="R3" i="11" l="1"/>
  <c r="S4" i="11"/>
  <c r="S5" i="11" s="1"/>
  <c r="T4" i="11" l="1"/>
  <c r="T5" i="11" s="1"/>
  <c r="U4" i="11" l="1"/>
  <c r="U5" i="11" s="1"/>
  <c r="V4" i="11" l="1"/>
  <c r="V5" i="11" s="1"/>
  <c r="W4" i="11" l="1"/>
  <c r="W5" i="11" s="1"/>
  <c r="X4" i="11" l="1"/>
  <c r="X5" i="11" s="1"/>
  <c r="Y4" i="11" l="1"/>
  <c r="Y5" i="11" s="1"/>
  <c r="Z4" i="11" l="1"/>
  <c r="Z5" i="11" s="1"/>
  <c r="Y3" i="11"/>
  <c r="AA4" i="11" l="1"/>
  <c r="AA5" i="11" s="1"/>
  <c r="AB4" i="11" l="1"/>
  <c r="AB5" i="11" s="1"/>
  <c r="AC4" i="11" l="1"/>
  <c r="AC5" i="11" s="1"/>
  <c r="AD4" i="11" l="1"/>
  <c r="AD5" i="11" s="1"/>
  <c r="AE4" i="11" l="1"/>
  <c r="AE5" i="11" s="1"/>
  <c r="AF4" i="11" l="1"/>
  <c r="AF5" i="11" s="1"/>
  <c r="AG4" i="11" l="1"/>
  <c r="AG5" i="11" s="1"/>
  <c r="AH4" i="11" l="1"/>
  <c r="AH5" i="11" s="1"/>
  <c r="AI4" i="11" l="1"/>
  <c r="AI5" i="11" s="1"/>
  <c r="AJ4" i="11" l="1"/>
  <c r="AJ5" i="11" s="1"/>
  <c r="AF3" i="11"/>
  <c r="AK4" i="11" l="1"/>
  <c r="AK5" i="11" s="1"/>
  <c r="AL4" i="11" l="1"/>
  <c r="AL5" i="11" s="1"/>
  <c r="AM4" i="11" l="1"/>
  <c r="AM5" i="11" s="1"/>
  <c r="AN4" i="11" l="1"/>
  <c r="AN5" i="11" s="1"/>
  <c r="AO4" i="11" l="1"/>
  <c r="AO5" i="11" s="1"/>
  <c r="AP4" i="11" l="1"/>
  <c r="AP5" i="11" s="1"/>
  <c r="AQ4" i="11" l="1"/>
  <c r="AQ5" i="11" s="1"/>
  <c r="AR4" i="11" l="1"/>
  <c r="AR5" i="11" s="1"/>
  <c r="AM3" i="11"/>
  <c r="AS4" i="11" l="1"/>
  <c r="AS5" i="11" s="1"/>
  <c r="AT4" i="11" l="1"/>
  <c r="AT3" i="11" s="1"/>
  <c r="AU4" i="11" l="1"/>
  <c r="AT5" i="11"/>
  <c r="AU5" i="11"/>
  <c r="AV4" i="11"/>
  <c r="AV5" i="11" l="1"/>
  <c r="AW4" i="11"/>
  <c r="AW5" i="11" l="1"/>
  <c r="AX4" i="11"/>
  <c r="AX5" i="11" l="1"/>
  <c r="AY4" i="11"/>
  <c r="AY5" i="11" l="1"/>
  <c r="AZ4" i="11"/>
  <c r="AZ5" i="11" l="1"/>
  <c r="BA4" i="11"/>
  <c r="BA5" i="11" l="1"/>
  <c r="BB4" i="11"/>
  <c r="BA3" i="11"/>
  <c r="BB5" i="11" l="1"/>
  <c r="BC4" i="11"/>
  <c r="BC5" i="11" l="1"/>
  <c r="BD4" i="11"/>
  <c r="BD5" i="11" l="1"/>
  <c r="BE4" i="11"/>
  <c r="BE5" i="11" l="1"/>
  <c r="BF4" i="11"/>
  <c r="BF5" i="11" l="1"/>
  <c r="BG4" i="11"/>
  <c r="BG5" i="11" l="1"/>
  <c r="BH4" i="11"/>
  <c r="BH5" i="11" l="1"/>
  <c r="BI4" i="11"/>
  <c r="BH3" i="11"/>
  <c r="BI5" i="11" l="1"/>
  <c r="BJ4" i="11"/>
  <c r="BJ5" i="11" l="1"/>
  <c r="BK4" i="11"/>
  <c r="BK5" i="11" l="1"/>
  <c r="BL4" i="11"/>
  <c r="BL5" i="11" l="1"/>
  <c r="BM4" i="11"/>
  <c r="BM5" i="11" l="1"/>
  <c r="BN4" i="11"/>
  <c r="BN5" i="11" s="1"/>
</calcChain>
</file>

<file path=xl/sharedStrings.xml><?xml version="1.0" encoding="utf-8"?>
<sst xmlns="http://schemas.openxmlformats.org/spreadsheetml/2006/main" count="24" uniqueCount="24">
  <si>
    <t>Составьте на этом листе расписание проекта.
Введите название проекта в ячейке B1. 
Сведения о том, как использовать этот лист, включая инструкции для средств чтения с экрана и информацию об авторе книги, приведены на листе «Об этой книге».
Дальнейшие инструкции вы найдете в расположенных ниже ячейках столбца A.</t>
  </si>
  <si>
    <t>Введите имя руководителя проекта в ячейке B3. Введите дату начала проекта в ячейке E3. В ячейке C3 находится надпись «Начало проекта».</t>
  </si>
  <si>
    <t>Номер отображаемой недели в ячейке E4 указывает, с какой недели начинается расписание проекта в ячейке I4. Считается, что дата начала проекта относится к неделе 1. Чтобы изменить отображаемую неделю, просто введите новый номер недели в ячейке E4.
Дата начала каждой недели (начиная с отображаемой недели, указанной в ячейке E4) указывается в ячейке I4 и рассчитывается автоматически. В этом представлении отображаются 8 недель в ячейках от I4 до BF4.
Не следует редактировать эти ячейки.
В ячейке C4 находится надпись "Отображаемая неделя".</t>
  </si>
  <si>
    <t>Ячейки с I5 по BL5 содержат дни недели, указанной в блоке ячеек над ними, и вычисляются автоматически.
Не следует редактировать эти ячейки.
Текущая дата выделена красным прямоугольником (код цвета — #AD3815), который начинается с этой даты в строке 5 и охватывает весь столбец до конца расписания проекта.</t>
  </si>
  <si>
    <t>Эта строка содержит заголовки для расписания проекта, которое следует под ними. 
Чтобы прослушать содержимое, переходите между ячейками B6–BL6. Первые буквы дней недели для даты, указанной над этим заголовком, представлены в ячейках с I6 по BL6.
Все диаграммы графика проекта создаются автоматически с учетом введенных дат начала и завершения и с использованием условного форматирования.
Не редактируйте содержимое ячеек в столбцах после столбца I, начиная с ячейки I7.</t>
  </si>
  <si>
    <t>Эта строка обозначает окончание расписания проекта. НЕ вводите ничего в этой строке. 
Вставляйте новые строки НАД этой, чтобы продолжить составлять расписание проекта.</t>
  </si>
  <si>
    <t>Вставляйте новые строки НАД этой.</t>
  </si>
  <si>
    <t>Отображаемая неделя:</t>
  </si>
  <si>
    <t>Сегодняшняя дата:</t>
  </si>
  <si>
    <t>ГРАФИК ЗАГРУЗКИ ОБОРУДОВАНИЯ MV-1680</t>
  </si>
  <si>
    <t>НОМЕР ЗАКАЗА</t>
  </si>
  <si>
    <t>ЗАКАЗЧИК</t>
  </si>
  <si>
    <t>П-0001</t>
  </si>
  <si>
    <t>Рабочий день:</t>
  </si>
  <si>
    <t>Обед:</t>
  </si>
  <si>
    <t>ВРЕМЯ НА НАЛАДКУ И ОТРАБОТКУ УП, МИН.</t>
  </si>
  <si>
    <t>ВРЕМЯ НА 1 ШТ., МИН.</t>
  </si>
  <si>
    <t>КОЛИЧЕСТВО ДЕТАЛЕЙ В ПАРТИИ, ШТ.</t>
  </si>
  <si>
    <t>НАЧАЛО ОБРАБОТКИ</t>
  </si>
  <si>
    <t>ОКОНЧАНИЕ ОБРАБОТКИ</t>
  </si>
  <si>
    <t>НАИМЕНОВАНИЕ И НОМЕР ДЕТАЛИ</t>
  </si>
  <si>
    <t>ВРЕМЯ НА ПАРТИЮ, ЧАСОВ:МИН</t>
  </si>
  <si>
    <t>Выходные дни</t>
  </si>
  <si>
    <t>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</si>
</sst>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_);_(* \(#,##0\);_(* &quot;-&quot;_);_(@_)"/>
    <numFmt numFmtId="165" formatCode="_(* #,##0.00_);_(* \(#,##0.00\);_(* &quot;-&quot;??_);_(@_)"/>
    <numFmt numFmtId="166" formatCode="m/d/yy;@"/>
    <numFmt numFmtId="167" formatCode="ddd\,\ m/d/yyyy"/>
    <numFmt numFmtId="168" formatCode="_-* #,##0.00\ &quot;lei&quot;_-;\-* #,##0.00\ &quot;lei&quot;_-;_-* &quot;-&quot;??\ &quot;lei&quot;_-;_-@_-"/>
    <numFmt numFmtId="169" formatCode="_-* #,##0\ &quot;lei&quot;_-;\-* #,##0\ &quot;lei&quot;_-;_-* &quot;-&quot;\ &quot;lei&quot;_-;_-@_-"/>
    <numFmt numFmtId="170" formatCode="d\.m\.yy;@"/>
    <numFmt numFmtId="171" formatCode="d"/>
    <numFmt numFmtId="172" formatCode="[$-F800]dddd\,\ mmmm\ dd\,\ yyyy"/>
    <numFmt numFmtId="173" formatCode="dd/mm/yy\ h:mm;@"/>
    <numFmt numFmtId="174" formatCode="dd\.mm\.yyyy;@"/>
    <numFmt numFmtId="175" formatCode="ddd\ dd/mm/yy\ h:mm;@"/>
  </numFmts>
  <fonts count="31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0" tint="-0.14993743705557422"/>
      </top>
      <bottom style="medium">
        <color theme="0" tint="-0.14996795556505021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4" fillId="0" borderId="0"/>
    <xf numFmtId="165" fontId="9" fillId="0" borderId="3" applyFont="0" applyFill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Protection="0">
      <alignment vertical="top"/>
    </xf>
    <xf numFmtId="0" fontId="9" fillId="0" borderId="0" applyNumberFormat="0" applyFill="0" applyProtection="0">
      <alignment horizontal="right" indent="1"/>
    </xf>
    <xf numFmtId="167" fontId="9" fillId="0" borderId="3">
      <alignment horizontal="center" vertical="center"/>
    </xf>
    <xf numFmtId="166" fontId="9" fillId="0" borderId="2" applyFill="0">
      <alignment horizontal="center" vertical="center"/>
    </xf>
    <xf numFmtId="0" fontId="9" fillId="0" borderId="2" applyFill="0">
      <alignment horizontal="center" vertical="center"/>
    </xf>
    <xf numFmtId="0" fontId="9" fillId="0" borderId="2" applyFill="0">
      <alignment horizontal="left" vertical="center" indent="2"/>
    </xf>
    <xf numFmtId="0" fontId="1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11" applyNumberFormat="0" applyAlignment="0" applyProtection="0"/>
    <xf numFmtId="0" fontId="22" fillId="11" borderId="12" applyNumberFormat="0" applyAlignment="0" applyProtection="0"/>
    <xf numFmtId="0" fontId="23" fillId="11" borderId="11" applyNumberFormat="0" applyAlignment="0" applyProtection="0"/>
    <xf numFmtId="0" fontId="24" fillId="0" borderId="13" applyNumberFormat="0" applyFill="0" applyAlignment="0" applyProtection="0"/>
    <xf numFmtId="0" fontId="25" fillId="12" borderId="14" applyNumberFormat="0" applyAlignment="0" applyProtection="0"/>
    <xf numFmtId="0" fontId="26" fillId="0" borderId="0" applyNumberFormat="0" applyFill="0" applyBorder="0" applyAlignment="0" applyProtection="0"/>
    <xf numFmtId="0" fontId="9" fillId="13" borderId="15" applyNumberFormat="0" applyFont="0" applyAlignment="0" applyProtection="0"/>
    <xf numFmtId="0" fontId="27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1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4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3"/>
    <xf numFmtId="0" fontId="14" fillId="0" borderId="0" xfId="3" applyAlignment="1">
      <alignment wrapText="1"/>
    </xf>
    <xf numFmtId="0" fontId="0" fillId="0" borderId="10" xfId="0" applyBorder="1"/>
    <xf numFmtId="0" fontId="15" fillId="0" borderId="0" xfId="0" applyFont="1"/>
    <xf numFmtId="170" fontId="4" fillId="2" borderId="2" xfId="0" applyNumberFormat="1" applyFont="1" applyFill="1" applyBorder="1" applyAlignment="1">
      <alignment horizontal="left" vertical="center"/>
    </xf>
    <xf numFmtId="170" fontId="5" fillId="2" borderId="2" xfId="0" applyNumberFormat="1" applyFont="1" applyFill="1" applyBorder="1" applyAlignment="1">
      <alignment horizontal="center" vertical="center"/>
    </xf>
    <xf numFmtId="0" fontId="12" fillId="5" borderId="8" xfId="0" applyNumberFormat="1" applyFont="1" applyFill="1" applyBorder="1" applyAlignment="1">
      <alignment horizontal="center" vertical="center" shrinkToFit="1"/>
    </xf>
    <xf numFmtId="171" fontId="11" fillId="4" borderId="6" xfId="0" applyNumberFormat="1" applyFont="1" applyFill="1" applyBorder="1" applyAlignment="1">
      <alignment horizontal="center" vertical="center"/>
    </xf>
    <xf numFmtId="171" fontId="11" fillId="4" borderId="0" xfId="0" applyNumberFormat="1" applyFont="1" applyFill="1" applyAlignment="1">
      <alignment horizontal="center" vertical="center"/>
    </xf>
    <xf numFmtId="171" fontId="11" fillId="4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5" applyAlignment="1">
      <alignment horizontal="left" vertical="center"/>
    </xf>
    <xf numFmtId="0" fontId="0" fillId="3" borderId="2" xfId="11" applyFont="1" applyFill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3" borderId="2" xfId="12" applyFont="1" applyFill="1" applyAlignment="1">
      <alignment horizontal="center" vertical="center"/>
    </xf>
    <xf numFmtId="0" fontId="0" fillId="0" borderId="10" xfId="0" applyBorder="1" applyAlignment="1"/>
    <xf numFmtId="14" fontId="0" fillId="0" borderId="3" xfId="0" applyNumberFormat="1" applyBorder="1" applyAlignment="1">
      <alignment horizontal="center" vertical="center"/>
    </xf>
    <xf numFmtId="20" fontId="28" fillId="0" borderId="0" xfId="0" applyNumberFormat="1" applyFont="1" applyBorder="1" applyAlignment="1">
      <alignment horizontal="center" vertical="center"/>
    </xf>
    <xf numFmtId="20" fontId="28" fillId="0" borderId="3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0" fillId="0" borderId="0" xfId="8" applyFont="1" applyAlignment="1">
      <alignment horizontal="right" vertical="center" wrapText="1"/>
    </xf>
    <xf numFmtId="0" fontId="9" fillId="0" borderId="0" xfId="8" applyAlignment="1">
      <alignment horizontal="right" vertical="center" wrapText="1"/>
    </xf>
    <xf numFmtId="1" fontId="9" fillId="3" borderId="2" xfId="10" applyNumberFormat="1" applyFill="1">
      <alignment horizontal="center" vertical="center"/>
    </xf>
    <xf numFmtId="173" fontId="9" fillId="3" borderId="2" xfId="10" applyNumberFormat="1" applyFill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20" fontId="0" fillId="0" borderId="0" xfId="0" applyNumberFormat="1"/>
    <xf numFmtId="175" fontId="0" fillId="0" borderId="0" xfId="0" applyNumberFormat="1"/>
    <xf numFmtId="173" fontId="30" fillId="0" borderId="0" xfId="0" applyNumberFormat="1" applyFont="1"/>
    <xf numFmtId="173" fontId="0" fillId="0" borderId="0" xfId="0" applyNumberFormat="1"/>
    <xf numFmtId="22" fontId="30" fillId="0" borderId="0" xfId="0" applyNumberFormat="1" applyFont="1"/>
    <xf numFmtId="22" fontId="0" fillId="0" borderId="0" xfId="0" applyNumberFormat="1"/>
    <xf numFmtId="0" fontId="0" fillId="0" borderId="0" xfId="0" applyBorder="1"/>
    <xf numFmtId="175" fontId="0" fillId="0" borderId="0" xfId="0" applyNumberFormat="1" applyFill="1"/>
    <xf numFmtId="20" fontId="9" fillId="38" borderId="2" xfId="10" applyNumberFormat="1" applyFill="1">
      <alignment horizontal="center" vertical="center"/>
    </xf>
    <xf numFmtId="173" fontId="0" fillId="38" borderId="17" xfId="0" applyNumberFormat="1" applyFill="1" applyBorder="1" applyAlignment="1">
      <alignment horizontal="center" vertical="center"/>
    </xf>
    <xf numFmtId="172" fontId="0" fillId="4" borderId="4" xfId="0" applyNumberFormat="1" applyFill="1" applyBorder="1" applyAlignment="1">
      <alignment horizontal="center" vertical="center" wrapText="1"/>
    </xf>
    <xf numFmtId="172" fontId="0" fillId="4" borderId="1" xfId="0" applyNumberFormat="1" applyFill="1" applyBorder="1" applyAlignment="1">
      <alignment horizontal="center" vertical="center" wrapText="1"/>
    </xf>
    <xf numFmtId="172" fontId="0" fillId="4" borderId="5" xfId="0" applyNumberFormat="1" applyFill="1" applyBorder="1" applyAlignment="1">
      <alignment horizontal="center" vertical="center" wrapText="1"/>
    </xf>
  </cellXfs>
  <cellStyles count="54">
    <cellStyle name="20% — акцент1" xfId="31" builtinId="30" customBuiltin="1"/>
    <cellStyle name="20% — акцент2" xfId="35" builtinId="34" customBuiltin="1"/>
    <cellStyle name="20% — акцент3" xfId="39" builtinId="38" customBuiltin="1"/>
    <cellStyle name="20% — акцент4" xfId="43" builtinId="42" customBuiltin="1"/>
    <cellStyle name="20% — акцент5" xfId="47" builtinId="46" customBuiltin="1"/>
    <cellStyle name="20% — акцент6" xfId="51" builtinId="50" customBuiltin="1"/>
    <cellStyle name="40% — акцент1" xfId="32" builtinId="31" customBuiltin="1"/>
    <cellStyle name="40% — акцент2" xfId="36" builtinId="35" customBuiltin="1"/>
    <cellStyle name="40% — акцент3" xfId="40" builtinId="39" customBuiltin="1"/>
    <cellStyle name="40% — акцент4" xfId="44" builtinId="43" customBuiltin="1"/>
    <cellStyle name="40% — акцент5" xfId="48" builtinId="47" customBuiltin="1"/>
    <cellStyle name="40% — акцент6" xfId="52" builtinId="51" customBuiltin="1"/>
    <cellStyle name="60% — акцент1" xfId="33" builtinId="32" customBuiltin="1"/>
    <cellStyle name="60% — акцент2" xfId="37" builtinId="36" customBuiltin="1"/>
    <cellStyle name="60% — акцент3" xfId="41" builtinId="40" customBuiltin="1"/>
    <cellStyle name="60% — акцент4" xfId="45" builtinId="44" customBuiltin="1"/>
    <cellStyle name="60% — акцент5" xfId="49" builtinId="48" customBuiltin="1"/>
    <cellStyle name="60% — акцент6" xfId="53" builtinId="52" customBuiltin="1"/>
    <cellStyle name="zСкрытыйТекст" xfId="3"/>
    <cellStyle name="Акцент1" xfId="30" builtinId="29" customBuiltin="1"/>
    <cellStyle name="Акцент2" xfId="34" builtinId="33" customBuiltin="1"/>
    <cellStyle name="Акцент3" xfId="38" builtinId="37" customBuiltin="1"/>
    <cellStyle name="Акцент4" xfId="42" builtinId="41" customBuiltin="1"/>
    <cellStyle name="Акцент5" xfId="46" builtinId="45" customBuiltin="1"/>
    <cellStyle name="Акцент6" xfId="50" builtinId="49" customBuiltin="1"/>
    <cellStyle name="Ввод " xfId="21" builtinId="20" customBuiltin="1"/>
    <cellStyle name="Вывод" xfId="22" builtinId="21" customBuiltin="1"/>
    <cellStyle name="Вычисление" xfId="23" builtinId="22" customBuiltin="1"/>
    <cellStyle name="Гиперссылка" xfId="1" builtinId="8" customBuiltin="1"/>
    <cellStyle name="Дата" xfId="10"/>
    <cellStyle name="Денежный" xfId="15" builtinId="4" customBuiltin="1"/>
    <cellStyle name="Денежный [0]" xfId="16" builtinId="7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17" builtinId="19" customBuiltin="1"/>
    <cellStyle name="Задача" xfId="12"/>
    <cellStyle name="Имя" xfId="11"/>
    <cellStyle name="Итог" xfId="29" builtinId="25" customBuiltin="1"/>
    <cellStyle name="Контрольная ячейка" xfId="25" builtinId="23" customBuiltin="1"/>
    <cellStyle name="Название" xfId="5" builtinId="15" customBuiltin="1"/>
    <cellStyle name="Начало проекта" xfId="9"/>
    <cellStyle name="Нейтральный" xfId="20" builtinId="28" customBuiltin="1"/>
    <cellStyle name="Обычный" xfId="0" builtinId="0" customBuiltin="1"/>
    <cellStyle name="Открывавшаяся гиперссылка" xfId="13" builtinId="9" customBuiltin="1"/>
    <cellStyle name="Плохой" xfId="19" builtinId="27" customBuiltin="1"/>
    <cellStyle name="Пояснение" xfId="28" builtinId="53" customBuiltin="1"/>
    <cellStyle name="Примечание" xfId="27" builtinId="10" customBuiltin="1"/>
    <cellStyle name="Процентный" xfId="2" builtinId="5" customBuiltin="1"/>
    <cellStyle name="Связанная ячейка" xfId="24" builtinId="24" customBuiltin="1"/>
    <cellStyle name="Текст предупреждения" xfId="26" builtinId="11" customBuiltin="1"/>
    <cellStyle name="Финансовый" xfId="4" builtinId="3" customBuiltin="1"/>
    <cellStyle name="Финансовый [0]" xfId="14" builtinId="6" customBuiltin="1"/>
    <cellStyle name="Хороший" xfId="18" builtinId="26" customBuiltin="1"/>
  </cellStyles>
  <dxfs count="12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СписокДел" pivot="0" count="9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N16"/>
  <sheetViews>
    <sheetView showGridLines="0" tabSelected="1" showRuler="0" zoomScaleNormal="100" zoomScalePageLayoutView="70" workbookViewId="0">
      <pane ySplit="5" topLeftCell="A6" activePane="bottomLeft" state="frozen"/>
      <selection pane="bottomLeft" activeCell="E12" sqref="E12"/>
    </sheetView>
  </sheetViews>
  <sheetFormatPr defaultRowHeight="30" customHeight="1" x14ac:dyDescent="0.3"/>
  <cols>
    <col min="1" max="1" width="2.6640625" style="12" customWidth="1"/>
    <col min="2" max="2" width="13.88671875" customWidth="1"/>
    <col min="3" max="3" width="17" customWidth="1"/>
    <col min="4" max="4" width="25.5546875" customWidth="1"/>
    <col min="5" max="5" width="15.5546875" style="3" customWidth="1"/>
    <col min="6" max="6" width="15.44140625" style="3" customWidth="1"/>
    <col min="7" max="7" width="9.6640625" style="3" customWidth="1"/>
    <col min="8" max="8" width="11" style="3" customWidth="1"/>
    <col min="9" max="9" width="10.44140625" style="3" customWidth="1"/>
    <col min="10" max="10" width="13.21875" customWidth="1"/>
    <col min="11" max="66" width="2.6640625" customWidth="1"/>
    <col min="71" max="72" width="10.33203125"/>
  </cols>
  <sheetData>
    <row r="1" spans="1:66" ht="43.8" customHeight="1" x14ac:dyDescent="0.3">
      <c r="A1" s="13" t="s">
        <v>0</v>
      </c>
      <c r="B1" s="23" t="s">
        <v>9</v>
      </c>
      <c r="C1" s="22"/>
      <c r="D1" s="22"/>
      <c r="E1" s="2"/>
      <c r="F1" s="2"/>
      <c r="G1" s="2"/>
      <c r="H1" s="2"/>
      <c r="I1" s="2"/>
      <c r="J1" s="11"/>
      <c r="K1" s="15"/>
    </row>
    <row r="2" spans="1:66" ht="30" customHeight="1" x14ac:dyDescent="0.3">
      <c r="A2" s="12" t="s">
        <v>1</v>
      </c>
      <c r="B2" s="33" t="s">
        <v>8</v>
      </c>
      <c r="C2" s="28">
        <f ca="1">TODAY()</f>
        <v>44672</v>
      </c>
      <c r="D2" s="31" t="s">
        <v>13</v>
      </c>
      <c r="E2" s="30">
        <v>0.375</v>
      </c>
      <c r="F2" s="30">
        <v>0.75</v>
      </c>
      <c r="G2" s="31"/>
      <c r="H2" s="31"/>
      <c r="I2" s="29"/>
      <c r="J2" s="29"/>
    </row>
    <row r="3" spans="1:66" ht="30" customHeight="1" x14ac:dyDescent="0.3">
      <c r="A3" s="13" t="s">
        <v>2</v>
      </c>
      <c r="B3" s="34" t="s">
        <v>7</v>
      </c>
      <c r="C3" s="5">
        <v>0</v>
      </c>
      <c r="D3" s="32" t="s">
        <v>14</v>
      </c>
      <c r="E3" s="30">
        <v>0.52083333333333337</v>
      </c>
      <c r="F3" s="30">
        <v>0.5625</v>
      </c>
      <c r="G3" s="32"/>
      <c r="H3" s="32"/>
      <c r="I3" s="29"/>
      <c r="J3" s="29"/>
      <c r="K3" s="49">
        <f ca="1">K4</f>
        <v>44662</v>
      </c>
      <c r="L3" s="50"/>
      <c r="M3" s="50"/>
      <c r="N3" s="50"/>
      <c r="O3" s="50"/>
      <c r="P3" s="50"/>
      <c r="Q3" s="51"/>
      <c r="R3" s="49">
        <f ca="1">R4</f>
        <v>44669</v>
      </c>
      <c r="S3" s="50"/>
      <c r="T3" s="50"/>
      <c r="U3" s="50"/>
      <c r="V3" s="50"/>
      <c r="W3" s="50"/>
      <c r="X3" s="51"/>
      <c r="Y3" s="49">
        <f ca="1">Y4</f>
        <v>44676</v>
      </c>
      <c r="Z3" s="50"/>
      <c r="AA3" s="50"/>
      <c r="AB3" s="50"/>
      <c r="AC3" s="50"/>
      <c r="AD3" s="50"/>
      <c r="AE3" s="51"/>
      <c r="AF3" s="49">
        <f ca="1">AF4</f>
        <v>44683</v>
      </c>
      <c r="AG3" s="50"/>
      <c r="AH3" s="50"/>
      <c r="AI3" s="50"/>
      <c r="AJ3" s="50"/>
      <c r="AK3" s="50"/>
      <c r="AL3" s="51"/>
      <c r="AM3" s="49">
        <f ca="1">AM4</f>
        <v>44690</v>
      </c>
      <c r="AN3" s="50"/>
      <c r="AO3" s="50"/>
      <c r="AP3" s="50"/>
      <c r="AQ3" s="50"/>
      <c r="AR3" s="50"/>
      <c r="AS3" s="51"/>
      <c r="AT3" s="49">
        <f ca="1">AT4</f>
        <v>44697</v>
      </c>
      <c r="AU3" s="50"/>
      <c r="AV3" s="50"/>
      <c r="AW3" s="50"/>
      <c r="AX3" s="50"/>
      <c r="AY3" s="50"/>
      <c r="AZ3" s="51"/>
      <c r="BA3" s="49">
        <f ca="1">BA4</f>
        <v>44704</v>
      </c>
      <c r="BB3" s="50"/>
      <c r="BC3" s="50"/>
      <c r="BD3" s="50"/>
      <c r="BE3" s="50"/>
      <c r="BF3" s="50"/>
      <c r="BG3" s="51"/>
      <c r="BH3" s="49">
        <f ca="1">BH4</f>
        <v>44711</v>
      </c>
      <c r="BI3" s="50"/>
      <c r="BJ3" s="50"/>
      <c r="BK3" s="50"/>
      <c r="BL3" s="50"/>
      <c r="BM3" s="50"/>
      <c r="BN3" s="51"/>
    </row>
    <row r="4" spans="1:66" ht="15" customHeight="1" x14ac:dyDescent="0.3">
      <c r="A4" s="13" t="s">
        <v>3</v>
      </c>
      <c r="B4" s="27"/>
      <c r="C4" s="14"/>
      <c r="D4" s="14"/>
      <c r="E4" s="14"/>
      <c r="F4" s="14"/>
      <c r="G4" s="14"/>
      <c r="H4" s="14"/>
      <c r="I4" s="14"/>
      <c r="J4" s="14"/>
      <c r="K4" s="19">
        <f ca="1">Начало_проекта-WEEKDAY(Начало_проекта,1)+2+7*(Отображение_недели-1)</f>
        <v>44662</v>
      </c>
      <c r="L4" s="20">
        <f ca="1">K4+1</f>
        <v>44663</v>
      </c>
      <c r="M4" s="20">
        <f t="shared" ref="M4:AZ4" ca="1" si="0">L4+1</f>
        <v>44664</v>
      </c>
      <c r="N4" s="20">
        <f t="shared" ca="1" si="0"/>
        <v>44665</v>
      </c>
      <c r="O4" s="20">
        <f t="shared" ca="1" si="0"/>
        <v>44666</v>
      </c>
      <c r="P4" s="20">
        <f t="shared" ca="1" si="0"/>
        <v>44667</v>
      </c>
      <c r="Q4" s="21">
        <f t="shared" ca="1" si="0"/>
        <v>44668</v>
      </c>
      <c r="R4" s="19">
        <f ca="1">Q4+1</f>
        <v>44669</v>
      </c>
      <c r="S4" s="20">
        <f ca="1">R4+1</f>
        <v>44670</v>
      </c>
      <c r="T4" s="20">
        <f t="shared" ca="1" si="0"/>
        <v>44671</v>
      </c>
      <c r="U4" s="20">
        <f t="shared" ca="1" si="0"/>
        <v>44672</v>
      </c>
      <c r="V4" s="20">
        <f t="shared" ca="1" si="0"/>
        <v>44673</v>
      </c>
      <c r="W4" s="20">
        <f t="shared" ca="1" si="0"/>
        <v>44674</v>
      </c>
      <c r="X4" s="21">
        <f t="shared" ca="1" si="0"/>
        <v>44675</v>
      </c>
      <c r="Y4" s="19">
        <f ca="1">X4+1</f>
        <v>44676</v>
      </c>
      <c r="Z4" s="20">
        <f ca="1">Y4+1</f>
        <v>44677</v>
      </c>
      <c r="AA4" s="20">
        <f t="shared" ca="1" si="0"/>
        <v>44678</v>
      </c>
      <c r="AB4" s="20">
        <f t="shared" ca="1" si="0"/>
        <v>44679</v>
      </c>
      <c r="AC4" s="20">
        <f t="shared" ca="1" si="0"/>
        <v>44680</v>
      </c>
      <c r="AD4" s="20">
        <f t="shared" ca="1" si="0"/>
        <v>44681</v>
      </c>
      <c r="AE4" s="21">
        <f t="shared" ca="1" si="0"/>
        <v>44682</v>
      </c>
      <c r="AF4" s="19">
        <f ca="1">AE4+1</f>
        <v>44683</v>
      </c>
      <c r="AG4" s="20">
        <f ca="1">AF4+1</f>
        <v>44684</v>
      </c>
      <c r="AH4" s="20">
        <f t="shared" ca="1" si="0"/>
        <v>44685</v>
      </c>
      <c r="AI4" s="20">
        <f t="shared" ca="1" si="0"/>
        <v>44686</v>
      </c>
      <c r="AJ4" s="20">
        <f t="shared" ca="1" si="0"/>
        <v>44687</v>
      </c>
      <c r="AK4" s="20">
        <f t="shared" ca="1" si="0"/>
        <v>44688</v>
      </c>
      <c r="AL4" s="21">
        <f t="shared" ca="1" si="0"/>
        <v>44689</v>
      </c>
      <c r="AM4" s="19">
        <f ca="1">AL4+1</f>
        <v>44690</v>
      </c>
      <c r="AN4" s="20">
        <f ca="1">AM4+1</f>
        <v>44691</v>
      </c>
      <c r="AO4" s="20">
        <f t="shared" ca="1" si="0"/>
        <v>44692</v>
      </c>
      <c r="AP4" s="20">
        <f t="shared" ca="1" si="0"/>
        <v>44693</v>
      </c>
      <c r="AQ4" s="20">
        <f t="shared" ca="1" si="0"/>
        <v>44694</v>
      </c>
      <c r="AR4" s="20">
        <f t="shared" ca="1" si="0"/>
        <v>44695</v>
      </c>
      <c r="AS4" s="21">
        <f t="shared" ca="1" si="0"/>
        <v>44696</v>
      </c>
      <c r="AT4" s="19">
        <f ca="1">AS4+1</f>
        <v>44697</v>
      </c>
      <c r="AU4" s="20">
        <f ca="1">AT4+1</f>
        <v>44698</v>
      </c>
      <c r="AV4" s="20">
        <f t="shared" ca="1" si="0"/>
        <v>44699</v>
      </c>
      <c r="AW4" s="20">
        <f t="shared" ca="1" si="0"/>
        <v>44700</v>
      </c>
      <c r="AX4" s="20">
        <f t="shared" ca="1" si="0"/>
        <v>44701</v>
      </c>
      <c r="AY4" s="20">
        <f t="shared" ca="1" si="0"/>
        <v>44702</v>
      </c>
      <c r="AZ4" s="21">
        <f t="shared" ca="1" si="0"/>
        <v>44703</v>
      </c>
      <c r="BA4" s="19">
        <f ca="1">AZ4+1</f>
        <v>44704</v>
      </c>
      <c r="BB4" s="20">
        <f ca="1">BA4+1</f>
        <v>44705</v>
      </c>
      <c r="BC4" s="20">
        <f t="shared" ref="BC4:BG4" ca="1" si="1">BB4+1</f>
        <v>44706</v>
      </c>
      <c r="BD4" s="20">
        <f t="shared" ca="1" si="1"/>
        <v>44707</v>
      </c>
      <c r="BE4" s="20">
        <f t="shared" ca="1" si="1"/>
        <v>44708</v>
      </c>
      <c r="BF4" s="20">
        <f t="shared" ca="1" si="1"/>
        <v>44709</v>
      </c>
      <c r="BG4" s="21">
        <f t="shared" ca="1" si="1"/>
        <v>44710</v>
      </c>
      <c r="BH4" s="19">
        <f ca="1">BG4+1</f>
        <v>44711</v>
      </c>
      <c r="BI4" s="20">
        <f ca="1">BH4+1</f>
        <v>44712</v>
      </c>
      <c r="BJ4" s="20">
        <f t="shared" ref="BJ4:BN4" ca="1" si="2">BI4+1</f>
        <v>44713</v>
      </c>
      <c r="BK4" s="20">
        <f t="shared" ca="1" si="2"/>
        <v>44714</v>
      </c>
      <c r="BL4" s="20">
        <f t="shared" ca="1" si="2"/>
        <v>44715</v>
      </c>
      <c r="BM4" s="20">
        <f t="shared" ca="1" si="2"/>
        <v>44716</v>
      </c>
      <c r="BN4" s="21">
        <f t="shared" ca="1" si="2"/>
        <v>44717</v>
      </c>
    </row>
    <row r="5" spans="1:66" ht="50.4" customHeight="1" thickBot="1" x14ac:dyDescent="0.35">
      <c r="A5" s="13" t="s">
        <v>4</v>
      </c>
      <c r="B5" s="25" t="s">
        <v>10</v>
      </c>
      <c r="C5" s="6" t="s">
        <v>11</v>
      </c>
      <c r="D5" s="6" t="s">
        <v>20</v>
      </c>
      <c r="E5" s="6" t="s">
        <v>18</v>
      </c>
      <c r="F5" s="6" t="s">
        <v>15</v>
      </c>
      <c r="G5" s="6" t="s">
        <v>16</v>
      </c>
      <c r="H5" s="6" t="s">
        <v>17</v>
      </c>
      <c r="I5" s="6" t="s">
        <v>21</v>
      </c>
      <c r="J5" s="6" t="s">
        <v>19</v>
      </c>
      <c r="K5" s="18" t="str">
        <f ca="1">LEFT(TEXT(K4,"ДДД"),2)</f>
        <v>Пн</v>
      </c>
      <c r="L5" s="18" t="str">
        <f t="shared" ref="L5:BN5" ca="1" si="3">LEFT(TEXT(L4,"ДДД"),2)</f>
        <v>Вт</v>
      </c>
      <c r="M5" s="18" t="str">
        <f t="shared" ca="1" si="3"/>
        <v>Ср</v>
      </c>
      <c r="N5" s="18" t="str">
        <f t="shared" ca="1" si="3"/>
        <v>Чт</v>
      </c>
      <c r="O5" s="18" t="str">
        <f t="shared" ca="1" si="3"/>
        <v>Пт</v>
      </c>
      <c r="P5" s="18" t="str">
        <f t="shared" ca="1" si="3"/>
        <v>Сб</v>
      </c>
      <c r="Q5" s="18" t="str">
        <f t="shared" ca="1" si="3"/>
        <v>Вс</v>
      </c>
      <c r="R5" s="18" t="str">
        <f t="shared" ca="1" si="3"/>
        <v>Пн</v>
      </c>
      <c r="S5" s="18" t="str">
        <f t="shared" ca="1" si="3"/>
        <v>Вт</v>
      </c>
      <c r="T5" s="18" t="str">
        <f t="shared" ca="1" si="3"/>
        <v>Ср</v>
      </c>
      <c r="U5" s="18" t="str">
        <f t="shared" ca="1" si="3"/>
        <v>Чт</v>
      </c>
      <c r="V5" s="18" t="str">
        <f t="shared" ca="1" si="3"/>
        <v>Пт</v>
      </c>
      <c r="W5" s="18" t="str">
        <f t="shared" ca="1" si="3"/>
        <v>Сб</v>
      </c>
      <c r="X5" s="18" t="str">
        <f t="shared" ca="1" si="3"/>
        <v>Вс</v>
      </c>
      <c r="Y5" s="18" t="str">
        <f t="shared" ca="1" si="3"/>
        <v>Пн</v>
      </c>
      <c r="Z5" s="18" t="str">
        <f t="shared" ca="1" si="3"/>
        <v>Вт</v>
      </c>
      <c r="AA5" s="18" t="str">
        <f t="shared" ca="1" si="3"/>
        <v>Ср</v>
      </c>
      <c r="AB5" s="18" t="str">
        <f t="shared" ca="1" si="3"/>
        <v>Чт</v>
      </c>
      <c r="AC5" s="18" t="str">
        <f t="shared" ca="1" si="3"/>
        <v>Пт</v>
      </c>
      <c r="AD5" s="18" t="str">
        <f t="shared" ca="1" si="3"/>
        <v>Сб</v>
      </c>
      <c r="AE5" s="18" t="str">
        <f t="shared" ca="1" si="3"/>
        <v>Вс</v>
      </c>
      <c r="AF5" s="18" t="str">
        <f t="shared" ca="1" si="3"/>
        <v>Пн</v>
      </c>
      <c r="AG5" s="18" t="str">
        <f t="shared" ca="1" si="3"/>
        <v>Вт</v>
      </c>
      <c r="AH5" s="18" t="str">
        <f t="shared" ca="1" si="3"/>
        <v>Ср</v>
      </c>
      <c r="AI5" s="18" t="str">
        <f t="shared" ca="1" si="3"/>
        <v>Чт</v>
      </c>
      <c r="AJ5" s="18" t="str">
        <f t="shared" ca="1" si="3"/>
        <v>Пт</v>
      </c>
      <c r="AK5" s="18" t="str">
        <f t="shared" ca="1" si="3"/>
        <v>Сб</v>
      </c>
      <c r="AL5" s="18" t="str">
        <f t="shared" ca="1" si="3"/>
        <v>Вс</v>
      </c>
      <c r="AM5" s="18" t="str">
        <f t="shared" ca="1" si="3"/>
        <v>Пн</v>
      </c>
      <c r="AN5" s="18" t="str">
        <f t="shared" ca="1" si="3"/>
        <v>Вт</v>
      </c>
      <c r="AO5" s="18" t="str">
        <f t="shared" ca="1" si="3"/>
        <v>Ср</v>
      </c>
      <c r="AP5" s="18" t="str">
        <f t="shared" ca="1" si="3"/>
        <v>Чт</v>
      </c>
      <c r="AQ5" s="18" t="str">
        <f t="shared" ca="1" si="3"/>
        <v>Пт</v>
      </c>
      <c r="AR5" s="18" t="str">
        <f t="shared" ca="1" si="3"/>
        <v>Сб</v>
      </c>
      <c r="AS5" s="18" t="str">
        <f t="shared" ca="1" si="3"/>
        <v>Вс</v>
      </c>
      <c r="AT5" s="18" t="str">
        <f t="shared" ca="1" si="3"/>
        <v>Пн</v>
      </c>
      <c r="AU5" s="18" t="str">
        <f t="shared" ca="1" si="3"/>
        <v>Вт</v>
      </c>
      <c r="AV5" s="18" t="str">
        <f t="shared" ca="1" si="3"/>
        <v>Ср</v>
      </c>
      <c r="AW5" s="18" t="str">
        <f t="shared" ca="1" si="3"/>
        <v>Чт</v>
      </c>
      <c r="AX5" s="18" t="str">
        <f t="shared" ca="1" si="3"/>
        <v>Пт</v>
      </c>
      <c r="AY5" s="18" t="str">
        <f t="shared" ca="1" si="3"/>
        <v>Сб</v>
      </c>
      <c r="AZ5" s="18" t="str">
        <f t="shared" ca="1" si="3"/>
        <v>Вс</v>
      </c>
      <c r="BA5" s="18" t="str">
        <f t="shared" ca="1" si="3"/>
        <v>Пн</v>
      </c>
      <c r="BB5" s="18" t="str">
        <f t="shared" ca="1" si="3"/>
        <v>Вт</v>
      </c>
      <c r="BC5" s="18" t="str">
        <f t="shared" ca="1" si="3"/>
        <v>Ср</v>
      </c>
      <c r="BD5" s="18" t="str">
        <f t="shared" ca="1" si="3"/>
        <v>Чт</v>
      </c>
      <c r="BE5" s="18" t="str">
        <f t="shared" ca="1" si="3"/>
        <v>Пт</v>
      </c>
      <c r="BF5" s="18" t="str">
        <f t="shared" ca="1" si="3"/>
        <v>Сб</v>
      </c>
      <c r="BG5" s="18" t="str">
        <f t="shared" ca="1" si="3"/>
        <v>Вс</v>
      </c>
      <c r="BH5" s="18" t="str">
        <f t="shared" ca="1" si="3"/>
        <v>Пн</v>
      </c>
      <c r="BI5" s="18" t="str">
        <f t="shared" ca="1" si="3"/>
        <v>Вт</v>
      </c>
      <c r="BJ5" s="18" t="str">
        <f t="shared" ca="1" si="3"/>
        <v>Ср</v>
      </c>
      <c r="BK5" s="18" t="str">
        <f t="shared" ca="1" si="3"/>
        <v>Чт</v>
      </c>
      <c r="BL5" s="18" t="str">
        <f t="shared" ca="1" si="3"/>
        <v>Пт</v>
      </c>
      <c r="BM5" s="18" t="str">
        <f t="shared" ca="1" si="3"/>
        <v>Сб</v>
      </c>
      <c r="BN5" s="18" t="str">
        <f t="shared" ca="1" si="3"/>
        <v>Вс</v>
      </c>
    </row>
    <row r="6" spans="1:66" s="1" customFormat="1" ht="30" customHeight="1" thickBot="1" x14ac:dyDescent="0.35">
      <c r="A6" s="12"/>
      <c r="B6" s="26" t="s">
        <v>12</v>
      </c>
      <c r="C6" s="24"/>
      <c r="D6" s="24"/>
      <c r="E6" s="36">
        <v>44701.333333333336</v>
      </c>
      <c r="F6" s="35">
        <v>80</v>
      </c>
      <c r="G6" s="35">
        <v>20</v>
      </c>
      <c r="H6" s="35">
        <v>44</v>
      </c>
      <c r="I6" s="47">
        <f>(F6+G6*H6)/60/24</f>
        <v>0.66666666666666663</v>
      </c>
      <c r="J6" s="48">
        <f t="array" ref="J6">SMALL(IF((WEEKDAY(E6+ROW($1:$28801)/1440,2)&lt;6)*LOOKUP(MOD(E6+ROW($1:$28801)/1440,1),{"0:00","8:00","12:00","13:30","17:30"}*1,{0,1,0,1,0}),ROW($1:$28801)/1440+E6),ROUND(I6*1440,))</f>
        <v>44705.333333333336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s="1" customFormat="1" ht="30" customHeight="1" thickBot="1" x14ac:dyDescent="0.35">
      <c r="A7" s="12"/>
      <c r="B7" s="26"/>
      <c r="C7" s="24"/>
      <c r="D7" s="24"/>
      <c r="E7" s="36"/>
      <c r="F7" s="35"/>
      <c r="G7" s="35"/>
      <c r="H7" s="35"/>
      <c r="I7" s="47"/>
      <c r="J7" s="4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spans="1:66" s="1" customFormat="1" ht="30" customHeight="1" thickBot="1" x14ac:dyDescent="0.35">
      <c r="A8" s="12"/>
      <c r="B8" s="26"/>
      <c r="C8" s="24"/>
      <c r="D8" s="24"/>
      <c r="E8" s="36"/>
      <c r="F8" s="35"/>
      <c r="G8" s="35"/>
      <c r="H8" s="35"/>
      <c r="I8" s="47"/>
      <c r="J8" s="4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spans="1:66" s="1" customFormat="1" ht="30" customHeight="1" thickBot="1" x14ac:dyDescent="0.35">
      <c r="A9" s="13" t="s">
        <v>5</v>
      </c>
      <c r="B9" s="7" t="s">
        <v>6</v>
      </c>
      <c r="C9" s="8"/>
      <c r="D9" s="8"/>
      <c r="E9" s="16"/>
      <c r="F9" s="16"/>
      <c r="G9" s="16"/>
      <c r="H9" s="16"/>
      <c r="I9" s="16"/>
      <c r="J9" s="17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6" ht="30" customHeight="1" x14ac:dyDescent="0.3">
      <c r="B10" s="12"/>
      <c r="E10"/>
      <c r="J10" s="3"/>
      <c r="K10" s="4"/>
    </row>
    <row r="11" spans="1:66" ht="30" customHeight="1" x14ac:dyDescent="0.3">
      <c r="B11" s="12"/>
      <c r="E11"/>
      <c r="F11"/>
      <c r="G11"/>
      <c r="H11" s="45"/>
      <c r="I11" s="45"/>
    </row>
    <row r="12" spans="1:66" ht="30" customHeight="1" x14ac:dyDescent="0.3">
      <c r="B12" s="12"/>
      <c r="E12" s="40"/>
      <c r="F12"/>
      <c r="G12"/>
      <c r="H12" s="45"/>
      <c r="I12" s="39"/>
    </row>
    <row r="13" spans="1:66" ht="30" customHeight="1" x14ac:dyDescent="0.3">
      <c r="B13" s="12"/>
      <c r="E13" s="40"/>
      <c r="F13" s="41"/>
      <c r="G13" s="42"/>
      <c r="H13" s="45"/>
      <c r="I13" s="39"/>
      <c r="J13" s="46"/>
    </row>
    <row r="14" spans="1:66" ht="30" customHeight="1" x14ac:dyDescent="0.3">
      <c r="B14" s="12"/>
      <c r="E14"/>
      <c r="F14"/>
      <c r="G14"/>
      <c r="H14"/>
      <c r="I14" s="45"/>
      <c r="J14" s="40"/>
      <c r="K14" s="44"/>
      <c r="L14" s="45"/>
      <c r="M14" s="45"/>
      <c r="N14" s="46"/>
    </row>
    <row r="15" spans="1:66" ht="30" customHeight="1" x14ac:dyDescent="0.3">
      <c r="B15" s="12"/>
      <c r="D15" s="39"/>
      <c r="E15" s="40"/>
      <c r="F15" s="43"/>
      <c r="G15"/>
      <c r="H15" s="45"/>
      <c r="I15"/>
      <c r="J15" s="46"/>
    </row>
    <row r="16" spans="1:66" ht="30" customHeight="1" x14ac:dyDescent="0.3">
      <c r="D16" s="39"/>
      <c r="E16"/>
      <c r="F16"/>
      <c r="G16"/>
      <c r="H16"/>
    </row>
  </sheetData>
  <mergeCells count="8">
    <mergeCell ref="AM3:AS3"/>
    <mergeCell ref="AT3:AZ3"/>
    <mergeCell ref="BA3:BG3"/>
    <mergeCell ref="BH3:BN3"/>
    <mergeCell ref="K3:Q3"/>
    <mergeCell ref="R3:X3"/>
    <mergeCell ref="Y3:AE3"/>
    <mergeCell ref="AF3:AL3"/>
  </mergeCells>
  <conditionalFormatting sqref="K4:BN9">
    <cfRule type="expression" dxfId="2" priority="33">
      <formula>AND(TODAY()&gt;=K$4,TODAY()&lt;L$4)</formula>
    </cfRule>
  </conditionalFormatting>
  <conditionalFormatting sqref="K6:BN9">
    <cfRule type="expression" dxfId="1" priority="27">
      <formula>AND(начало_выполнения_задачи&lt;=K$4,ROUNDDOWN((завершение_выполнения_задачи-начало_выполнения_задачи+1)*ход_выполнения_задачи,0)+начало_выполнения_задачи-1&gt;=K$4)</formula>
    </cfRule>
    <cfRule type="expression" dxfId="0" priority="28" stopIfTrue="1">
      <formula>AND(завершение_выполнения_задачи&gt;=K$4,начало_выполнения_задачи&lt;L$4)</formula>
    </cfRule>
  </conditionalFormatting>
  <dataValidations disablePrompts="1" count="1">
    <dataValidation type="whole" operator="greaterThanOrEqual" allowBlank="1" showInputMessage="1" promptTitle="Отображение недели" prompt="При изменении этого числа представление &quot;Диаграмма Ганта&quot; прокручивается." sqref="C2:C3">
      <formula1>1</formula1>
    </dataValidation>
  </dataValidations>
  <printOptions horizontalCentered="1"/>
  <pageMargins left="0.35" right="0.35" top="0.35" bottom="0.5" header="0.3" footer="0.3"/>
  <pageSetup paperSize="9" scale="60" fitToHeight="0" orientation="landscape" r:id="rId1"/>
  <headerFooter differentFirst="1" scaleWithDoc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I22" sqref="I22"/>
    </sheetView>
  </sheetViews>
  <sheetFormatPr defaultRowHeight="14.4" x14ac:dyDescent="0.3"/>
  <cols>
    <col min="1" max="1" width="20.33203125" style="38" customWidth="1"/>
    <col min="2" max="2" width="24.44140625" style="38" customWidth="1"/>
  </cols>
  <sheetData>
    <row r="1" spans="1:2" x14ac:dyDescent="0.3">
      <c r="A1" s="37" t="s">
        <v>22</v>
      </c>
      <c r="B1" s="37" t="s">
        <v>23</v>
      </c>
    </row>
    <row r="2" spans="1:2" x14ac:dyDescent="0.3">
      <c r="A2" s="38">
        <v>44702</v>
      </c>
    </row>
    <row r="3" spans="1:2" x14ac:dyDescent="0.3">
      <c r="A3" s="38">
        <v>44703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0F839-78EF-4FF4-A673-3CC84279C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AD2E1-977A-4D4F-8EE8-D64B5FFADF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E4A34E49-7289-4AEA-9593-4F55E04ADB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TM16400962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MV-1680</vt:lpstr>
      <vt:lpstr>Выходные и праздничные дни</vt:lpstr>
      <vt:lpstr>'MV-1680'!завершение_выполнения_задачи</vt:lpstr>
      <vt:lpstr>'MV-1680'!Заголовки_для_печати</vt:lpstr>
      <vt:lpstr>'MV-1680'!начало_выполнения_задачи</vt:lpstr>
      <vt:lpstr>Начало_проекта</vt:lpstr>
      <vt:lpstr>Отображение_недели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2021-12-14T20:18:50Z</dcterms:created>
  <dcterms:modified xsi:type="dcterms:W3CDTF">2022-04-21T19:26:35Z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