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045" windowHeight="47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J4" s="1"/>
  <c r="I3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K6" l="1"/>
  <c r="K18"/>
  <c r="K17"/>
  <c r="K19"/>
  <c r="K4"/>
  <c r="K15"/>
  <c r="K16"/>
  <c r="K14"/>
  <c r="K13"/>
  <c r="K11"/>
  <c r="K9"/>
  <c r="K10"/>
  <c r="K12"/>
  <c r="K8"/>
  <c r="K7"/>
  <c r="K5"/>
</calcChain>
</file>

<file path=xl/sharedStrings.xml><?xml version="1.0" encoding="utf-8"?>
<sst xmlns="http://schemas.openxmlformats.org/spreadsheetml/2006/main" count="27" uniqueCount="20">
  <si>
    <t>Глава</t>
  </si>
  <si>
    <t>Зашёл</t>
  </si>
  <si>
    <t>Вышел</t>
  </si>
  <si>
    <t>Ник</t>
  </si>
  <si>
    <t>Дни в клане</t>
  </si>
  <si>
    <t>Роль</t>
  </si>
  <si>
    <t>До новой роли осталось дней</t>
  </si>
  <si>
    <t>Aaa</t>
  </si>
  <si>
    <t>Asdasd</t>
  </si>
  <si>
    <t>QWEqwe</t>
  </si>
  <si>
    <t>dfdfds</t>
  </si>
  <si>
    <t>hfgh</t>
  </si>
  <si>
    <t>qweqwe</t>
  </si>
  <si>
    <t>asdasd</t>
  </si>
  <si>
    <t>dfgdfg</t>
  </si>
  <si>
    <t>retert</t>
  </si>
  <si>
    <t>xcvcxv</t>
  </si>
  <si>
    <t>cvcxvc</t>
  </si>
  <si>
    <t>fgfdg</t>
  </si>
  <si>
    <t>wewqe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</si>
</sst>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vertical="top" wrapText="1"/>
    </xf>
    <xf numFmtId="1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2"/>
  <sheetViews>
    <sheetView tabSelected="1" zoomScale="90" zoomScaleNormal="90" zoomScaleSheetLayoutView="90" zoomScalePageLayoutView="70" workbookViewId="0">
      <selection activeCell="I3" sqref="I3"/>
    </sheetView>
  </sheetViews>
  <sheetFormatPr defaultRowHeight="18.75"/>
  <cols>
    <col min="1" max="2" width="9.140625" style="1"/>
    <col min="3" max="3" width="24.85546875" style="1" customWidth="1"/>
    <col min="4" max="8" width="13.85546875" style="1" customWidth="1"/>
    <col min="9" max="9" width="18.140625" style="1" customWidth="1"/>
    <col min="10" max="10" width="15.5703125" style="1" customWidth="1"/>
    <col min="11" max="11" width="38.7109375" style="1" customWidth="1"/>
    <col min="12" max="16384" width="9.140625" style="1"/>
  </cols>
  <sheetData>
    <row r="2" spans="2:11">
      <c r="C2" s="7" t="s">
        <v>3</v>
      </c>
      <c r="D2" s="7" t="s">
        <v>1</v>
      </c>
      <c r="E2" s="7" t="s">
        <v>2</v>
      </c>
      <c r="F2" s="7" t="s">
        <v>1</v>
      </c>
      <c r="G2" s="7" t="s">
        <v>2</v>
      </c>
      <c r="H2" s="7" t="s">
        <v>1</v>
      </c>
      <c r="I2" s="7" t="s">
        <v>4</v>
      </c>
      <c r="J2" s="7" t="s">
        <v>5</v>
      </c>
      <c r="K2" s="7" t="s">
        <v>6</v>
      </c>
    </row>
    <row r="3" spans="2:11">
      <c r="B3" s="2">
        <v>1</v>
      </c>
      <c r="C3" s="4" t="s">
        <v>7</v>
      </c>
      <c r="D3" s="6">
        <v>43237</v>
      </c>
      <c r="E3" s="3"/>
      <c r="F3" s="3"/>
      <c r="I3" s="9" t="str">
        <f ca="1">DATEDIF(D3,TODAY(),"y")&amp;"г."&amp;DATEDIF(D3,TODAY(),"ym")&amp;"мес."&amp;DATEDIF(D3,TODAY(),"md")&amp;"дн."</f>
        <v>3г.11мес.18дн.</v>
      </c>
      <c r="J3" s="10" t="s">
        <v>0</v>
      </c>
    </row>
    <row r="4" spans="2:11">
      <c r="B4" s="2">
        <v>2</v>
      </c>
      <c r="C4" s="4" t="s">
        <v>8</v>
      </c>
      <c r="D4" s="6">
        <v>43651</v>
      </c>
      <c r="E4" s="5">
        <v>44147</v>
      </c>
      <c r="F4" s="6">
        <v>44469</v>
      </c>
      <c r="I4" s="9" t="e">
        <f ca="1">DATEDIF(E4-D4+TODAY()-F4,"y",)&amp;"г."&amp;DATEDIF(E4-D4+TODAY()-F4,"ym",)&amp;"мес."&amp;DATEDIF(E4-D4+TODAY()-F4,"md",)&amp;"дн."</f>
        <v>#VALUE!</v>
      </c>
      <c r="J4" s="10" t="e">
        <f ca="1">IF(I4&gt;730,"2 года в клане",IF(I4&gt;365,"Год в клане",IF(I4&gt;182,"Мешок",IF(I4&gt;91,"Пакет",IF(I4&gt;45,"Кулёк",IF(I4&lt;45,"Новенький"))))))</f>
        <v>#VALUE!</v>
      </c>
      <c r="K4" s="9" t="e">
        <f ca="1">730-I4</f>
        <v>#VALUE!</v>
      </c>
    </row>
    <row r="5" spans="2:11">
      <c r="B5" s="2">
        <v>3</v>
      </c>
      <c r="C5" s="1" t="s">
        <v>9</v>
      </c>
      <c r="D5" s="8">
        <v>44185</v>
      </c>
      <c r="E5" s="8">
        <v>44571</v>
      </c>
      <c r="F5" s="8">
        <v>44623</v>
      </c>
      <c r="I5" s="9">
        <f ca="1">E5-D5+TODAY()-F5</f>
        <v>448</v>
      </c>
      <c r="J5" s="10" t="str">
        <f t="shared" ref="J5:J19" ca="1" si="0">IF(I5&gt;730,"2 года в клане",IF(I5&gt;365,"Год в клане",IF(I5&gt;182,"Мешок",IF(I5&gt;91,"Пакет",IF(I5&gt;45,"Кулёк",IF(I5&lt;45,"Новенький"))))))</f>
        <v>Год в клане</v>
      </c>
      <c r="K5" s="9">
        <f ca="1">730-I5</f>
        <v>282</v>
      </c>
    </row>
    <row r="6" spans="2:11">
      <c r="B6" s="2">
        <v>4</v>
      </c>
      <c r="C6" s="1" t="s">
        <v>8</v>
      </c>
      <c r="D6" s="8">
        <v>43814</v>
      </c>
      <c r="E6" s="8">
        <v>44083</v>
      </c>
      <c r="F6" s="8">
        <v>44591</v>
      </c>
      <c r="I6" s="9">
        <f ca="1">E6-D6+TODAY()-F6</f>
        <v>363</v>
      </c>
      <c r="J6" s="10" t="str">
        <f t="shared" ca="1" si="0"/>
        <v>Мешок</v>
      </c>
      <c r="K6" s="9">
        <f ca="1">365-I6</f>
        <v>2</v>
      </c>
    </row>
    <row r="7" spans="2:11">
      <c r="B7" s="2">
        <v>5</v>
      </c>
      <c r="C7" s="1" t="s">
        <v>8</v>
      </c>
      <c r="D7" s="8">
        <v>43900</v>
      </c>
      <c r="E7" s="8">
        <v>44108</v>
      </c>
      <c r="F7" s="8">
        <v>44618</v>
      </c>
      <c r="I7" s="9">
        <f ca="1">E7-D7+TODAY()-F7</f>
        <v>275</v>
      </c>
      <c r="J7" s="10" t="str">
        <f t="shared" ca="1" si="0"/>
        <v>Мешок</v>
      </c>
      <c r="K7" s="9">
        <f t="shared" ref="K7:K8" ca="1" si="1">365-I7</f>
        <v>90</v>
      </c>
    </row>
    <row r="8" spans="2:11">
      <c r="B8" s="2">
        <v>6</v>
      </c>
      <c r="C8" s="1" t="s">
        <v>10</v>
      </c>
      <c r="D8" s="8">
        <v>44186</v>
      </c>
      <c r="E8" s="8">
        <v>44368</v>
      </c>
      <c r="F8" s="8">
        <v>44501</v>
      </c>
      <c r="G8" s="8">
        <v>44571</v>
      </c>
      <c r="H8" s="8">
        <v>44671</v>
      </c>
      <c r="I8" s="9">
        <f ca="1">E8-D8+G8-F8+TODAY()-H8</f>
        <v>266</v>
      </c>
      <c r="J8" s="10" t="str">
        <f t="shared" ca="1" si="0"/>
        <v>Мешок</v>
      </c>
      <c r="K8" s="9">
        <f t="shared" ca="1" si="1"/>
        <v>99</v>
      </c>
    </row>
    <row r="9" spans="2:11">
      <c r="B9" s="2">
        <v>7</v>
      </c>
      <c r="C9" s="1" t="s">
        <v>11</v>
      </c>
      <c r="D9" s="8">
        <v>44137</v>
      </c>
      <c r="E9" s="8">
        <v>44276</v>
      </c>
      <c r="F9" s="8">
        <v>44671</v>
      </c>
      <c r="I9" s="9">
        <f ca="1">E9-D9+TODAY()-F9</f>
        <v>153</v>
      </c>
      <c r="J9" s="10" t="str">
        <f t="shared" ca="1" si="0"/>
        <v>Пакет</v>
      </c>
      <c r="K9" s="9">
        <f ca="1">182-I9</f>
        <v>29</v>
      </c>
    </row>
    <row r="10" spans="2:11">
      <c r="B10" s="2">
        <v>8</v>
      </c>
      <c r="C10" s="4" t="s">
        <v>12</v>
      </c>
      <c r="D10" s="8">
        <v>43932</v>
      </c>
      <c r="E10" s="8">
        <v>43980</v>
      </c>
      <c r="F10" s="8">
        <v>43999</v>
      </c>
      <c r="G10" s="8">
        <v>44074</v>
      </c>
      <c r="H10" s="8">
        <v>44667</v>
      </c>
      <c r="I10" s="9">
        <f ca="1">E10-D10+G10-F10+TODAY()-H10</f>
        <v>141</v>
      </c>
      <c r="J10" s="10" t="str">
        <f t="shared" ca="1" si="0"/>
        <v>Пакет</v>
      </c>
      <c r="K10" s="9">
        <f t="shared" ref="K10:K12" ca="1" si="2">182-I10</f>
        <v>41</v>
      </c>
    </row>
    <row r="11" spans="2:11">
      <c r="B11" s="2">
        <v>9</v>
      </c>
      <c r="C11" s="1" t="s">
        <v>12</v>
      </c>
      <c r="D11" s="8">
        <v>44268</v>
      </c>
      <c r="E11" s="8">
        <v>44339</v>
      </c>
      <c r="F11" s="8">
        <v>44632</v>
      </c>
      <c r="I11" s="9">
        <f ca="1">E11-D11+TODAY()-F11</f>
        <v>124</v>
      </c>
      <c r="J11" s="10" t="str">
        <f t="shared" ca="1" si="0"/>
        <v>Пакет</v>
      </c>
      <c r="K11" s="9">
        <f t="shared" ca="1" si="2"/>
        <v>58</v>
      </c>
    </row>
    <row r="12" spans="2:11">
      <c r="B12" s="2">
        <v>10</v>
      </c>
      <c r="C12" s="1" t="s">
        <v>13</v>
      </c>
      <c r="D12" s="8">
        <v>44567</v>
      </c>
      <c r="I12" s="9">
        <f ca="1">TODAY()-D12</f>
        <v>118</v>
      </c>
      <c r="J12" s="10" t="str">
        <f t="shared" ca="1" si="0"/>
        <v>Пакет</v>
      </c>
      <c r="K12" s="9">
        <f t="shared" ca="1" si="2"/>
        <v>64</v>
      </c>
    </row>
    <row r="13" spans="2:11">
      <c r="B13" s="2">
        <v>11</v>
      </c>
      <c r="C13" s="1" t="s">
        <v>14</v>
      </c>
      <c r="D13" s="8">
        <v>44049</v>
      </c>
      <c r="E13" s="8">
        <v>44059</v>
      </c>
      <c r="F13" s="8">
        <v>44630</v>
      </c>
      <c r="I13" s="9">
        <f ca="1">E13-D13+TODAY()-F13</f>
        <v>65</v>
      </c>
      <c r="J13" s="10" t="str">
        <f t="shared" ca="1" si="0"/>
        <v>Кулёк</v>
      </c>
      <c r="K13" s="9">
        <f ca="1">91-I13</f>
        <v>26</v>
      </c>
    </row>
    <row r="14" spans="2:11">
      <c r="B14" s="2">
        <v>12</v>
      </c>
      <c r="C14" s="1" t="s">
        <v>15</v>
      </c>
      <c r="D14" s="8">
        <v>44669</v>
      </c>
      <c r="I14" s="9">
        <f ca="1">TODAY()-D14</f>
        <v>16</v>
      </c>
      <c r="J14" s="10" t="str">
        <f t="shared" ca="1" si="0"/>
        <v>Новенький</v>
      </c>
      <c r="K14" s="9">
        <f ca="1">45-I14</f>
        <v>29</v>
      </c>
    </row>
    <row r="15" spans="2:11">
      <c r="B15" s="2">
        <v>13</v>
      </c>
      <c r="C15" s="1" t="s">
        <v>16</v>
      </c>
      <c r="D15" s="8">
        <v>44669</v>
      </c>
      <c r="I15" s="9">
        <f t="shared" ref="I15:I19" ca="1" si="3">TODAY()-D15</f>
        <v>16</v>
      </c>
      <c r="J15" s="10" t="str">
        <f t="shared" ca="1" si="0"/>
        <v>Новенький</v>
      </c>
      <c r="K15" s="9">
        <f t="shared" ref="K15:K19" ca="1" si="4">45-I15</f>
        <v>29</v>
      </c>
    </row>
    <row r="16" spans="2:11">
      <c r="B16" s="2">
        <v>14</v>
      </c>
      <c r="C16" s="1" t="s">
        <v>17</v>
      </c>
      <c r="D16" s="8">
        <v>44670</v>
      </c>
      <c r="I16" s="9">
        <f t="shared" ca="1" si="3"/>
        <v>15</v>
      </c>
      <c r="J16" s="10" t="str">
        <f t="shared" ca="1" si="0"/>
        <v>Новенький</v>
      </c>
      <c r="K16" s="9">
        <f t="shared" ca="1" si="4"/>
        <v>30</v>
      </c>
    </row>
    <row r="17" spans="2:11">
      <c r="B17" s="2">
        <v>15</v>
      </c>
      <c r="C17" s="1" t="s">
        <v>13</v>
      </c>
      <c r="D17" s="8">
        <v>44683</v>
      </c>
      <c r="I17" s="11">
        <f t="shared" ca="1" si="3"/>
        <v>2</v>
      </c>
      <c r="J17" s="10" t="str">
        <f t="shared" ca="1" si="0"/>
        <v>Новенький</v>
      </c>
      <c r="K17" s="9">
        <f t="shared" ca="1" si="4"/>
        <v>43</v>
      </c>
    </row>
    <row r="18" spans="2:11">
      <c r="B18" s="2">
        <v>16</v>
      </c>
      <c r="C18" s="1" t="s">
        <v>18</v>
      </c>
      <c r="D18" s="8">
        <v>44683</v>
      </c>
      <c r="I18" s="11">
        <f t="shared" ca="1" si="3"/>
        <v>2</v>
      </c>
      <c r="J18" s="10" t="str">
        <f t="shared" ca="1" si="0"/>
        <v>Новенький</v>
      </c>
      <c r="K18" s="9">
        <f t="shared" ca="1" si="4"/>
        <v>43</v>
      </c>
    </row>
    <row r="19" spans="2:11">
      <c r="B19" s="2">
        <v>17</v>
      </c>
      <c r="C19" s="1" t="s">
        <v>19</v>
      </c>
      <c r="D19" s="8">
        <v>44683</v>
      </c>
      <c r="I19" s="11">
        <f t="shared" ca="1" si="3"/>
        <v>2</v>
      </c>
      <c r="J19" s="10" t="str">
        <f t="shared" ca="1" si="0"/>
        <v>Новенький</v>
      </c>
      <c r="K19" s="9">
        <f t="shared" ca="1" si="4"/>
        <v>43</v>
      </c>
    </row>
    <row r="20" spans="2:11">
      <c r="B20" s="2">
        <v>18</v>
      </c>
      <c r="I20" s="11"/>
    </row>
    <row r="21" spans="2:11">
      <c r="B21" s="2">
        <v>19</v>
      </c>
      <c r="I21" s="11"/>
    </row>
    <row r="22" spans="2:11">
      <c r="B22" s="2">
        <v>20</v>
      </c>
    </row>
  </sheetData>
  <pageMargins left="0.7" right="0.7" top="0.75" bottom="0.75" header="0.3" footer="0.3"/>
  <pageSetup paperSize="9" scale="45" orientation="portrait" horizontalDpi="180" verticalDpi="180" r:id="rId1"/>
  <ignoredErrors>
    <ignoredError sqref="I12:I13 I9:I10 I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2022-05-04T07:25:35Z</dcterms:modified>
</cp:coreProperties>
</file>