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200" windowWidth="23040" windowHeight="8100"/>
  </bookViews>
  <sheets>
    <sheet name="Лист1" sheetId="1" r:id="rId1"/>
    <sheet name="Лист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C3" i="2"/>
  <c r="B3" i="2"/>
  <c r="B6" i="2"/>
  <c r="C6" i="2" s="1"/>
  <c r="B5" i="2"/>
  <c r="C5" i="2" s="1"/>
  <c r="B4" i="2"/>
  <c r="C4" i="2" s="1"/>
  <c r="E4" i="1" l="1"/>
  <c r="F4" i="1" s="1"/>
  <c r="E5" i="1" s="1"/>
  <c r="F5" i="1" s="1"/>
  <c r="E6" i="1" s="1"/>
  <c r="F6" i="1" s="1"/>
  <c r="E7" i="1" s="1"/>
  <c r="F7" i="1" s="1"/>
  <c r="E8" i="1" s="1"/>
  <c r="F8" i="1" s="1"/>
  <c r="E9" i="1" s="1"/>
  <c r="F9" i="1" s="1"/>
  <c r="E10" i="1" s="1"/>
  <c r="F10" i="1" s="1"/>
  <c r="E11" i="1" s="1"/>
  <c r="F11" i="1" s="1"/>
  <c r="E12" i="1" s="1"/>
  <c r="F12" i="1" s="1"/>
  <c r="E13" i="1" s="1"/>
  <c r="F13" i="1" s="1"/>
  <c r="E14" i="1" s="1"/>
  <c r="F14" i="1" s="1"/>
  <c r="E15" i="1" s="1"/>
  <c r="F15" i="1" s="1"/>
  <c r="E16" i="1" s="1"/>
  <c r="F16" i="1" s="1"/>
  <c r="E17" i="1" s="1"/>
  <c r="F17" i="1" s="1"/>
  <c r="E18" i="1" s="1"/>
  <c r="F18" i="1" s="1"/>
  <c r="E19" i="1" s="1"/>
  <c r="F19" i="1" s="1"/>
</calcChain>
</file>

<file path=xl/sharedStrings.xml><?xml version="1.0" encoding="utf-8"?>
<sst xmlns="http://schemas.openxmlformats.org/spreadsheetml/2006/main" count="15" uniqueCount="13">
  <si>
    <t>Начало</t>
  </si>
  <si>
    <t>Окончание</t>
  </si>
  <si>
    <t>Норма</t>
  </si>
  <si>
    <t>№ этапа</t>
  </si>
  <si>
    <t>Перемещение</t>
  </si>
  <si>
    <t>Конец</t>
  </si>
  <si>
    <t>Дата запуска</t>
  </si>
  <si>
    <t>Запуск</t>
  </si>
  <si>
    <t>Секция</t>
  </si>
  <si>
    <t>1 РМ</t>
  </si>
  <si>
    <t>2 РМ</t>
  </si>
  <si>
    <t>3 РМ</t>
  </si>
  <si>
    <t>4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</si>
</sst>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[h]:mm;@"/>
    <numFmt numFmtId="166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/>
    <xf numFmtId="14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tabSelected="1" zoomScale="85" zoomScaleNormal="85" workbookViewId="0">
      <selection activeCell="D4" sqref="D4"/>
    </sheetView>
  </sheetViews>
  <sheetFormatPr defaultRowHeight="14.5" x14ac:dyDescent="0.35"/>
  <cols>
    <col min="1" max="1" width="2.90625" customWidth="1"/>
    <col min="2" max="2" width="11.6328125" customWidth="1"/>
    <col min="3" max="3" width="13.54296875" customWidth="1"/>
    <col min="4" max="4" width="13.08984375" bestFit="1" customWidth="1"/>
    <col min="5" max="8" width="15" customWidth="1"/>
    <col min="9" max="10" width="15.08984375" customWidth="1"/>
    <col min="11" max="11" width="20.90625" customWidth="1"/>
  </cols>
  <sheetData>
    <row r="1" spans="2:12" x14ac:dyDescent="0.35">
      <c r="B1" s="8" t="s">
        <v>5</v>
      </c>
      <c r="C1" s="9">
        <v>0.66666666666666663</v>
      </c>
      <c r="D1" s="2"/>
    </row>
    <row r="2" spans="2:12" x14ac:dyDescent="0.35">
      <c r="B2" s="8" t="s">
        <v>7</v>
      </c>
      <c r="C2" s="9">
        <v>0.29166666666666669</v>
      </c>
      <c r="E2" s="12"/>
      <c r="F2" s="12"/>
      <c r="G2" s="12"/>
      <c r="H2" s="12"/>
      <c r="I2" s="12"/>
      <c r="J2" s="12"/>
    </row>
    <row r="3" spans="2:12" ht="33.75" customHeight="1" x14ac:dyDescent="0.35">
      <c r="B3" s="3" t="s">
        <v>3</v>
      </c>
      <c r="C3" s="3" t="s">
        <v>8</v>
      </c>
      <c r="D3" s="3" t="s">
        <v>6</v>
      </c>
      <c r="E3" s="3" t="s">
        <v>0</v>
      </c>
      <c r="F3" s="3" t="s">
        <v>1</v>
      </c>
      <c r="G3" s="3" t="s">
        <v>2</v>
      </c>
      <c r="H3" s="3" t="s">
        <v>4</v>
      </c>
      <c r="I3" s="10"/>
      <c r="J3" s="10"/>
      <c r="K3" s="11"/>
    </row>
    <row r="4" spans="2:12" x14ac:dyDescent="0.35">
      <c r="B4" s="1"/>
      <c r="C4" s="11">
        <v>1</v>
      </c>
      <c r="D4" s="7">
        <f ca="1">INT(TODAY()+((SUM(G$4:G4)+SUM(H$4:H4))*4)-0.00001)</f>
        <v>44767</v>
      </c>
      <c r="E4" s="6">
        <f>C2</f>
        <v>0.29166666666666669</v>
      </c>
      <c r="F4" s="5">
        <f>IF(E4+G4&gt;$C$1,1,E4+G4)</f>
        <v>0.39583333333333337</v>
      </c>
      <c r="G4" s="6">
        <v>0.10416666666666667</v>
      </c>
      <c r="H4" s="6">
        <v>3.472222222222222E-3</v>
      </c>
      <c r="L4" s="13"/>
    </row>
    <row r="5" spans="2:12" x14ac:dyDescent="0.35">
      <c r="B5" s="1"/>
      <c r="C5" s="11">
        <v>1</v>
      </c>
      <c r="D5" s="7">
        <f ca="1">INT(TODAY()+((SUM(G$4:G5)+SUM(H$4:H5))*4)-0.00001)</f>
        <v>44767</v>
      </c>
      <c r="E5" s="4">
        <f>IF($F4+$H4&gt;$C$1,$C$2+($G4-($F4-$E4)+$H4),$F4+$H4)</f>
        <v>0.39930555555555558</v>
      </c>
      <c r="F5" s="4">
        <f>IF(E5+G5&gt;$C$1,1,E5+G5)</f>
        <v>0.50347222222222221</v>
      </c>
      <c r="G5" s="6">
        <v>0.10416666666666667</v>
      </c>
      <c r="H5" s="6">
        <v>3.472222222222222E-3</v>
      </c>
      <c r="L5" s="13"/>
    </row>
    <row r="6" spans="2:12" x14ac:dyDescent="0.35">
      <c r="B6" s="1"/>
      <c r="C6" s="11">
        <v>1</v>
      </c>
      <c r="D6" s="7">
        <f ca="1">INT(TODAY()+((SUM(G$4:G6)+SUM(H$4:H6))*4)-0.00001)</f>
        <v>44767</v>
      </c>
      <c r="E6" s="4">
        <f>IF($F5+$H5&gt;$C$1,$C$2+($G5-($F5-$E5)+$H5),$F5+$H5)</f>
        <v>0.50694444444444442</v>
      </c>
      <c r="F6" s="4">
        <f>IF(E6+G6&gt;$C$1,1,E6+G6)</f>
        <v>0.52777777777777779</v>
      </c>
      <c r="G6" s="6">
        <v>2.0833333333333332E-2</v>
      </c>
      <c r="H6" s="6">
        <v>3.472222222222222E-3</v>
      </c>
      <c r="L6" s="13"/>
    </row>
    <row r="7" spans="2:12" x14ac:dyDescent="0.35">
      <c r="B7" s="1"/>
      <c r="C7" s="11">
        <v>1</v>
      </c>
      <c r="D7" s="14">
        <f ca="1">INT(TODAY()+((SUM(G$4:G7)+SUM(H$4:H7))*4)-0.00001)</f>
        <v>44768</v>
      </c>
      <c r="E7" s="4">
        <f>IF($F6+$H6&gt;$C$1,$C$2+($G6-($F6-$E6)+$H6),$F6+$H6)</f>
        <v>0.53125</v>
      </c>
      <c r="F7" s="4">
        <f t="shared" ref="F7:F13" si="0">IF(E7+G7&gt;$C$1,$C$1,E7+G7)</f>
        <v>0.55208333333333337</v>
      </c>
      <c r="G7" s="6">
        <v>2.0833333333333332E-2</v>
      </c>
      <c r="H7" s="6">
        <v>3.472222222222222E-3</v>
      </c>
      <c r="L7" s="13"/>
    </row>
    <row r="8" spans="2:12" x14ac:dyDescent="0.35">
      <c r="B8" s="1"/>
      <c r="C8" s="11">
        <v>2</v>
      </c>
      <c r="D8" s="7">
        <f ca="1">INT(TODAY()+((SUM(G$4:G8)+SUM(H$4:H8))*4)-0.00001)</f>
        <v>44768</v>
      </c>
      <c r="E8" s="4">
        <f>IF($F7+$H7&gt;$C$1,$C$2+($G7-($F7-$E7)+$H7),$F7+$H7)</f>
        <v>0.55555555555555558</v>
      </c>
      <c r="F8" s="4">
        <f t="shared" si="0"/>
        <v>0.65972222222222221</v>
      </c>
      <c r="G8" s="6">
        <v>0.10416666666666667</v>
      </c>
      <c r="H8" s="6">
        <v>3.472222222222222E-3</v>
      </c>
      <c r="L8" s="13"/>
    </row>
    <row r="9" spans="2:12" x14ac:dyDescent="0.35">
      <c r="B9" s="1"/>
      <c r="C9" s="11">
        <v>2</v>
      </c>
      <c r="D9" s="7">
        <f ca="1">INT(TODAY()+((SUM(G$4:G9)+SUM(H$4:H9))*4)-0.00001)</f>
        <v>44768</v>
      </c>
      <c r="E9" s="4">
        <f>IF($F8+$H8&gt;$C$1,$C$2+($G8-($F8-$E8)+$H8),$F8+$H8)</f>
        <v>0.66319444444444442</v>
      </c>
      <c r="F9" s="4">
        <f t="shared" si="0"/>
        <v>0.66666666666666663</v>
      </c>
      <c r="G9" s="6">
        <v>0.10416666666666667</v>
      </c>
      <c r="H9" s="6">
        <v>3.472222222222222E-3</v>
      </c>
      <c r="L9" s="13"/>
    </row>
    <row r="10" spans="2:12" x14ac:dyDescent="0.35">
      <c r="B10" s="1"/>
      <c r="C10" s="11">
        <v>2</v>
      </c>
      <c r="D10" s="7">
        <f ca="1">INT(TODAY()+((SUM(G$4:G10)+SUM(H$4:H10))*4)-0.00001)</f>
        <v>44769</v>
      </c>
      <c r="E10" s="4">
        <f t="shared" ref="E10:E19" si="1">IF($F9+$H9&gt;$C$1,$C$2+($G9-($F9-$E9)+$H9),$F9+$H9)</f>
        <v>0.39583333333333337</v>
      </c>
      <c r="F10" s="4">
        <f t="shared" si="0"/>
        <v>0.41666666666666669</v>
      </c>
      <c r="G10" s="6">
        <v>2.0833333333333332E-2</v>
      </c>
      <c r="H10" s="6">
        <v>3.472222222222222E-3</v>
      </c>
      <c r="L10" s="13"/>
    </row>
    <row r="11" spans="2:12" x14ac:dyDescent="0.35">
      <c r="B11" s="1"/>
      <c r="C11" s="11">
        <v>2</v>
      </c>
      <c r="D11" s="7">
        <f ca="1">INT(TODAY()+((SUM(G$4:G11)+SUM(H$4:H11))*4)-0.00001)</f>
        <v>44769</v>
      </c>
      <c r="E11" s="4">
        <f>IF($F10+$H10&gt;$C$1,$C$2+($G10-($F10-$E10)+$H10),$F10+$H10)</f>
        <v>0.4201388888888889</v>
      </c>
      <c r="F11" s="4">
        <f t="shared" si="0"/>
        <v>0.44097222222222221</v>
      </c>
      <c r="G11" s="6">
        <v>2.0833333333333332E-2</v>
      </c>
      <c r="H11" s="6">
        <v>3.472222222222222E-3</v>
      </c>
      <c r="L11" s="13"/>
    </row>
    <row r="12" spans="2:12" x14ac:dyDescent="0.35">
      <c r="B12" s="1"/>
      <c r="C12" s="11">
        <v>3</v>
      </c>
      <c r="D12" s="7">
        <f ca="1">INT(TODAY()+((SUM(G$4:G12)+SUM(H$4:H12))*4)-0.00001)</f>
        <v>44769</v>
      </c>
      <c r="E12" s="4">
        <f t="shared" si="1"/>
        <v>0.44444444444444442</v>
      </c>
      <c r="F12" s="4">
        <f t="shared" si="0"/>
        <v>0.46527777777777773</v>
      </c>
      <c r="G12" s="6">
        <v>2.0833333333333332E-2</v>
      </c>
      <c r="H12" s="6">
        <v>3.472222222222222E-3</v>
      </c>
      <c r="L12" s="13"/>
    </row>
    <row r="13" spans="2:12" x14ac:dyDescent="0.35">
      <c r="B13" s="1"/>
      <c r="C13" s="11">
        <v>3</v>
      </c>
      <c r="D13" s="7">
        <f ca="1">INT(TODAY()+((SUM(G$4:G13)+SUM(H$4:H13))*4)-0.00001)</f>
        <v>44769</v>
      </c>
      <c r="E13" s="4">
        <f t="shared" si="1"/>
        <v>0.46874999999999994</v>
      </c>
      <c r="F13" s="4">
        <f t="shared" si="0"/>
        <v>0.48958333333333326</v>
      </c>
      <c r="G13" s="6">
        <v>2.0833333333333332E-2</v>
      </c>
      <c r="H13" s="6">
        <v>3.472222222222222E-3</v>
      </c>
      <c r="L13" s="13"/>
    </row>
    <row r="14" spans="2:12" x14ac:dyDescent="0.35">
      <c r="B14" s="1"/>
      <c r="C14" s="11">
        <v>3</v>
      </c>
      <c r="D14" s="7">
        <f ca="1">INT(TODAY()+((SUM(G$4:G14)+SUM(H$4:H14))*4)-0.00001)</f>
        <v>44769</v>
      </c>
      <c r="E14" s="4">
        <f t="shared" si="1"/>
        <v>0.49305555555555547</v>
      </c>
      <c r="F14" s="4">
        <f t="shared" ref="F14:F17" si="2">IF(E14+G14&gt;$C$1,$C$1,E14+G14)</f>
        <v>0.5659722222222221</v>
      </c>
      <c r="G14" s="6">
        <v>7.2916666666666671E-2</v>
      </c>
      <c r="H14" s="6">
        <v>3.472222222222222E-3</v>
      </c>
      <c r="L14" s="13"/>
    </row>
    <row r="15" spans="2:12" x14ac:dyDescent="0.35">
      <c r="B15" s="1"/>
      <c r="C15" s="11">
        <v>3</v>
      </c>
      <c r="D15" s="7">
        <f ca="1">INT(TODAY()+((SUM(G$4:G15)+SUM(H$4:H15))*4)-0.00001)</f>
        <v>44769</v>
      </c>
      <c r="E15" s="4">
        <f t="shared" si="1"/>
        <v>0.56944444444444431</v>
      </c>
      <c r="F15" s="4">
        <f t="shared" si="2"/>
        <v>0.64236111111111094</v>
      </c>
      <c r="G15" s="6">
        <v>7.2916666666666671E-2</v>
      </c>
      <c r="H15" s="6">
        <v>3.472222222222222E-3</v>
      </c>
      <c r="L15" s="13"/>
    </row>
    <row r="16" spans="2:12" x14ac:dyDescent="0.35">
      <c r="B16" s="1"/>
      <c r="C16" s="11">
        <v>4</v>
      </c>
      <c r="D16" s="14">
        <f ca="1">INT(TODAY()+((SUM(G$4:G16)+SUM(H$4:H16))*4)-0.00001)</f>
        <v>44770</v>
      </c>
      <c r="E16" s="4">
        <f t="shared" si="1"/>
        <v>0.64583333333333315</v>
      </c>
      <c r="F16" s="4">
        <f t="shared" si="2"/>
        <v>0.66666666666666652</v>
      </c>
      <c r="G16" s="6">
        <v>2.0833333333333332E-2</v>
      </c>
      <c r="H16" s="6">
        <v>3.472222222222222E-3</v>
      </c>
      <c r="L16" s="13"/>
    </row>
    <row r="17" spans="2:12" x14ac:dyDescent="0.35">
      <c r="B17" s="1"/>
      <c r="C17" s="11">
        <v>4</v>
      </c>
      <c r="D17" s="14">
        <f ca="1">INT(TODAY()+((SUM(G$4:G17)+SUM(H$4:H17))*4)-0.00001)</f>
        <v>44770</v>
      </c>
      <c r="E17" s="4">
        <f t="shared" si="1"/>
        <v>0.2951388888888889</v>
      </c>
      <c r="F17" s="4">
        <f t="shared" si="2"/>
        <v>0.31597222222222221</v>
      </c>
      <c r="G17" s="6">
        <v>2.0833333333333332E-2</v>
      </c>
      <c r="H17" s="6">
        <v>3.472222222222222E-3</v>
      </c>
      <c r="L17" s="13"/>
    </row>
    <row r="18" spans="2:12" x14ac:dyDescent="0.35">
      <c r="B18" s="1"/>
      <c r="C18" s="11">
        <v>4</v>
      </c>
      <c r="D18" s="7">
        <f ca="1">INT(TODAY()+((SUM(G$4:G18)+SUM(H$4:H18))*4)-0.00001)</f>
        <v>44770</v>
      </c>
      <c r="E18" s="4">
        <f t="shared" si="1"/>
        <v>0.31944444444444442</v>
      </c>
      <c r="F18" s="4">
        <f t="shared" ref="F18:F19" si="3">IF(E18+G18&gt;$C$1,$C$1,E18+G18)</f>
        <v>0.3923611111111111</v>
      </c>
      <c r="G18" s="6">
        <v>7.2916666666666671E-2</v>
      </c>
      <c r="H18" s="6">
        <v>3.472222222222222E-3</v>
      </c>
      <c r="L18" s="13"/>
    </row>
    <row r="19" spans="2:12" x14ac:dyDescent="0.35">
      <c r="B19" s="1"/>
      <c r="C19" s="11">
        <v>4</v>
      </c>
      <c r="D19" s="7">
        <f ca="1">INT(TODAY()+((SUM(G$4:G19)+SUM(H$4:H19))*4)-0.00001)</f>
        <v>44770</v>
      </c>
      <c r="E19" s="4">
        <f t="shared" si="1"/>
        <v>0.39583333333333331</v>
      </c>
      <c r="F19" s="4">
        <f t="shared" si="3"/>
        <v>0.46875</v>
      </c>
      <c r="G19" s="6">
        <v>7.2916666666666671E-2</v>
      </c>
      <c r="H19" s="6">
        <v>3.472222222222222E-3</v>
      </c>
      <c r="L19" s="13"/>
    </row>
  </sheetData>
  <mergeCells count="2">
    <mergeCell ref="E2:H2"/>
    <mergeCell ref="I2:J2"/>
  </mergeCells>
  <phoneticPr fontId="2" type="noConversion"/>
  <printOptions horizontalCentered="1"/>
  <pageMargins left="0" right="0" top="0.19685039370078741" bottom="0" header="0" footer="0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workbookViewId="0">
      <selection activeCell="C4" sqref="C4"/>
    </sheetView>
  </sheetViews>
  <sheetFormatPr defaultRowHeight="14.5" x14ac:dyDescent="0.35"/>
  <sheetData>
    <row r="1" spans="2:12" x14ac:dyDescent="0.35">
      <c r="K1" s="8" t="s">
        <v>5</v>
      </c>
      <c r="L1" s="9">
        <v>0.625</v>
      </c>
    </row>
    <row r="2" spans="2:12" x14ac:dyDescent="0.35">
      <c r="B2" t="s">
        <v>9</v>
      </c>
      <c r="D2" t="s">
        <v>10</v>
      </c>
      <c r="F2" t="s">
        <v>11</v>
      </c>
      <c r="H2" t="s">
        <v>12</v>
      </c>
      <c r="K2" s="8" t="s">
        <v>7</v>
      </c>
      <c r="L2" s="9">
        <v>0.29166666666666669</v>
      </c>
    </row>
    <row r="3" spans="2:12" x14ac:dyDescent="0.35">
      <c r="B3" s="6">
        <f>$L$2</f>
        <v>0.29166666666666669</v>
      </c>
      <c r="C3" s="5">
        <f>IF(B3+D3&gt;$L$1,1,B3+D3)</f>
        <v>0.39583333333333337</v>
      </c>
      <c r="D3" s="6">
        <v>0.10416666666666667</v>
      </c>
      <c r="E3" s="6">
        <v>3.472222222222222E-3</v>
      </c>
    </row>
    <row r="4" spans="2:12" x14ac:dyDescent="0.35">
      <c r="B4" s="4">
        <f>IF($F3+$H3&gt;$C$1,$C$2+($G3-($F3-$E3)+$H3),$F3+$H3)</f>
        <v>0</v>
      </c>
      <c r="C4" s="4">
        <f>IF(B4+D4&gt;$C$1,1,B4+D4)</f>
        <v>1</v>
      </c>
      <c r="D4" s="6">
        <v>0.10416666666666667</v>
      </c>
      <c r="E4" s="6">
        <v>3.472222222222222E-3</v>
      </c>
    </row>
    <row r="5" spans="2:12" x14ac:dyDescent="0.35">
      <c r="B5" s="4">
        <f>IF($F4+$H4&gt;$C$1,$C$2+($G4-($F4-$E4)+$H4),$F4+$H4)</f>
        <v>0</v>
      </c>
      <c r="C5" s="4">
        <f>IF(B5+D5&gt;$C$1,1,B5+D5)</f>
        <v>1</v>
      </c>
      <c r="D5" s="6">
        <v>2.0833333333333332E-2</v>
      </c>
      <c r="E5" s="6">
        <v>3.472222222222222E-3</v>
      </c>
    </row>
    <row r="6" spans="2:12" x14ac:dyDescent="0.35">
      <c r="B6" s="4">
        <f>IF($F5+$H5&gt;$C$1,$C$2+($G5-($F5-$E5)+$H5),$F5+$H5)</f>
        <v>0</v>
      </c>
      <c r="C6" s="4">
        <f t="shared" ref="C6" si="0">IF(B6+D6&gt;$C$1,$C$1,B6+D6)</f>
        <v>0</v>
      </c>
      <c r="D6" s="6">
        <v>2.0833333333333332E-2</v>
      </c>
      <c r="E6" s="6">
        <v>3.472222222222222E-3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cp:lastPrinted>2022-07-06T07:22:07Z</cp:lastPrinted>
  <dcterms:created xsi:type="dcterms:W3CDTF">2022-06-17T14:44:37Z</dcterms:created>
  <dcterms:modified xsi:type="dcterms:W3CDTF">2022-07-25T09:25:10Z</dcterms:modified>
</cp:coreProperties>
</file>