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r63085\Desktop\Мусор\"/>
    </mc:Choice>
  </mc:AlternateContent>
  <xr:revisionPtr revIDLastSave="0" documentId="8_{3814B647-C8E9-4D0B-9275-B5C82B393FA3}" xr6:coauthVersionLast="47" xr6:coauthVersionMax="47" xr10:uidLastSave="{00000000-0000-0000-0000-000000000000}"/>
  <bookViews>
    <workbookView xWindow="-120" yWindow="-120" windowWidth="29040" windowHeight="15840" xr2:uid="{E3709F2A-3881-4A8B-9B6C-A7A47AB537BE}"/>
  </bookViews>
  <sheets>
    <sheet name="Сводная " sheetId="2" r:id="rId1"/>
    <sheet name="янв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2" l="1"/>
  <c r="D14" i="2"/>
  <c r="O15" i="2"/>
  <c r="N15" i="2"/>
  <c r="M15" i="2"/>
  <c r="L15" i="2"/>
  <c r="K15" i="2"/>
  <c r="J15" i="2"/>
  <c r="I15" i="2"/>
  <c r="O14" i="2"/>
  <c r="N14" i="2"/>
  <c r="M14" i="2"/>
  <c r="L14" i="2"/>
  <c r="K14" i="2"/>
  <c r="J14" i="2"/>
  <c r="I14" i="2"/>
  <c r="K38" i="1"/>
  <c r="M13" i="2"/>
  <c r="I13" i="2"/>
  <c r="E13" i="2"/>
  <c r="O12" i="2"/>
  <c r="K12" i="2"/>
  <c r="G12" i="2"/>
  <c r="N11" i="2"/>
  <c r="J11" i="2"/>
  <c r="F11" i="2"/>
  <c r="L10" i="2"/>
  <c r="H10" i="2"/>
  <c r="D10" i="2"/>
  <c r="N9" i="2"/>
  <c r="J9" i="2"/>
  <c r="F9" i="2"/>
  <c r="L8" i="2"/>
  <c r="H8" i="2"/>
  <c r="D8" i="2"/>
  <c r="N7" i="2"/>
  <c r="J7" i="2"/>
  <c r="F7" i="2"/>
  <c r="N6" i="2"/>
  <c r="J6" i="2"/>
  <c r="F6" i="2"/>
  <c r="N13" i="2"/>
  <c r="D12" i="2"/>
  <c r="G11" i="2"/>
  <c r="I10" i="2"/>
  <c r="K9" i="2"/>
  <c r="M8" i="2"/>
  <c r="O7" i="2"/>
  <c r="O6" i="2"/>
  <c r="L13" i="2"/>
  <c r="H13" i="2"/>
  <c r="D13" i="2"/>
  <c r="N12" i="2"/>
  <c r="J12" i="2"/>
  <c r="F12" i="2"/>
  <c r="M11" i="2"/>
  <c r="I11" i="2"/>
  <c r="E11" i="2"/>
  <c r="O10" i="2"/>
  <c r="K10" i="2"/>
  <c r="G10" i="2"/>
  <c r="M9" i="2"/>
  <c r="I9" i="2"/>
  <c r="E9" i="2"/>
  <c r="O8" i="2"/>
  <c r="K8" i="2"/>
  <c r="G8" i="2"/>
  <c r="M7" i="2"/>
  <c r="I7" i="2"/>
  <c r="E7" i="2"/>
  <c r="M6" i="2"/>
  <c r="I6" i="2"/>
  <c r="E6" i="2"/>
  <c r="J13" i="2"/>
  <c r="L12" i="2"/>
  <c r="O11" i="2"/>
  <c r="E10" i="2"/>
  <c r="G9" i="2"/>
  <c r="E8" i="2"/>
  <c r="G7" i="2"/>
  <c r="G6" i="2"/>
  <c r="O13" i="2"/>
  <c r="K13" i="2"/>
  <c r="G13" i="2"/>
  <c r="M12" i="2"/>
  <c r="I12" i="2"/>
  <c r="E12" i="2"/>
  <c r="L11" i="2"/>
  <c r="H11" i="2"/>
  <c r="D11" i="2"/>
  <c r="N10" i="2"/>
  <c r="J10" i="2"/>
  <c r="F10" i="2"/>
  <c r="L9" i="2"/>
  <c r="H9" i="2"/>
  <c r="D9" i="2"/>
  <c r="N8" i="2"/>
  <c r="J8" i="2"/>
  <c r="F8" i="2"/>
  <c r="L7" i="2"/>
  <c r="H7" i="2"/>
  <c r="D7" i="2"/>
  <c r="L6" i="2"/>
  <c r="H6" i="2"/>
  <c r="D6" i="2"/>
  <c r="F13" i="2"/>
  <c r="H12" i="2"/>
  <c r="K11" i="2"/>
  <c r="M10" i="2"/>
  <c r="O9" i="2"/>
  <c r="I8" i="2"/>
  <c r="K7" i="2"/>
  <c r="K6" i="2"/>
  <c r="E16" i="2" l="1"/>
  <c r="D16" i="2"/>
  <c r="K16" i="2"/>
  <c r="H16" i="2"/>
  <c r="L16" i="2"/>
  <c r="G16" i="2"/>
  <c r="I16" i="2"/>
  <c r="M16" i="2"/>
  <c r="O16" i="2"/>
  <c r="F16" i="2"/>
  <c r="J16" i="2"/>
  <c r="N16" i="2"/>
</calcChain>
</file>

<file path=xl/sharedStrings.xml><?xml version="1.0" encoding="utf-8"?>
<sst xmlns="http://schemas.openxmlformats.org/spreadsheetml/2006/main" count="20" uniqueCount="19">
  <si>
    <t>Цех</t>
  </si>
  <si>
    <t>Кол-во</t>
  </si>
  <si>
    <t>заказ</t>
  </si>
  <si>
    <t>016</t>
  </si>
  <si>
    <t>Образование  сточных вод, м3</t>
  </si>
  <si>
    <t>Цех/месяц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</si>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</sst>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9]#,##0.00;\-\ #,##0.00;&quot;&quot;"/>
    <numFmt numFmtId="165" formatCode="#,##0.00_ ;\-#,##0.00\ "/>
  </numFmts>
  <fonts count="15" x14ac:knownFonts="1">
    <font>
      <sz val="11"/>
      <color theme="1"/>
      <name val="Calibri"/>
      <family val="2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5" tint="-0.24997711111789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2" xfId="0" applyFont="1" applyBorder="1" applyAlignment="1" applyProtection="1">
      <alignment horizontal="center" vertical="top" wrapText="1" readingOrder="1"/>
      <protection locked="0"/>
    </xf>
    <xf numFmtId="0" fontId="2" fillId="0" borderId="1" xfId="0" applyFont="1" applyBorder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 applyProtection="1">
      <alignment horizontal="left" vertical="top" wrapText="1" readingOrder="1"/>
      <protection locked="0"/>
    </xf>
    <xf numFmtId="0" fontId="2" fillId="0" borderId="1" xfId="0" applyFont="1" applyBorder="1" applyAlignment="1" applyProtection="1">
      <alignment horizontal="left" vertical="top" wrapText="1" readingOrder="1"/>
      <protection locked="0"/>
    </xf>
    <xf numFmtId="164" fontId="2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2" fillId="0" borderId="1" xfId="0" applyFont="1" applyBorder="1" applyAlignment="1" applyProtection="1">
      <alignment horizontal="right" vertical="top" wrapText="1" readingOrder="1"/>
      <protection locked="0"/>
    </xf>
    <xf numFmtId="165" fontId="0" fillId="0" borderId="0" xfId="0" applyNumberFormat="1"/>
    <xf numFmtId="164" fontId="0" fillId="0" borderId="0" xfId="0" applyNumberFormat="1"/>
    <xf numFmtId="0" fontId="1" fillId="0" borderId="3" xfId="0" applyFont="1" applyBorder="1" applyAlignment="1" applyProtection="1">
      <alignment horizontal="center" vertical="top" wrapText="1" readingOrder="1"/>
      <protection locked="0"/>
    </xf>
    <xf numFmtId="0" fontId="1" fillId="0" borderId="3" xfId="0" applyFont="1" applyBorder="1" applyAlignment="1" applyProtection="1">
      <alignment horizontal="center" vertical="top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4" fillId="0" borderId="0" xfId="0" applyFont="1"/>
    <xf numFmtId="0" fontId="5" fillId="0" borderId="0" xfId="0" applyFont="1"/>
    <xf numFmtId="1" fontId="6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3" xfId="0" applyFont="1" applyBorder="1"/>
    <xf numFmtId="0" fontId="10" fillId="2" borderId="3" xfId="0" applyFont="1" applyFill="1" applyBorder="1"/>
    <xf numFmtId="0" fontId="6" fillId="3" borderId="3" xfId="0" applyFont="1" applyFill="1" applyBorder="1"/>
    <xf numFmtId="1" fontId="6" fillId="0" borderId="3" xfId="0" applyNumberFormat="1" applyFont="1" applyBorder="1"/>
    <xf numFmtId="0" fontId="11" fillId="0" borderId="3" xfId="0" applyFont="1" applyBorder="1" applyAlignment="1">
      <alignment horizontal="left"/>
    </xf>
    <xf numFmtId="1" fontId="12" fillId="0" borderId="3" xfId="0" applyNumberFormat="1" applyFont="1" applyBorder="1"/>
    <xf numFmtId="0" fontId="13" fillId="0" borderId="0" xfId="0" applyFont="1"/>
    <xf numFmtId="4" fontId="0" fillId="0" borderId="0" xfId="0" applyNumberFormat="1"/>
    <xf numFmtId="0" fontId="1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0;&#1102;&#1085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0;&#1102;&#1083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72;&#1074;&#1075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9;&#1077;&#1085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6;&#1082;&#1090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5;&#1086;&#1103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76;&#1077;&#108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л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н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т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я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к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0C8A-01AE-48CB-A358-F2ACFD3589AB}">
  <dimension ref="C4:Z32"/>
  <sheetViews>
    <sheetView tabSelected="1" zoomScale="55" zoomScaleNormal="55" workbookViewId="0">
      <selection activeCell="E21" sqref="E21"/>
    </sheetView>
  </sheetViews>
  <sheetFormatPr defaultRowHeight="15" x14ac:dyDescent="0.25"/>
  <cols>
    <col min="1" max="2" width="10" bestFit="1" customWidth="1"/>
    <col min="3" max="3" width="14" customWidth="1"/>
    <col min="4" max="4" width="11.7109375" customWidth="1"/>
    <col min="5" max="5" width="10.42578125" customWidth="1"/>
    <col min="6" max="6" width="10" customWidth="1"/>
    <col min="7" max="7" width="10.5703125" customWidth="1"/>
    <col min="8" max="9" width="10.42578125" customWidth="1"/>
    <col min="10" max="10" width="11" customWidth="1"/>
    <col min="13" max="13" width="14.5703125" customWidth="1"/>
    <col min="14" max="14" width="11.7109375" customWidth="1"/>
    <col min="15" max="15" width="11.5703125" customWidth="1"/>
    <col min="16" max="16" width="9.28515625" customWidth="1"/>
  </cols>
  <sheetData>
    <row r="4" spans="3:16" ht="22.5" x14ac:dyDescent="0.3">
      <c r="C4" s="12" t="s">
        <v>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3:16" ht="18.75" x14ac:dyDescent="0.3">
      <c r="C5" s="17" t="s">
        <v>5</v>
      </c>
      <c r="D5" s="18" t="s">
        <v>6</v>
      </c>
      <c r="E5" s="18" t="s">
        <v>7</v>
      </c>
      <c r="F5" s="18" t="s">
        <v>8</v>
      </c>
      <c r="G5" s="18" t="s">
        <v>9</v>
      </c>
      <c r="H5" s="18" t="s">
        <v>10</v>
      </c>
      <c r="I5" s="18" t="s">
        <v>11</v>
      </c>
      <c r="J5" s="18" t="s">
        <v>12</v>
      </c>
      <c r="K5" s="18" t="s">
        <v>13</v>
      </c>
      <c r="L5" s="18" t="s">
        <v>14</v>
      </c>
      <c r="M5" s="18" t="s">
        <v>15</v>
      </c>
      <c r="N5" s="18" t="s">
        <v>16</v>
      </c>
      <c r="O5" s="18" t="s">
        <v>17</v>
      </c>
    </row>
    <row r="6" spans="3:16" ht="18.75" x14ac:dyDescent="0.3">
      <c r="C6" s="19">
        <v>16</v>
      </c>
      <c r="D6" s="20">
        <f ca="1">IFERROR(SUMIF(INDIRECT("'"&amp;LEFTB(D$5,3)&amp;"*'!C1:C99"),$C6,INDIRECT("'"&amp;LEFTB(D$5,3)&amp;"*'!k1:k41")),"")</f>
        <v>77708.399999999994</v>
      </c>
      <c r="E6" s="20" t="str">
        <f ca="1">IFERROR(SUMIF(INDIRECT("'"&amp;LEFTB(E$5,3)&amp;"*'!C1:C99"),$C6,INDIRECT("'"&amp;LEFTB(E$5,3)&amp;"*'!k1:k99")),"")</f>
        <v/>
      </c>
      <c r="F6" s="20" t="str">
        <f t="shared" ref="E6:P13" ca="1" si="0">IFERROR(SUMIF(INDIRECT("'"&amp;LEFTB(F$5,3)&amp;"*'!C1:C99"),$C6,INDIRECT("'"&amp;LEFTB(F$5,3)&amp;"*'!k1:k99")),"")</f>
        <v/>
      </c>
      <c r="G6" s="20" t="str">
        <f t="shared" ca="1" si="0"/>
        <v/>
      </c>
      <c r="H6" s="20" t="str">
        <f t="shared" ca="1" si="0"/>
        <v/>
      </c>
      <c r="I6" s="20" t="str">
        <f t="shared" ca="1" si="0"/>
        <v/>
      </c>
      <c r="J6" s="20" t="str">
        <f t="shared" ca="1" si="0"/>
        <v/>
      </c>
      <c r="K6" s="20" t="str">
        <f t="shared" ca="1" si="0"/>
        <v/>
      </c>
      <c r="L6" s="20" t="str">
        <f t="shared" ca="1" si="0"/>
        <v/>
      </c>
      <c r="M6" s="20" t="str">
        <f t="shared" ca="1" si="0"/>
        <v/>
      </c>
      <c r="N6" s="20" t="str">
        <f t="shared" ca="1" si="0"/>
        <v/>
      </c>
      <c r="O6" s="20" t="str">
        <f t="shared" ca="1" si="0"/>
        <v/>
      </c>
      <c r="P6" s="15"/>
    </row>
    <row r="7" spans="3:16" ht="18.75" x14ac:dyDescent="0.3">
      <c r="C7" s="19"/>
      <c r="D7" s="20">
        <f ca="1">IFERROR(SUMIF(INDIRECT("'"&amp;LEFTB(D$5,3)&amp;"*'!C1:C99"),$C7,INDIRECT("'"&amp;LEFTB(D$5,3)&amp;"*'!k1:k99")),"")</f>
        <v>0</v>
      </c>
      <c r="E7" s="20" t="str">
        <f t="shared" ca="1" si="0"/>
        <v/>
      </c>
      <c r="F7" s="20" t="str">
        <f t="shared" ca="1" si="0"/>
        <v/>
      </c>
      <c r="G7" s="20" t="str">
        <f t="shared" ca="1" si="0"/>
        <v/>
      </c>
      <c r="H7" s="20" t="str">
        <f t="shared" ca="1" si="0"/>
        <v/>
      </c>
      <c r="I7" s="20" t="str">
        <f t="shared" ca="1" si="0"/>
        <v/>
      </c>
      <c r="J7" s="20" t="str">
        <f t="shared" ca="1" si="0"/>
        <v/>
      </c>
      <c r="K7" s="20" t="str">
        <f t="shared" ca="1" si="0"/>
        <v/>
      </c>
      <c r="L7" s="20" t="str">
        <f t="shared" ca="1" si="0"/>
        <v/>
      </c>
      <c r="M7" s="20" t="str">
        <f t="shared" ca="1" si="0"/>
        <v/>
      </c>
      <c r="N7" s="20" t="str">
        <f t="shared" ca="1" si="0"/>
        <v/>
      </c>
      <c r="O7" s="20" t="str">
        <f t="shared" ca="1" si="0"/>
        <v/>
      </c>
      <c r="P7" s="15"/>
    </row>
    <row r="8" spans="3:16" ht="18.75" x14ac:dyDescent="0.3">
      <c r="C8" s="19"/>
      <c r="D8" s="20">
        <f t="shared" ref="D8:D14" ca="1" si="1">IFERROR(SUMIF(INDIRECT("'"&amp;LEFTB(D$5,3)&amp;"*'!C1:C99"),$C8,INDIRECT("'"&amp;LEFTB(D$5,3)&amp;"*'!k1:k99")),"")</f>
        <v>0</v>
      </c>
      <c r="E8" s="20" t="str">
        <f t="shared" ca="1" si="0"/>
        <v/>
      </c>
      <c r="F8" s="20" t="str">
        <f t="shared" ca="1" si="0"/>
        <v/>
      </c>
      <c r="G8" s="20" t="str">
        <f t="shared" ca="1" si="0"/>
        <v/>
      </c>
      <c r="H8" s="20" t="str">
        <f t="shared" ca="1" si="0"/>
        <v/>
      </c>
      <c r="I8" s="20" t="str">
        <f t="shared" ca="1" si="0"/>
        <v/>
      </c>
      <c r="J8" s="20" t="str">
        <f t="shared" ca="1" si="0"/>
        <v/>
      </c>
      <c r="K8" s="20" t="str">
        <f t="shared" ca="1" si="0"/>
        <v/>
      </c>
      <c r="L8" s="20" t="str">
        <f t="shared" ca="1" si="0"/>
        <v/>
      </c>
      <c r="M8" s="20" t="str">
        <f t="shared" ca="1" si="0"/>
        <v/>
      </c>
      <c r="N8" s="20" t="str">
        <f t="shared" ca="1" si="0"/>
        <v/>
      </c>
      <c r="O8" s="20" t="str">
        <f t="shared" ca="1" si="0"/>
        <v/>
      </c>
      <c r="P8" s="15"/>
    </row>
    <row r="9" spans="3:16" ht="18.75" x14ac:dyDescent="0.3">
      <c r="C9" s="19"/>
      <c r="D9" s="20">
        <f t="shared" ca="1" si="1"/>
        <v>0</v>
      </c>
      <c r="E9" s="20" t="str">
        <f t="shared" ca="1" si="0"/>
        <v/>
      </c>
      <c r="F9" s="20" t="str">
        <f t="shared" ca="1" si="0"/>
        <v/>
      </c>
      <c r="G9" s="20" t="str">
        <f t="shared" ca="1" si="0"/>
        <v/>
      </c>
      <c r="H9" s="20" t="str">
        <f t="shared" ca="1" si="0"/>
        <v/>
      </c>
      <c r="I9" s="20" t="str">
        <f t="shared" ca="1" si="0"/>
        <v/>
      </c>
      <c r="J9" s="20" t="str">
        <f t="shared" ca="1" si="0"/>
        <v/>
      </c>
      <c r="K9" s="20" t="str">
        <f t="shared" ca="1" si="0"/>
        <v/>
      </c>
      <c r="L9" s="20" t="str">
        <f t="shared" ca="1" si="0"/>
        <v/>
      </c>
      <c r="M9" s="20" t="str">
        <f t="shared" ca="1" si="0"/>
        <v/>
      </c>
      <c r="N9" s="20" t="str">
        <f t="shared" ca="1" si="0"/>
        <v/>
      </c>
      <c r="O9" s="20" t="str">
        <f t="shared" ca="1" si="0"/>
        <v/>
      </c>
      <c r="P9" s="15"/>
    </row>
    <row r="10" spans="3:16" ht="18.75" x14ac:dyDescent="0.3">
      <c r="C10" s="19"/>
      <c r="D10" s="20">
        <f t="shared" ca="1" si="1"/>
        <v>0</v>
      </c>
      <c r="E10" s="20" t="str">
        <f t="shared" ca="1" si="0"/>
        <v/>
      </c>
      <c r="F10" s="20" t="str">
        <f t="shared" ca="1" si="0"/>
        <v/>
      </c>
      <c r="G10" s="20" t="str">
        <f t="shared" ca="1" si="0"/>
        <v/>
      </c>
      <c r="H10" s="20" t="str">
        <f t="shared" ca="1" si="0"/>
        <v/>
      </c>
      <c r="I10" s="20" t="str">
        <f t="shared" ca="1" si="0"/>
        <v/>
      </c>
      <c r="J10" s="20" t="str">
        <f t="shared" ca="1" si="0"/>
        <v/>
      </c>
      <c r="K10" s="20" t="str">
        <f t="shared" ca="1" si="0"/>
        <v/>
      </c>
      <c r="L10" s="20" t="str">
        <f t="shared" ca="1" si="0"/>
        <v/>
      </c>
      <c r="M10" s="20" t="str">
        <f t="shared" ca="1" si="0"/>
        <v/>
      </c>
      <c r="N10" s="20" t="str">
        <f t="shared" ca="1" si="0"/>
        <v/>
      </c>
      <c r="O10" s="20" t="str">
        <f t="shared" ca="1" si="0"/>
        <v/>
      </c>
      <c r="P10" s="15"/>
    </row>
    <row r="11" spans="3:16" ht="18.75" x14ac:dyDescent="0.3">
      <c r="C11" s="19"/>
      <c r="D11" s="20">
        <f t="shared" ca="1" si="1"/>
        <v>0</v>
      </c>
      <c r="E11" s="20" t="str">
        <f t="shared" ca="1" si="0"/>
        <v/>
      </c>
      <c r="F11" s="20" t="str">
        <f t="shared" ca="1" si="0"/>
        <v/>
      </c>
      <c r="G11" s="20" t="str">
        <f t="shared" ca="1" si="0"/>
        <v/>
      </c>
      <c r="H11" s="20" t="str">
        <f t="shared" ca="1" si="0"/>
        <v/>
      </c>
      <c r="I11" s="20" t="str">
        <f t="shared" ca="1" si="0"/>
        <v/>
      </c>
      <c r="J11" s="20" t="str">
        <f t="shared" ca="1" si="0"/>
        <v/>
      </c>
      <c r="K11" s="20" t="str">
        <f t="shared" ca="1" si="0"/>
        <v/>
      </c>
      <c r="L11" s="20" t="str">
        <f t="shared" ca="1" si="0"/>
        <v/>
      </c>
      <c r="M11" s="20" t="str">
        <f t="shared" ca="1" si="0"/>
        <v/>
      </c>
      <c r="N11" s="20" t="str">
        <f t="shared" ca="1" si="0"/>
        <v/>
      </c>
      <c r="O11" s="20" t="str">
        <f t="shared" ca="1" si="0"/>
        <v/>
      </c>
      <c r="P11" s="15"/>
    </row>
    <row r="12" spans="3:16" ht="15" customHeight="1" x14ac:dyDescent="0.3">
      <c r="C12" s="19"/>
      <c r="D12" s="20">
        <f t="shared" ca="1" si="1"/>
        <v>0</v>
      </c>
      <c r="E12" s="20" t="str">
        <f t="shared" ca="1" si="0"/>
        <v/>
      </c>
      <c r="F12" s="20" t="str">
        <f t="shared" ca="1" si="0"/>
        <v/>
      </c>
      <c r="G12" s="20" t="str">
        <f t="shared" ca="1" si="0"/>
        <v/>
      </c>
      <c r="H12" s="20" t="str">
        <f t="shared" ca="1" si="0"/>
        <v/>
      </c>
      <c r="I12" s="20" t="str">
        <f t="shared" ca="1" si="0"/>
        <v/>
      </c>
      <c r="J12" s="20" t="str">
        <f t="shared" ca="1" si="0"/>
        <v/>
      </c>
      <c r="K12" s="20" t="str">
        <f t="shared" ca="1" si="0"/>
        <v/>
      </c>
      <c r="L12" s="20" t="str">
        <f t="shared" ca="1" si="0"/>
        <v/>
      </c>
      <c r="M12" s="20" t="str">
        <f t="shared" ca="1" si="0"/>
        <v/>
      </c>
      <c r="N12" s="20" t="str">
        <f t="shared" ca="1" si="0"/>
        <v/>
      </c>
      <c r="O12" s="20" t="str">
        <f t="shared" ca="1" si="0"/>
        <v/>
      </c>
      <c r="P12" s="15"/>
    </row>
    <row r="13" spans="3:16" ht="18.75" x14ac:dyDescent="0.3">
      <c r="C13" s="19"/>
      <c r="D13" s="20">
        <f t="shared" ca="1" si="1"/>
        <v>0</v>
      </c>
      <c r="E13" s="20" t="str">
        <f t="shared" ca="1" si="0"/>
        <v/>
      </c>
      <c r="F13" s="20" t="str">
        <f t="shared" ca="1" si="0"/>
        <v/>
      </c>
      <c r="G13" s="20" t="str">
        <f t="shared" ca="1" si="0"/>
        <v/>
      </c>
      <c r="H13" s="20" t="str">
        <f t="shared" ca="1" si="0"/>
        <v/>
      </c>
      <c r="I13" s="20" t="str">
        <f t="shared" ca="1" si="0"/>
        <v/>
      </c>
      <c r="J13" s="20" t="str">
        <f t="shared" ca="1" si="0"/>
        <v/>
      </c>
      <c r="K13" s="20" t="str">
        <f t="shared" ca="1" si="0"/>
        <v/>
      </c>
      <c r="L13" s="20" t="str">
        <f t="shared" ca="1" si="0"/>
        <v/>
      </c>
      <c r="M13" s="20" t="str">
        <f t="shared" ca="1" si="0"/>
        <v/>
      </c>
      <c r="N13" s="20" t="str">
        <f t="shared" ca="1" si="0"/>
        <v/>
      </c>
      <c r="O13" s="20" t="str">
        <f t="shared" ca="1" si="0"/>
        <v/>
      </c>
      <c r="P13" s="15"/>
    </row>
    <row r="14" spans="3:16" ht="18.75" x14ac:dyDescent="0.3">
      <c r="C14" s="19"/>
      <c r="D14" s="20">
        <f>янв!K17</f>
        <v>2152</v>
      </c>
      <c r="E14" s="20"/>
      <c r="F14" s="20"/>
      <c r="G14" s="20"/>
      <c r="H14" s="20"/>
      <c r="I14" s="20" t="str">
        <f>IFERROR([1]июн!K30,"")</f>
        <v/>
      </c>
      <c r="J14" s="20" t="str">
        <f>IFERROR([2]июл!K30,"")</f>
        <v/>
      </c>
      <c r="K14" s="20" t="str">
        <f>IFERROR([3]авг!K30,"")</f>
        <v/>
      </c>
      <c r="L14" s="20" t="str">
        <f>IFERROR([4]сен!K30,"")</f>
        <v/>
      </c>
      <c r="M14" s="20" t="str">
        <f>IFERROR([5]окт!K30,"")</f>
        <v/>
      </c>
      <c r="N14" s="20" t="str">
        <f>IFERROR([6]ноя!K30,"")</f>
        <v/>
      </c>
      <c r="O14" s="20" t="str">
        <f>IFERROR([7]дек!K30,"")</f>
        <v/>
      </c>
      <c r="P14" s="15"/>
    </row>
    <row r="15" spans="3:16" ht="18" customHeight="1" x14ac:dyDescent="0.3">
      <c r="C15" s="19"/>
      <c r="D15" s="20">
        <f>янв!K28</f>
        <v>74091.5</v>
      </c>
      <c r="E15" s="20"/>
      <c r="F15" s="20"/>
      <c r="G15" s="20"/>
      <c r="H15" s="20"/>
      <c r="I15" s="20" t="str">
        <f>IFERROR(SUM([1]июн!K11:K24)+[1]июн!K29+[1]июн!K31+[1]июн!K33+[1]июн!K34+[1]июн!K35+[1]июн!K36+[1]июн!K38+[1]июн!K41,"")</f>
        <v/>
      </c>
      <c r="J15" s="20" t="str">
        <f>IFERROR(SUM([2]июл!K11:K24)+[2]июл!K29+[2]июл!K31+[2]июл!K33+[2]июл!K34+[2]июл!K35+[2]июл!K36+[2]июл!K38+[2]июл!K41,"")</f>
        <v/>
      </c>
      <c r="K15" s="20" t="str">
        <f>IFERROR(SUM([3]авг!K11:K24)+[3]авг!K29+[3]авг!K31+[3]авг!K33+[3]авг!K34+[3]авг!K35+[3]авг!K36+[3]авг!K38+[3]авг!K41,"")</f>
        <v/>
      </c>
      <c r="L15" s="20" t="str">
        <f>IFERROR(SUM([4]сен!K11:K24)+[4]сен!K29+[4]сен!K31+[4]сен!K33+[4]сен!K34+[4]сен!K35+[4]сен!K36+[4]сен!K38+[4]сен!K41,"")</f>
        <v/>
      </c>
      <c r="M15" s="20" t="str">
        <f>IFERROR(SUM([5]окт!K11:K24)+[5]окт!K29+[5]окт!K31+[5]окт!K33+[5]окт!K34+[5]окт!K35+[5]окт!K36+[5]окт!K38+[5]окт!K41,"")</f>
        <v/>
      </c>
      <c r="N15" s="20" t="str">
        <f>IFERROR(SUM([6]ноя!K11:K24)+[6]ноя!K29+[6]ноя!K31+[6]ноя!K33+[6]ноя!K34+[6]ноя!K35+[6]ноя!K36+[6]ноя!K38+[6]ноя!K41,"")</f>
        <v/>
      </c>
      <c r="O15" s="20" t="str">
        <f>IFERROR(SUM([7]дек!K11:K24)+[7]дек!K29+[7]дек!K31+[7]дек!K33+[7]дек!K34+[7]дек!K35+[7]дек!K36+[7]дек!K38+[7]дек!K41,"")</f>
        <v/>
      </c>
      <c r="P15" s="15"/>
    </row>
    <row r="16" spans="3:16" ht="18.75" customHeight="1" x14ac:dyDescent="0.3">
      <c r="C16" s="21" t="s">
        <v>18</v>
      </c>
      <c r="D16" s="22">
        <f ca="1">SUM(D6:D15)</f>
        <v>153951.9</v>
      </c>
      <c r="E16" s="22">
        <f ca="1">SUM(E6:E15)</f>
        <v>0</v>
      </c>
      <c r="F16" s="22">
        <f t="shared" ref="E16:O16" ca="1" si="2">SUM(F6:F15)</f>
        <v>0</v>
      </c>
      <c r="G16" s="22">
        <f t="shared" ca="1" si="2"/>
        <v>0</v>
      </c>
      <c r="H16" s="22">
        <f t="shared" ca="1" si="2"/>
        <v>0</v>
      </c>
      <c r="I16" s="22">
        <f t="shared" ca="1" si="2"/>
        <v>0</v>
      </c>
      <c r="J16" s="22">
        <f t="shared" ca="1" si="2"/>
        <v>0</v>
      </c>
      <c r="K16" s="22">
        <f t="shared" ca="1" si="2"/>
        <v>0</v>
      </c>
      <c r="L16" s="22">
        <f t="shared" ca="1" si="2"/>
        <v>0</v>
      </c>
      <c r="M16" s="22">
        <f t="shared" ca="1" si="2"/>
        <v>0</v>
      </c>
      <c r="N16" s="22">
        <f t="shared" ca="1" si="2"/>
        <v>0</v>
      </c>
      <c r="O16" s="22">
        <f t="shared" ca="1" si="2"/>
        <v>0</v>
      </c>
      <c r="P16" s="15"/>
    </row>
    <row r="17" spans="3:26" ht="38.25" customHeight="1" x14ac:dyDescent="0.3">
      <c r="C17" s="23"/>
      <c r="F17" s="23"/>
      <c r="I17" s="23"/>
      <c r="L17" s="14"/>
      <c r="M17" s="14"/>
      <c r="N17" s="14"/>
      <c r="O17" s="14"/>
    </row>
    <row r="19" spans="3:26" x14ac:dyDescent="0.25">
      <c r="J19" s="23"/>
    </row>
    <row r="20" spans="3:26" ht="15" customHeight="1" x14ac:dyDescent="0.35">
      <c r="C20" s="23"/>
      <c r="F20" s="23"/>
      <c r="I20" s="23"/>
      <c r="V20" s="13"/>
    </row>
    <row r="21" spans="3:26" x14ac:dyDescent="0.25">
      <c r="E21" s="24"/>
    </row>
    <row r="23" spans="3:26" ht="17.25" customHeight="1" x14ac:dyDescent="0.35">
      <c r="G23" s="23"/>
      <c r="V23" s="13"/>
      <c r="X23" s="13"/>
      <c r="Z23" s="16"/>
    </row>
    <row r="24" spans="3:26" x14ac:dyDescent="0.25">
      <c r="G24" s="23"/>
    </row>
    <row r="26" spans="3:26" ht="17.25" customHeight="1" x14ac:dyDescent="0.35">
      <c r="X26" s="25"/>
    </row>
    <row r="27" spans="3:26" ht="18" customHeight="1" x14ac:dyDescent="0.25"/>
    <row r="30" spans="3:26" ht="21.75" customHeight="1" x14ac:dyDescent="0.25"/>
    <row r="31" spans="3:26" ht="21.75" customHeight="1" x14ac:dyDescent="0.25"/>
    <row r="32" spans="3:26" ht="21.75" customHeight="1" x14ac:dyDescent="0.25"/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D04E5-01E4-4022-A25E-FE0CDC0C06B9}">
  <dimension ref="A1:T38"/>
  <sheetViews>
    <sheetView workbookViewId="0">
      <selection activeCell="K4" sqref="K4:K5"/>
    </sheetView>
  </sheetViews>
  <sheetFormatPr defaultRowHeight="15" x14ac:dyDescent="0.25"/>
  <cols>
    <col min="1" max="1" width="5" customWidth="1"/>
    <col min="2" max="2" width="6.5703125" customWidth="1"/>
    <col min="3" max="3" width="6.140625" customWidth="1"/>
    <col min="4" max="4" width="7.5703125" customWidth="1"/>
    <col min="5" max="5" width="7.140625" customWidth="1"/>
    <col min="6" max="6" width="6.42578125" customWidth="1"/>
    <col min="7" max="7" width="8" customWidth="1"/>
    <col min="8" max="8" width="11.7109375" customWidth="1"/>
    <col min="9" max="10" width="10" customWidth="1"/>
    <col min="11" max="11" width="11.42578125" customWidth="1"/>
    <col min="12" max="12" width="8" customWidth="1"/>
    <col min="13" max="13" width="6" customWidth="1"/>
    <col min="14" max="14" width="8.140625" customWidth="1"/>
    <col min="15" max="15" width="9.85546875" customWidth="1"/>
    <col min="16" max="16" width="10.140625" customWidth="1"/>
    <col min="17" max="17" width="10.28515625" customWidth="1"/>
    <col min="19" max="19" width="10.42578125" bestFit="1" customWidth="1"/>
  </cols>
  <sheetData>
    <row r="1" spans="1:20" ht="27" customHeight="1" x14ac:dyDescent="0.25">
      <c r="A1" s="9"/>
      <c r="B1" s="9"/>
      <c r="C1" s="9" t="s">
        <v>0</v>
      </c>
      <c r="D1" s="9"/>
      <c r="E1" s="9"/>
      <c r="F1" s="9"/>
      <c r="G1" s="9"/>
      <c r="H1" s="9"/>
      <c r="I1" s="9"/>
      <c r="J1" s="9"/>
      <c r="K1" s="9" t="s">
        <v>1</v>
      </c>
      <c r="L1" s="9"/>
      <c r="M1" s="9"/>
      <c r="N1" s="9"/>
      <c r="O1" s="10"/>
      <c r="P1" s="11"/>
      <c r="Q1" s="11"/>
    </row>
    <row r="2" spans="1:20" x14ac:dyDescent="0.25">
      <c r="A2" s="1"/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0" x14ac:dyDescent="0.25">
      <c r="A3" s="2"/>
      <c r="B3" s="2"/>
      <c r="C3" s="2"/>
      <c r="D3" s="2"/>
      <c r="E3" s="2"/>
      <c r="F3" s="2"/>
      <c r="G3" s="2"/>
      <c r="H3" s="3"/>
      <c r="I3" s="4"/>
      <c r="J3" s="4"/>
      <c r="K3" s="5">
        <v>44904</v>
      </c>
      <c r="L3" s="2"/>
      <c r="M3" s="5"/>
      <c r="N3" s="2"/>
      <c r="O3" s="6"/>
      <c r="P3" s="6"/>
      <c r="Q3" s="6"/>
    </row>
    <row r="4" spans="1:20" x14ac:dyDescent="0.25">
      <c r="A4" s="2"/>
      <c r="B4" s="2"/>
      <c r="C4" s="2" t="s">
        <v>3</v>
      </c>
      <c r="D4" s="2"/>
      <c r="E4" s="2"/>
      <c r="F4" s="2"/>
      <c r="G4" s="2"/>
      <c r="H4" s="3"/>
      <c r="I4" s="4"/>
      <c r="J4" s="4"/>
      <c r="K4" s="5">
        <v>73904.399999999994</v>
      </c>
      <c r="L4" s="2"/>
      <c r="M4" s="5"/>
      <c r="N4" s="2"/>
      <c r="O4" s="6"/>
      <c r="P4" s="6"/>
      <c r="Q4" s="6"/>
      <c r="S4" s="7"/>
    </row>
    <row r="5" spans="1:20" x14ac:dyDescent="0.25">
      <c r="A5" s="2"/>
      <c r="B5" s="2"/>
      <c r="C5" s="2" t="s">
        <v>3</v>
      </c>
      <c r="D5" s="2"/>
      <c r="E5" s="2"/>
      <c r="F5" s="2"/>
      <c r="G5" s="2"/>
      <c r="H5" s="3"/>
      <c r="I5" s="4"/>
      <c r="J5" s="4"/>
      <c r="K5" s="5">
        <v>3804</v>
      </c>
      <c r="L5" s="2"/>
      <c r="M5" s="5"/>
      <c r="N5" s="2"/>
      <c r="O5" s="6"/>
      <c r="P5" s="6"/>
      <c r="Q5" s="6"/>
      <c r="S5" s="8"/>
      <c r="T5" s="7"/>
    </row>
    <row r="6" spans="1:20" x14ac:dyDescent="0.25">
      <c r="A6" s="2"/>
      <c r="B6" s="2"/>
      <c r="C6" s="2"/>
      <c r="D6" s="2"/>
      <c r="E6" s="2"/>
      <c r="F6" s="2"/>
      <c r="G6" s="2"/>
      <c r="H6" s="3"/>
      <c r="I6" s="4"/>
      <c r="J6" s="4"/>
      <c r="K6" s="5">
        <v>2588</v>
      </c>
      <c r="L6" s="2"/>
      <c r="M6" s="5"/>
      <c r="N6" s="2"/>
      <c r="O6" s="6"/>
      <c r="P6" s="6"/>
      <c r="Q6" s="6"/>
    </row>
    <row r="7" spans="1:20" x14ac:dyDescent="0.25">
      <c r="A7" s="2"/>
      <c r="B7" s="2"/>
      <c r="C7" s="2"/>
      <c r="D7" s="2"/>
      <c r="E7" s="2"/>
      <c r="F7" s="2"/>
      <c r="G7" s="2"/>
      <c r="H7" s="3"/>
      <c r="I7" s="4"/>
      <c r="J7" s="4"/>
      <c r="K7" s="5">
        <v>4319</v>
      </c>
      <c r="L7" s="2"/>
      <c r="M7" s="5"/>
      <c r="N7" s="2"/>
      <c r="O7" s="6"/>
      <c r="P7" s="6"/>
      <c r="Q7" s="6"/>
    </row>
    <row r="8" spans="1:20" x14ac:dyDescent="0.25">
      <c r="A8" s="2"/>
      <c r="B8" s="2"/>
      <c r="C8" s="2"/>
      <c r="D8" s="2"/>
      <c r="E8" s="2"/>
      <c r="F8" s="2"/>
      <c r="G8" s="2"/>
      <c r="H8" s="3"/>
      <c r="I8" s="4"/>
      <c r="J8" s="4"/>
      <c r="K8" s="5">
        <v>46946.44</v>
      </c>
      <c r="L8" s="2"/>
      <c r="M8" s="5"/>
      <c r="N8" s="2"/>
      <c r="O8" s="6"/>
      <c r="P8" s="6"/>
      <c r="Q8" s="6"/>
    </row>
    <row r="9" spans="1:20" x14ac:dyDescent="0.25">
      <c r="A9" s="2"/>
      <c r="B9" s="2"/>
      <c r="C9" s="2"/>
      <c r="D9" s="2"/>
      <c r="E9" s="2"/>
      <c r="F9" s="2"/>
      <c r="G9" s="2"/>
      <c r="H9" s="3"/>
      <c r="I9" s="4"/>
      <c r="J9" s="4"/>
      <c r="K9" s="5">
        <v>47820</v>
      </c>
      <c r="L9" s="2"/>
      <c r="M9" s="5"/>
      <c r="N9" s="2"/>
      <c r="O9" s="6"/>
      <c r="P9" s="6"/>
      <c r="Q9" s="6"/>
    </row>
    <row r="10" spans="1:20" x14ac:dyDescent="0.25">
      <c r="A10" s="2"/>
      <c r="B10" s="2"/>
      <c r="C10" s="2"/>
      <c r="D10" s="2"/>
      <c r="E10" s="2"/>
      <c r="F10" s="2"/>
      <c r="G10" s="2"/>
      <c r="H10" s="3"/>
      <c r="I10" s="4"/>
      <c r="J10" s="4"/>
      <c r="K10" s="5">
        <v>2323</v>
      </c>
      <c r="L10" s="2"/>
      <c r="M10" s="5"/>
      <c r="N10" s="2"/>
      <c r="O10" s="6"/>
      <c r="P10" s="6"/>
      <c r="Q10" s="6"/>
    </row>
    <row r="11" spans="1:20" x14ac:dyDescent="0.25">
      <c r="A11" s="2"/>
      <c r="B11" s="2"/>
      <c r="C11" s="2"/>
      <c r="D11" s="2"/>
      <c r="E11" s="2"/>
      <c r="F11" s="2"/>
      <c r="G11" s="2"/>
      <c r="H11" s="3"/>
      <c r="I11" s="4"/>
      <c r="J11" s="4"/>
      <c r="K11" s="5">
        <v>3150</v>
      </c>
      <c r="L11" s="2"/>
      <c r="M11" s="5"/>
      <c r="N11" s="2"/>
      <c r="O11" s="6"/>
      <c r="P11" s="6"/>
      <c r="Q11" s="6"/>
    </row>
    <row r="12" spans="1:20" x14ac:dyDescent="0.25">
      <c r="A12" s="2"/>
      <c r="B12" s="2"/>
      <c r="C12" s="2"/>
      <c r="D12" s="2"/>
      <c r="E12" s="2"/>
      <c r="F12" s="2"/>
      <c r="G12" s="2"/>
      <c r="H12" s="3"/>
      <c r="I12" s="4"/>
      <c r="J12" s="4"/>
      <c r="K12" s="5">
        <v>592.5</v>
      </c>
      <c r="L12" s="2"/>
      <c r="M12" s="5"/>
      <c r="N12" s="2"/>
      <c r="O12" s="6"/>
      <c r="P12" s="6"/>
      <c r="Q12" s="6"/>
    </row>
    <row r="13" spans="1:20" x14ac:dyDescent="0.25">
      <c r="A13" s="2"/>
      <c r="B13" s="2"/>
      <c r="C13" s="2"/>
      <c r="D13" s="2"/>
      <c r="E13" s="2"/>
      <c r="F13" s="2"/>
      <c r="G13" s="2"/>
      <c r="H13" s="3"/>
      <c r="I13" s="4"/>
      <c r="J13" s="4"/>
      <c r="K13" s="5">
        <v>2183</v>
      </c>
      <c r="L13" s="2"/>
      <c r="M13" s="5"/>
      <c r="N13" s="2"/>
      <c r="O13" s="6"/>
      <c r="P13" s="6"/>
      <c r="Q13" s="6"/>
    </row>
    <row r="14" spans="1:20" x14ac:dyDescent="0.25">
      <c r="A14" s="2"/>
      <c r="B14" s="2"/>
      <c r="C14" s="2"/>
      <c r="D14" s="2"/>
      <c r="E14" s="2"/>
      <c r="F14" s="2"/>
      <c r="G14" s="2"/>
      <c r="H14" s="3"/>
      <c r="I14" s="4"/>
      <c r="J14" s="4"/>
      <c r="K14" s="5">
        <v>2058</v>
      </c>
      <c r="L14" s="2"/>
      <c r="M14" s="5"/>
      <c r="N14" s="2"/>
      <c r="O14" s="6"/>
      <c r="P14" s="6"/>
      <c r="Q14" s="6"/>
    </row>
    <row r="15" spans="1:20" x14ac:dyDescent="0.25">
      <c r="A15" s="2"/>
      <c r="B15" s="2"/>
      <c r="C15" s="2"/>
      <c r="D15" s="2"/>
      <c r="E15" s="2"/>
      <c r="F15" s="2"/>
      <c r="G15" s="2"/>
      <c r="H15" s="3"/>
      <c r="I15" s="4"/>
      <c r="J15" s="4"/>
      <c r="K15" s="5">
        <v>9183</v>
      </c>
      <c r="L15" s="2"/>
      <c r="M15" s="5"/>
      <c r="N15" s="2"/>
      <c r="O15" s="6"/>
      <c r="P15" s="6"/>
      <c r="Q15" s="6"/>
    </row>
    <row r="16" spans="1:20" x14ac:dyDescent="0.25">
      <c r="A16" s="2"/>
      <c r="B16" s="2"/>
      <c r="C16" s="2"/>
      <c r="D16" s="2"/>
      <c r="E16" s="2"/>
      <c r="F16" s="2"/>
      <c r="G16" s="2"/>
      <c r="H16" s="3"/>
      <c r="I16" s="4"/>
      <c r="J16" s="4"/>
      <c r="K16" s="5">
        <v>2853.3</v>
      </c>
      <c r="L16" s="2"/>
      <c r="M16" s="5"/>
      <c r="N16" s="2"/>
      <c r="O16" s="6"/>
      <c r="P16" s="6"/>
      <c r="Q16" s="6"/>
    </row>
    <row r="17" spans="1:19" x14ac:dyDescent="0.25">
      <c r="A17" s="2"/>
      <c r="B17" s="2"/>
      <c r="C17" s="2"/>
      <c r="D17" s="2"/>
      <c r="E17" s="2"/>
      <c r="F17" s="2"/>
      <c r="G17" s="2"/>
      <c r="H17" s="3"/>
      <c r="I17" s="4"/>
      <c r="J17" s="4"/>
      <c r="K17" s="5">
        <v>2152</v>
      </c>
      <c r="L17" s="2"/>
      <c r="M17" s="5"/>
      <c r="N17" s="2"/>
      <c r="O17" s="6"/>
      <c r="P17" s="6"/>
      <c r="Q17" s="6"/>
    </row>
    <row r="18" spans="1:19" x14ac:dyDescent="0.25">
      <c r="A18" s="2"/>
      <c r="B18" s="2"/>
      <c r="C18" s="2"/>
      <c r="D18" s="2"/>
      <c r="E18" s="2"/>
      <c r="F18" s="2"/>
      <c r="G18" s="2"/>
      <c r="H18" s="3"/>
      <c r="I18" s="4"/>
      <c r="J18" s="4"/>
      <c r="K18" s="5">
        <v>904.3</v>
      </c>
      <c r="L18" s="2"/>
      <c r="M18" s="5"/>
      <c r="N18" s="2"/>
      <c r="O18" s="6"/>
      <c r="P18" s="6"/>
      <c r="Q18" s="6"/>
    </row>
    <row r="19" spans="1:19" x14ac:dyDescent="0.25">
      <c r="A19" s="2"/>
      <c r="B19" s="2"/>
      <c r="C19" s="2"/>
      <c r="D19" s="2"/>
      <c r="E19" s="2"/>
      <c r="F19" s="2"/>
      <c r="G19" s="2"/>
      <c r="H19" s="3"/>
      <c r="I19" s="4"/>
      <c r="J19" s="4"/>
      <c r="K19" s="5">
        <v>8840.5</v>
      </c>
      <c r="L19" s="2"/>
      <c r="M19" s="5"/>
      <c r="N19" s="2"/>
      <c r="O19" s="6"/>
      <c r="P19" s="6"/>
      <c r="Q19" s="6"/>
    </row>
    <row r="20" spans="1:19" x14ac:dyDescent="0.25">
      <c r="A20" s="2"/>
      <c r="B20" s="2"/>
      <c r="C20" s="2"/>
      <c r="D20" s="2"/>
      <c r="E20" s="2"/>
      <c r="F20" s="2"/>
      <c r="G20" s="2"/>
      <c r="H20" s="3"/>
      <c r="I20" s="4"/>
      <c r="J20" s="4"/>
      <c r="K20" s="5">
        <v>2510.3000000000002</v>
      </c>
      <c r="L20" s="2"/>
      <c r="M20" s="5"/>
      <c r="N20" s="2"/>
      <c r="O20" s="6"/>
      <c r="P20" s="6"/>
      <c r="Q20" s="6"/>
    </row>
    <row r="21" spans="1:19" x14ac:dyDescent="0.25">
      <c r="A21" s="2"/>
      <c r="B21" s="2"/>
      <c r="C21" s="2"/>
      <c r="D21" s="2"/>
      <c r="E21" s="2"/>
      <c r="F21" s="2"/>
      <c r="G21" s="2"/>
      <c r="H21" s="3"/>
      <c r="I21" s="4"/>
      <c r="J21" s="4"/>
      <c r="K21" s="5">
        <v>8653.4</v>
      </c>
      <c r="L21" s="2"/>
      <c r="M21" s="5"/>
      <c r="N21" s="2"/>
      <c r="O21" s="6"/>
      <c r="P21" s="6"/>
      <c r="Q21" s="6"/>
    </row>
    <row r="22" spans="1:19" x14ac:dyDescent="0.25">
      <c r="A22" s="2"/>
      <c r="B22" s="2"/>
      <c r="C22" s="2"/>
      <c r="D22" s="2"/>
      <c r="E22" s="2"/>
      <c r="F22" s="2"/>
      <c r="G22" s="2"/>
      <c r="H22" s="3"/>
      <c r="I22" s="4"/>
      <c r="J22" s="4"/>
      <c r="K22" s="5">
        <v>20955</v>
      </c>
      <c r="L22" s="2"/>
      <c r="M22" s="5"/>
      <c r="N22" s="2"/>
      <c r="O22" s="6"/>
      <c r="P22" s="6"/>
      <c r="Q22" s="6"/>
      <c r="S22" s="7"/>
    </row>
    <row r="23" spans="1:19" x14ac:dyDescent="0.25">
      <c r="A23" s="2"/>
      <c r="B23" s="2"/>
      <c r="C23" s="2"/>
      <c r="D23" s="2"/>
      <c r="E23" s="2"/>
      <c r="F23" s="2"/>
      <c r="G23" s="2"/>
      <c r="H23" s="3"/>
      <c r="I23" s="4"/>
      <c r="J23" s="4"/>
      <c r="K23" s="5">
        <v>17821</v>
      </c>
      <c r="L23" s="2"/>
      <c r="M23" s="5"/>
      <c r="N23" s="2"/>
      <c r="O23" s="6"/>
      <c r="P23" s="6"/>
      <c r="Q23" s="6"/>
    </row>
    <row r="24" spans="1:19" x14ac:dyDescent="0.25">
      <c r="A24" s="2"/>
      <c r="B24" s="2"/>
      <c r="C24" s="2"/>
      <c r="D24" s="2"/>
      <c r="E24" s="2"/>
      <c r="F24" s="2"/>
      <c r="G24" s="2"/>
      <c r="H24" s="3"/>
      <c r="I24" s="4"/>
      <c r="J24" s="4"/>
      <c r="K24" s="5">
        <v>12660.4</v>
      </c>
      <c r="L24" s="2"/>
      <c r="M24" s="5"/>
      <c r="N24" s="2"/>
      <c r="O24" s="6"/>
      <c r="P24" s="6"/>
      <c r="Q24" s="6"/>
    </row>
    <row r="25" spans="1:19" x14ac:dyDescent="0.25">
      <c r="A25" s="2"/>
      <c r="B25" s="2"/>
      <c r="C25" s="2"/>
      <c r="D25" s="2"/>
      <c r="E25" s="2"/>
      <c r="F25" s="2"/>
      <c r="G25" s="2"/>
      <c r="H25" s="3"/>
      <c r="I25" s="4"/>
      <c r="J25" s="4"/>
      <c r="K25" s="5">
        <v>661</v>
      </c>
      <c r="L25" s="2"/>
      <c r="M25" s="5"/>
      <c r="N25" s="2"/>
      <c r="O25" s="6"/>
      <c r="P25" s="6"/>
      <c r="Q25" s="6"/>
    </row>
    <row r="26" spans="1:19" x14ac:dyDescent="0.25">
      <c r="A26" s="2"/>
      <c r="B26" s="2"/>
      <c r="C26" s="2"/>
      <c r="D26" s="2"/>
      <c r="E26" s="2"/>
      <c r="F26" s="2"/>
      <c r="G26" s="2"/>
      <c r="H26" s="3"/>
      <c r="I26" s="4"/>
      <c r="J26" s="4"/>
      <c r="K26" s="5">
        <v>6455</v>
      </c>
      <c r="L26" s="2"/>
      <c r="M26" s="5"/>
      <c r="N26" s="2"/>
      <c r="O26" s="6"/>
      <c r="P26" s="6"/>
      <c r="Q26" s="6"/>
    </row>
    <row r="27" spans="1:19" x14ac:dyDescent="0.25">
      <c r="A27" s="2"/>
      <c r="B27" s="2"/>
      <c r="C27" s="2"/>
      <c r="D27" s="2"/>
      <c r="E27" s="2"/>
      <c r="F27" s="2"/>
      <c r="G27" s="2"/>
      <c r="H27" s="3"/>
      <c r="I27" s="4"/>
      <c r="J27" s="4"/>
      <c r="K27" s="5">
        <v>234</v>
      </c>
      <c r="L27" s="2"/>
      <c r="M27" s="5"/>
      <c r="N27" s="2"/>
      <c r="O27" s="6"/>
      <c r="P27" s="6"/>
      <c r="Q27" s="6"/>
    </row>
    <row r="28" spans="1:19" x14ac:dyDescent="0.25">
      <c r="A28" s="2"/>
      <c r="B28" s="2"/>
      <c r="C28" s="2"/>
      <c r="D28" s="2"/>
      <c r="E28" s="2"/>
      <c r="F28" s="2"/>
      <c r="G28" s="2"/>
      <c r="H28" s="3"/>
      <c r="I28" s="4"/>
      <c r="J28" s="4"/>
      <c r="K28" s="5">
        <v>74091.5</v>
      </c>
      <c r="L28" s="2"/>
      <c r="M28" s="5"/>
      <c r="N28" s="2"/>
      <c r="O28" s="6"/>
      <c r="P28" s="6"/>
      <c r="Q28" s="6"/>
    </row>
    <row r="29" spans="1:19" x14ac:dyDescent="0.25">
      <c r="A29" s="2"/>
      <c r="B29" s="2"/>
      <c r="C29" s="2"/>
      <c r="D29" s="2"/>
      <c r="E29" s="2"/>
      <c r="F29" s="2"/>
      <c r="G29" s="2"/>
      <c r="H29" s="3"/>
      <c r="I29" s="4"/>
      <c r="J29" s="4"/>
      <c r="K29" s="5">
        <v>312</v>
      </c>
      <c r="L29" s="2"/>
      <c r="M29" s="5"/>
      <c r="N29" s="2"/>
      <c r="O29" s="6"/>
      <c r="P29" s="6"/>
      <c r="Q29" s="6"/>
    </row>
    <row r="30" spans="1:19" x14ac:dyDescent="0.25">
      <c r="A30" s="2"/>
      <c r="B30" s="2"/>
      <c r="C30" s="2"/>
      <c r="D30" s="2"/>
      <c r="E30" s="2"/>
      <c r="F30" s="2"/>
      <c r="G30" s="2"/>
      <c r="H30" s="3"/>
      <c r="I30" s="4"/>
      <c r="J30" s="4"/>
      <c r="K30" s="5">
        <v>5566</v>
      </c>
      <c r="L30" s="2"/>
      <c r="M30" s="5"/>
      <c r="N30" s="2"/>
      <c r="O30" s="6"/>
      <c r="P30" s="6"/>
      <c r="Q30" s="6"/>
    </row>
    <row r="31" spans="1:19" x14ac:dyDescent="0.25">
      <c r="A31" s="2"/>
      <c r="B31" s="2"/>
      <c r="C31" s="2"/>
      <c r="D31" s="2"/>
      <c r="E31" s="2"/>
      <c r="F31" s="2"/>
      <c r="G31" s="2"/>
      <c r="H31" s="3"/>
      <c r="I31" s="4"/>
      <c r="J31" s="4"/>
      <c r="K31" s="5">
        <v>2760</v>
      </c>
      <c r="L31" s="2"/>
      <c r="M31" s="5"/>
      <c r="N31" s="2"/>
      <c r="O31" s="6"/>
      <c r="P31" s="6"/>
      <c r="Q31" s="6"/>
    </row>
    <row r="32" spans="1:19" x14ac:dyDescent="0.25">
      <c r="A32" s="2"/>
      <c r="B32" s="2"/>
      <c r="C32" s="2"/>
      <c r="D32" s="2"/>
      <c r="E32" s="2"/>
      <c r="F32" s="2"/>
      <c r="G32" s="2"/>
      <c r="H32" s="3"/>
      <c r="I32" s="4"/>
      <c r="J32" s="4"/>
      <c r="K32" s="5">
        <v>592.5</v>
      </c>
      <c r="L32" s="2"/>
      <c r="M32" s="5"/>
      <c r="N32" s="2"/>
      <c r="O32" s="6"/>
      <c r="P32" s="6"/>
      <c r="Q32" s="6"/>
    </row>
    <row r="33" spans="1:17" x14ac:dyDescent="0.25">
      <c r="A33" s="2"/>
      <c r="B33" s="2"/>
      <c r="C33" s="2"/>
      <c r="D33" s="2"/>
      <c r="E33" s="2"/>
      <c r="F33" s="2"/>
      <c r="G33" s="2"/>
      <c r="H33" s="3"/>
      <c r="I33" s="4"/>
      <c r="J33" s="4"/>
      <c r="K33" s="5">
        <v>13892</v>
      </c>
      <c r="L33" s="2"/>
      <c r="M33" s="5"/>
      <c r="N33" s="2"/>
      <c r="O33" s="6"/>
      <c r="P33" s="6"/>
      <c r="Q33" s="6"/>
    </row>
    <row r="34" spans="1:17" x14ac:dyDescent="0.25">
      <c r="A34" s="2"/>
      <c r="B34" s="2"/>
      <c r="C34" s="2"/>
      <c r="D34" s="2"/>
      <c r="E34" s="2"/>
      <c r="F34" s="2"/>
      <c r="G34" s="2"/>
      <c r="H34" s="3"/>
      <c r="I34" s="4"/>
      <c r="J34" s="4"/>
      <c r="K34" s="5">
        <v>1091.4000000000001</v>
      </c>
      <c r="L34" s="2"/>
      <c r="M34" s="5"/>
      <c r="N34" s="2"/>
      <c r="O34" s="6"/>
      <c r="P34" s="6"/>
      <c r="Q34" s="6"/>
    </row>
    <row r="35" spans="1:17" x14ac:dyDescent="0.25">
      <c r="A35" s="2"/>
      <c r="B35" s="2"/>
      <c r="C35" s="2"/>
      <c r="D35" s="2"/>
      <c r="E35" s="2"/>
      <c r="F35" s="2"/>
      <c r="G35" s="2"/>
      <c r="H35" s="3"/>
      <c r="I35" s="4"/>
      <c r="J35" s="4"/>
      <c r="K35" s="5">
        <v>5317</v>
      </c>
      <c r="L35" s="2"/>
      <c r="M35" s="5"/>
      <c r="N35" s="2"/>
      <c r="O35" s="6"/>
      <c r="P35" s="6"/>
      <c r="Q35" s="6"/>
    </row>
    <row r="36" spans="1:17" x14ac:dyDescent="0.25">
      <c r="A36" s="2"/>
      <c r="B36" s="2"/>
      <c r="C36" s="2"/>
      <c r="D36" s="2"/>
      <c r="E36" s="2"/>
      <c r="F36" s="2"/>
      <c r="G36" s="2"/>
      <c r="H36" s="3"/>
      <c r="I36" s="4"/>
      <c r="J36" s="4"/>
      <c r="K36" s="5">
        <v>2510.058</v>
      </c>
      <c r="L36" s="2"/>
      <c r="M36" s="5"/>
      <c r="N36" s="2"/>
      <c r="O36" s="6"/>
      <c r="P36" s="6"/>
      <c r="Q36" s="6"/>
    </row>
    <row r="37" spans="1:17" x14ac:dyDescent="0.25">
      <c r="A37" s="2"/>
      <c r="B37" s="2"/>
      <c r="C37" s="2"/>
      <c r="D37" s="2"/>
      <c r="E37" s="2"/>
      <c r="F37" s="2"/>
      <c r="G37" s="2"/>
      <c r="H37" s="3"/>
      <c r="I37" s="4"/>
      <c r="J37" s="4"/>
      <c r="K37" s="5">
        <v>982</v>
      </c>
      <c r="L37" s="2"/>
      <c r="M37" s="5"/>
      <c r="N37" s="2"/>
      <c r="O37" s="6"/>
      <c r="P37" s="6"/>
      <c r="Q37" s="6"/>
    </row>
    <row r="38" spans="1:17" x14ac:dyDescent="0.25">
      <c r="K38" s="8">
        <f>SUM(K3:K37)</f>
        <v>435589.99800000002</v>
      </c>
    </row>
  </sheetData>
  <mergeCells count="1">
    <mergeCell ref="O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 </vt:lpstr>
      <vt:lpstr>янв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Амерханов Ремис Шейхуллович</cp:lastModifiedBy>
  <dcterms:created xsi:type="dcterms:W3CDTF">2022-06-03T06:25:00Z</dcterms:created>
  <dcterms:modified xsi:type="dcterms:W3CDTF">2022-06-03T06:29:11Z</dcterms:modified>
</cp:coreProperties>
</file>