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showInkAnnotation="0" codeName="ЭтаКнига"/>
  <xr:revisionPtr revIDLastSave="0" documentId="13_ncr:1000001_{FB20F2E9-EBA1-D846-A466-B8579A30F893}" xr6:coauthVersionLast="46" xr6:coauthVersionMax="46" xr10:uidLastSave="{00000000-0000-0000-0000-000000000000}"/>
  <bookViews>
    <workbookView xWindow="0" yWindow="0" windowWidth="23340" windowHeight="9930" tabRatio="856" firstSheet="1" activeTab="1" xr2:uid="{00000000-000D-0000-FFFF-FFFF00000000}"/>
  </bookViews>
  <sheets>
    <sheet name="списки для чек-листа" sheetId="3" state="hidden" r:id="rId1"/>
    <sheet name="Лист2" sheetId="1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9" l="1" a="1"/>
  <c r="G62" i="19"/>
  <c r="H62" i="19"/>
  <c r="G3" i="19" a="1"/>
  <c r="G3" i="19"/>
  <c r="G4" i="19" a="1"/>
  <c r="G4" i="19"/>
  <c r="H4" i="19"/>
  <c r="G5" i="19" a="1"/>
  <c r="G5" i="19"/>
  <c r="G6" i="19" a="1"/>
  <c r="G6" i="19"/>
  <c r="H6" i="19"/>
  <c r="G7" i="19" a="1"/>
  <c r="G7" i="19"/>
  <c r="H7" i="19"/>
  <c r="G8" i="19" a="1"/>
  <c r="G8" i="19"/>
  <c r="H8" i="19"/>
  <c r="G9" i="19" a="1"/>
  <c r="G9" i="19"/>
  <c r="G10" i="19" a="1"/>
  <c r="G10" i="19"/>
  <c r="H10" i="19"/>
  <c r="G11" i="19" a="1"/>
  <c r="G11" i="19"/>
  <c r="H11" i="19"/>
  <c r="G12" i="19" a="1"/>
  <c r="G12" i="19"/>
  <c r="H12" i="19"/>
  <c r="G13" i="19" a="1"/>
  <c r="G13" i="19"/>
  <c r="G14" i="19" a="1"/>
  <c r="G14" i="19"/>
  <c r="H14" i="19"/>
  <c r="G15" i="19" a="1"/>
  <c r="G15" i="19"/>
  <c r="H15" i="19"/>
  <c r="G16" i="19" a="1"/>
  <c r="G16" i="19"/>
  <c r="H16" i="19"/>
  <c r="G17" i="19" a="1"/>
  <c r="G17" i="19"/>
  <c r="G18" i="19" a="1"/>
  <c r="G18" i="19"/>
  <c r="H18" i="19"/>
  <c r="G19" i="19" a="1"/>
  <c r="G19" i="19"/>
  <c r="H19" i="19"/>
  <c r="G20" i="19" a="1"/>
  <c r="G20" i="19"/>
  <c r="H20" i="19"/>
  <c r="G21" i="19" a="1"/>
  <c r="G21" i="19"/>
  <c r="G22" i="19" a="1"/>
  <c r="G22" i="19"/>
  <c r="H22" i="19"/>
  <c r="G23" i="19" a="1"/>
  <c r="G23" i="19"/>
  <c r="H23" i="19"/>
  <c r="G24" i="19" a="1"/>
  <c r="G24" i="19"/>
  <c r="H24" i="19"/>
  <c r="G25" i="19" a="1"/>
  <c r="G25" i="19"/>
  <c r="G26" i="19" a="1"/>
  <c r="G26" i="19"/>
  <c r="H26" i="19"/>
  <c r="G27" i="19" a="1"/>
  <c r="G27" i="19"/>
  <c r="H27" i="19"/>
  <c r="G28" i="19" a="1"/>
  <c r="G28" i="19"/>
  <c r="H28" i="19"/>
  <c r="G29" i="19" a="1"/>
  <c r="G29" i="19"/>
  <c r="G30" i="19" a="1"/>
  <c r="G30" i="19"/>
  <c r="H30" i="19"/>
  <c r="G31" i="19" a="1"/>
  <c r="G31" i="19"/>
  <c r="H31" i="19"/>
  <c r="G32" i="19" a="1"/>
  <c r="G32" i="19"/>
  <c r="H32" i="19"/>
  <c r="G33" i="19" a="1"/>
  <c r="G33" i="19"/>
  <c r="H33" i="19"/>
  <c r="G34" i="19" a="1"/>
  <c r="G34" i="19"/>
  <c r="H34" i="19"/>
  <c r="G35" i="19" a="1"/>
  <c r="G35" i="19"/>
  <c r="H35" i="19"/>
  <c r="G36" i="19" a="1"/>
  <c r="G36" i="19"/>
  <c r="H36" i="19"/>
  <c r="G37" i="19" a="1"/>
  <c r="G37" i="19"/>
  <c r="G38" i="19" a="1"/>
  <c r="G38" i="19"/>
  <c r="H38" i="19"/>
  <c r="G39" i="19" a="1"/>
  <c r="G39" i="19"/>
  <c r="H39" i="19"/>
  <c r="G40" i="19" a="1"/>
  <c r="G40" i="19"/>
  <c r="H40" i="19"/>
  <c r="G41" i="19" a="1"/>
  <c r="G41" i="19"/>
  <c r="H41" i="19"/>
  <c r="G42" i="19" a="1"/>
  <c r="G42" i="19"/>
  <c r="H42" i="19"/>
  <c r="G43" i="19" a="1"/>
  <c r="G43" i="19"/>
  <c r="H43" i="19"/>
  <c r="G44" i="19" a="1"/>
  <c r="G44" i="19"/>
  <c r="H44" i="19"/>
  <c r="G45" i="19" a="1"/>
  <c r="G45" i="19"/>
  <c r="H45" i="19"/>
  <c r="G46" i="19" a="1"/>
  <c r="G46" i="19"/>
  <c r="H46" i="19"/>
  <c r="G47" i="19" a="1"/>
  <c r="G47" i="19"/>
  <c r="H47" i="19"/>
  <c r="G48" i="19" a="1"/>
  <c r="G48" i="19"/>
  <c r="H48" i="19"/>
  <c r="G49" i="19" a="1"/>
  <c r="G49" i="19"/>
  <c r="H49" i="19"/>
  <c r="G50" i="19" a="1"/>
  <c r="G50" i="19"/>
  <c r="H50" i="19"/>
  <c r="G51" i="19" a="1"/>
  <c r="G51" i="19"/>
  <c r="H51" i="19"/>
  <c r="G52" i="19" a="1"/>
  <c r="G52" i="19"/>
  <c r="H52" i="19"/>
  <c r="G53" i="19" a="1"/>
  <c r="G53" i="19"/>
  <c r="H53" i="19"/>
  <c r="G54" i="19" a="1"/>
  <c r="G54" i="19"/>
  <c r="H54" i="19"/>
  <c r="G55" i="19" a="1"/>
  <c r="G55" i="19"/>
  <c r="H55" i="19"/>
  <c r="G56" i="19" a="1"/>
  <c r="G56" i="19"/>
  <c r="H56" i="19"/>
  <c r="G57" i="19" a="1"/>
  <c r="G57" i="19"/>
  <c r="H57" i="19"/>
  <c r="G58" i="19" a="1"/>
  <c r="G58" i="19"/>
  <c r="H58" i="19"/>
  <c r="G59" i="19" a="1"/>
  <c r="G59" i="19"/>
  <c r="H59" i="19"/>
  <c r="G60" i="19" a="1"/>
  <c r="G60" i="19"/>
  <c r="H60" i="19"/>
  <c r="G61" i="19" a="1"/>
  <c r="G61" i="19"/>
  <c r="H61" i="19"/>
  <c r="H5" i="19"/>
  <c r="H9" i="19"/>
  <c r="H13" i="19"/>
  <c r="H17" i="19"/>
  <c r="H21" i="19"/>
  <c r="H25" i="19"/>
  <c r="H29" i="19"/>
  <c r="H37" i="19"/>
  <c r="H3" i="19"/>
  <c r="K3" i="19" a="1"/>
  <c r="K3" i="19"/>
  <c r="O3" i="19"/>
  <c r="P3" i="19"/>
  <c r="L3" i="19" a="1"/>
  <c r="L3" i="19"/>
  <c r="M3" i="19"/>
  <c r="K4" i="19" a="1"/>
  <c r="K4" i="19"/>
  <c r="M4" i="19"/>
  <c r="K5" i="19" a="1"/>
  <c r="K5" i="19"/>
  <c r="M5" i="19"/>
  <c r="K6" i="19" a="1"/>
  <c r="K6" i="19"/>
  <c r="M6" i="19"/>
  <c r="K7" i="19" a="1"/>
  <c r="K7" i="19"/>
  <c r="M7" i="19"/>
  <c r="K8" i="19" a="1"/>
  <c r="K8" i="19"/>
  <c r="M8" i="19"/>
  <c r="K9" i="19" a="1"/>
  <c r="K9" i="19"/>
  <c r="M9" i="19"/>
  <c r="K10" i="19" a="1"/>
  <c r="K10" i="19"/>
  <c r="M10" i="19"/>
  <c r="K11" i="19" a="1"/>
  <c r="K11" i="19"/>
  <c r="M11" i="19"/>
  <c r="K12" i="19" a="1"/>
  <c r="K12" i="19"/>
  <c r="M12" i="19"/>
  <c r="K13" i="19" a="1"/>
  <c r="K13" i="19"/>
  <c r="M13" i="19"/>
  <c r="K14" i="19" a="1"/>
  <c r="K14" i="19"/>
  <c r="M14" i="19"/>
  <c r="K15" i="19" a="1"/>
  <c r="K15" i="19"/>
  <c r="M15" i="19"/>
  <c r="K16" i="19" a="1"/>
  <c r="K16" i="19"/>
  <c r="M16" i="19"/>
  <c r="K17" i="19" a="1"/>
  <c r="K17" i="19"/>
  <c r="M17" i="19"/>
  <c r="K18" i="19" a="1"/>
  <c r="K18" i="19"/>
  <c r="M18" i="19"/>
  <c r="K19" i="19" a="1"/>
  <c r="K19" i="19"/>
  <c r="M19" i="19"/>
  <c r="K20" i="19" a="1"/>
  <c r="K20" i="19"/>
  <c r="M20" i="19"/>
  <c r="K21" i="19" a="1"/>
  <c r="K21" i="19"/>
  <c r="M21" i="19"/>
  <c r="K22" i="19" a="1"/>
  <c r="K22" i="19"/>
  <c r="M22" i="19"/>
  <c r="K23" i="19" a="1"/>
  <c r="K23" i="19"/>
  <c r="M23" i="19"/>
  <c r="K24" i="19" a="1"/>
  <c r="K24" i="19"/>
  <c r="M24" i="19"/>
  <c r="K25" i="19" a="1"/>
  <c r="K25" i="19"/>
  <c r="M25" i="19"/>
  <c r="K26" i="19" a="1"/>
  <c r="K26" i="19"/>
  <c r="M26" i="19"/>
  <c r="K27" i="19" a="1"/>
  <c r="K27" i="19"/>
  <c r="M27" i="19"/>
  <c r="K28" i="19" a="1"/>
  <c r="K28" i="19"/>
  <c r="M28" i="19"/>
  <c r="K29" i="19" a="1"/>
  <c r="K29" i="19"/>
  <c r="M29" i="19"/>
  <c r="K30" i="19" a="1"/>
  <c r="K30" i="19"/>
  <c r="M30" i="19"/>
  <c r="K31" i="19" a="1"/>
  <c r="K31" i="19"/>
  <c r="M31" i="19"/>
  <c r="K32" i="19" a="1"/>
  <c r="K32" i="19"/>
  <c r="M32" i="19"/>
  <c r="K33" i="19" a="1"/>
  <c r="K33" i="19"/>
  <c r="M33" i="19"/>
  <c r="K34" i="19" a="1"/>
  <c r="K34" i="19"/>
  <c r="M34" i="19"/>
  <c r="K35" i="19" a="1"/>
  <c r="K35" i="19"/>
  <c r="M35" i="19"/>
  <c r="K36" i="19" a="1"/>
  <c r="K36" i="19"/>
  <c r="M36" i="19"/>
  <c r="K37" i="19" a="1"/>
  <c r="K37" i="19"/>
  <c r="M37" i="19"/>
  <c r="K38" i="19" a="1"/>
  <c r="K38" i="19"/>
  <c r="M38" i="19"/>
  <c r="K39" i="19" a="1"/>
  <c r="K39" i="19"/>
  <c r="M39" i="19"/>
  <c r="K40" i="19" a="1"/>
  <c r="K40" i="19"/>
  <c r="M40" i="19"/>
  <c r="K41" i="19" a="1"/>
  <c r="K41" i="19"/>
  <c r="M41" i="19"/>
  <c r="K42" i="19" a="1"/>
  <c r="K42" i="19"/>
  <c r="M42" i="19"/>
  <c r="K43" i="19" a="1"/>
  <c r="K43" i="19"/>
  <c r="M43" i="19"/>
  <c r="K44" i="19" a="1"/>
  <c r="K44" i="19"/>
  <c r="M44" i="19"/>
  <c r="K45" i="19" a="1"/>
  <c r="K45" i="19"/>
  <c r="M45" i="19"/>
  <c r="K46" i="19" a="1"/>
  <c r="K46" i="19"/>
  <c r="M46" i="19"/>
  <c r="K47" i="19" a="1"/>
  <c r="K47" i="19"/>
  <c r="M47" i="19"/>
  <c r="K48" i="19" a="1"/>
  <c r="K48" i="19"/>
  <c r="M48" i="19"/>
  <c r="K49" i="19" a="1"/>
  <c r="K49" i="19"/>
  <c r="M49" i="19"/>
  <c r="K50" i="19" a="1"/>
  <c r="K50" i="19"/>
  <c r="M50" i="19"/>
  <c r="K51" i="19" a="1"/>
  <c r="K51" i="19"/>
  <c r="M51" i="19"/>
  <c r="K52" i="19" a="1"/>
  <c r="K52" i="19"/>
  <c r="M52" i="19"/>
  <c r="K53" i="19" a="1"/>
  <c r="K53" i="19"/>
  <c r="M53" i="19"/>
  <c r="K54" i="19" a="1"/>
  <c r="K54" i="19"/>
  <c r="M54" i="19"/>
  <c r="K55" i="19" a="1"/>
  <c r="K55" i="19"/>
  <c r="M55" i="19"/>
  <c r="K56" i="19" a="1"/>
  <c r="K56" i="19"/>
  <c r="M56" i="19"/>
  <c r="K57" i="19" a="1"/>
  <c r="K57" i="19"/>
  <c r="M57" i="19"/>
  <c r="K58" i="19" a="1"/>
  <c r="K58" i="19"/>
  <c r="M58" i="19"/>
  <c r="K59" i="19" a="1"/>
  <c r="K59" i="19"/>
  <c r="M59" i="19"/>
  <c r="K60" i="19" a="1"/>
  <c r="K60" i="19"/>
  <c r="M60" i="19"/>
  <c r="K61" i="19" a="1"/>
  <c r="K61" i="19"/>
  <c r="M61" i="19"/>
  <c r="K62" i="19" a="1"/>
  <c r="K62" i="19"/>
  <c r="M62" i="19"/>
  <c r="O4" i="19"/>
  <c r="P4" i="19"/>
  <c r="L4" i="19" a="1"/>
  <c r="L4" i="19"/>
  <c r="O5" i="19"/>
  <c r="P5" i="19"/>
  <c r="L5" i="19" a="1"/>
  <c r="L5" i="19"/>
  <c r="O6" i="19"/>
  <c r="P6" i="19"/>
  <c r="L6" i="19" a="1"/>
  <c r="L6" i="19"/>
  <c r="O7" i="19"/>
  <c r="P7" i="19"/>
  <c r="L7" i="19" a="1"/>
  <c r="L7" i="19"/>
  <c r="O8" i="19"/>
  <c r="P8" i="19"/>
  <c r="L8" i="19" a="1"/>
  <c r="L8" i="19"/>
  <c r="O9" i="19"/>
  <c r="P9" i="19"/>
  <c r="L9" i="19" a="1"/>
  <c r="L9" i="19"/>
  <c r="O10" i="19"/>
  <c r="P10" i="19"/>
  <c r="L10" i="19" a="1"/>
  <c r="L10" i="19"/>
  <c r="O11" i="19"/>
  <c r="P11" i="19"/>
  <c r="L11" i="19" a="1"/>
  <c r="L11" i="19"/>
  <c r="O12" i="19"/>
  <c r="P12" i="19"/>
  <c r="L12" i="19" a="1"/>
  <c r="L12" i="19"/>
  <c r="O13" i="19"/>
  <c r="P13" i="19"/>
  <c r="L13" i="19" a="1"/>
  <c r="L13" i="19"/>
  <c r="O14" i="19"/>
  <c r="P14" i="19"/>
  <c r="L14" i="19" a="1"/>
  <c r="L14" i="19"/>
  <c r="O15" i="19"/>
  <c r="P15" i="19"/>
  <c r="L15" i="19" a="1"/>
  <c r="L15" i="19"/>
  <c r="O16" i="19"/>
  <c r="P16" i="19"/>
  <c r="L16" i="19" a="1"/>
  <c r="L16" i="19"/>
  <c r="O17" i="19"/>
  <c r="P17" i="19"/>
  <c r="L17" i="19" a="1"/>
  <c r="L17" i="19"/>
  <c r="O18" i="19"/>
  <c r="P18" i="19"/>
  <c r="L18" i="19" a="1"/>
  <c r="L18" i="19"/>
  <c r="O19" i="19"/>
  <c r="P19" i="19"/>
  <c r="L19" i="19" a="1"/>
  <c r="L19" i="19"/>
  <c r="O20" i="19"/>
  <c r="P20" i="19"/>
  <c r="L20" i="19" a="1"/>
  <c r="L20" i="19"/>
  <c r="O21" i="19"/>
  <c r="P21" i="19"/>
  <c r="L21" i="19" a="1"/>
  <c r="L21" i="19"/>
  <c r="O22" i="19"/>
  <c r="P22" i="19"/>
  <c r="L22" i="19" a="1"/>
  <c r="L22" i="19"/>
  <c r="O23" i="19"/>
  <c r="P23" i="19"/>
  <c r="L23" i="19" a="1"/>
  <c r="L23" i="19"/>
  <c r="O24" i="19"/>
  <c r="P24" i="19"/>
  <c r="L24" i="19" a="1"/>
  <c r="L24" i="19"/>
  <c r="O25" i="19"/>
  <c r="P25" i="19"/>
  <c r="L25" i="19" a="1"/>
  <c r="L25" i="19"/>
  <c r="O26" i="19"/>
  <c r="P26" i="19"/>
  <c r="L26" i="19" a="1"/>
  <c r="L26" i="19"/>
  <c r="O27" i="19"/>
  <c r="P27" i="19"/>
  <c r="L27" i="19" a="1"/>
  <c r="L27" i="19"/>
  <c r="O28" i="19"/>
  <c r="P28" i="19"/>
  <c r="L28" i="19" a="1"/>
  <c r="L28" i="19"/>
  <c r="O29" i="19"/>
  <c r="P29" i="19"/>
  <c r="L29" i="19" a="1"/>
  <c r="L29" i="19"/>
  <c r="O30" i="19"/>
  <c r="P30" i="19"/>
  <c r="L30" i="19" a="1"/>
  <c r="L30" i="19"/>
  <c r="O31" i="19"/>
  <c r="P31" i="19"/>
  <c r="L31" i="19" a="1"/>
  <c r="L31" i="19"/>
  <c r="O32" i="19"/>
  <c r="P32" i="19"/>
  <c r="L32" i="19" a="1"/>
  <c r="L32" i="19"/>
  <c r="O33" i="19"/>
  <c r="P33" i="19"/>
  <c r="L33" i="19" a="1"/>
  <c r="L33" i="19"/>
  <c r="O34" i="19"/>
  <c r="P34" i="19"/>
  <c r="L34" i="19" a="1"/>
  <c r="L34" i="19"/>
  <c r="O35" i="19"/>
  <c r="P35" i="19"/>
  <c r="L35" i="19" a="1"/>
  <c r="L35" i="19"/>
  <c r="O36" i="19"/>
  <c r="P36" i="19"/>
  <c r="L36" i="19" a="1"/>
  <c r="L36" i="19"/>
  <c r="O37" i="19"/>
  <c r="P37" i="19"/>
  <c r="L37" i="19" a="1"/>
  <c r="L37" i="19"/>
  <c r="O38" i="19"/>
  <c r="P38" i="19"/>
  <c r="L38" i="19" a="1"/>
  <c r="L38" i="19"/>
  <c r="O39" i="19"/>
  <c r="P39" i="19"/>
  <c r="L39" i="19" a="1"/>
  <c r="L39" i="19"/>
  <c r="O40" i="19"/>
  <c r="P40" i="19"/>
  <c r="L40" i="19" a="1"/>
  <c r="L40" i="19"/>
  <c r="O41" i="19"/>
  <c r="P41" i="19"/>
  <c r="L41" i="19" a="1"/>
  <c r="L41" i="19"/>
  <c r="O42" i="19"/>
  <c r="P42" i="19"/>
  <c r="L42" i="19" a="1"/>
  <c r="L42" i="19"/>
  <c r="O43" i="19"/>
  <c r="P43" i="19"/>
  <c r="L43" i="19" a="1"/>
  <c r="L43" i="19"/>
  <c r="O44" i="19"/>
  <c r="P44" i="19"/>
  <c r="L44" i="19" a="1"/>
  <c r="L44" i="19"/>
  <c r="O45" i="19"/>
  <c r="P45" i="19"/>
  <c r="L45" i="19" a="1"/>
  <c r="L45" i="19"/>
  <c r="O46" i="19"/>
  <c r="P46" i="19"/>
  <c r="L46" i="19" a="1"/>
  <c r="L46" i="19"/>
  <c r="O47" i="19"/>
  <c r="P47" i="19"/>
  <c r="L47" i="19" a="1"/>
  <c r="L47" i="19"/>
  <c r="O48" i="19"/>
  <c r="P48" i="19"/>
  <c r="L48" i="19" a="1"/>
  <c r="L48" i="19"/>
  <c r="O49" i="19"/>
  <c r="P49" i="19"/>
  <c r="L49" i="19" a="1"/>
  <c r="L49" i="19"/>
  <c r="O50" i="19"/>
  <c r="P50" i="19"/>
  <c r="L50" i="19" a="1"/>
  <c r="L50" i="19"/>
  <c r="O51" i="19"/>
  <c r="P51" i="19"/>
  <c r="L51" i="19" a="1"/>
  <c r="L51" i="19"/>
  <c r="O52" i="19"/>
  <c r="P52" i="19"/>
  <c r="L52" i="19" a="1"/>
  <c r="L52" i="19"/>
  <c r="O53" i="19"/>
  <c r="P53" i="19"/>
  <c r="L53" i="19" a="1"/>
  <c r="L53" i="19"/>
  <c r="O54" i="19"/>
  <c r="P54" i="19"/>
  <c r="L54" i="19" a="1"/>
  <c r="L54" i="19"/>
  <c r="O55" i="19"/>
  <c r="P55" i="19"/>
  <c r="L55" i="19" a="1"/>
  <c r="L55" i="19"/>
  <c r="O56" i="19"/>
  <c r="P56" i="19"/>
  <c r="L56" i="19" a="1"/>
  <c r="L56" i="19"/>
  <c r="O57" i="19"/>
  <c r="P57" i="19"/>
  <c r="L57" i="19" a="1"/>
  <c r="L57" i="19"/>
  <c r="O58" i="19"/>
  <c r="P58" i="19"/>
  <c r="L58" i="19" a="1"/>
  <c r="L58" i="19"/>
  <c r="O59" i="19"/>
  <c r="P59" i="19"/>
  <c r="L59" i="19" a="1"/>
  <c r="L59" i="19"/>
  <c r="O60" i="19"/>
  <c r="P60" i="19"/>
  <c r="L60" i="19" a="1"/>
  <c r="L60" i="19"/>
  <c r="O61" i="19"/>
  <c r="P61" i="19"/>
  <c r="L61" i="19" a="1"/>
  <c r="L61" i="19"/>
  <c r="O62" i="19"/>
  <c r="P62" i="19"/>
  <c r="L62" i="19" a="1"/>
  <c r="L62" i="19"/>
  <c r="Q3" i="19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T3" i="19" a="1"/>
  <c r="T3" i="19"/>
  <c r="S3" i="19" a="1"/>
  <c r="S3" i="19"/>
  <c r="R3" i="19" a="1"/>
  <c r="R3" i="19"/>
  <c r="T62" i="19" a="1"/>
  <c r="T62" i="19"/>
  <c r="S62" i="19" a="1"/>
  <c r="S62" i="19"/>
  <c r="R62" i="19" a="1"/>
  <c r="R62" i="19"/>
  <c r="T61" i="19" a="1"/>
  <c r="T61" i="19"/>
  <c r="S61" i="19" a="1"/>
  <c r="S61" i="19"/>
  <c r="R61" i="19" a="1"/>
  <c r="R61" i="19"/>
  <c r="T60" i="19" a="1"/>
  <c r="T60" i="19"/>
  <c r="S60" i="19" a="1"/>
  <c r="S60" i="19"/>
  <c r="R60" i="19" a="1"/>
  <c r="R60" i="19"/>
  <c r="T59" i="19" a="1"/>
  <c r="T59" i="19"/>
  <c r="S59" i="19" a="1"/>
  <c r="S59" i="19"/>
  <c r="R59" i="19" a="1"/>
  <c r="R59" i="19"/>
  <c r="T58" i="19" a="1"/>
  <c r="T58" i="19"/>
  <c r="S58" i="19" a="1"/>
  <c r="S58" i="19"/>
  <c r="R58" i="19" a="1"/>
  <c r="R58" i="19"/>
  <c r="T57" i="19" a="1"/>
  <c r="T57" i="19"/>
  <c r="S57" i="19" a="1"/>
  <c r="S57" i="19"/>
  <c r="R57" i="19" a="1"/>
  <c r="R57" i="19"/>
  <c r="T56" i="19" a="1"/>
  <c r="T56" i="19"/>
  <c r="S56" i="19" a="1"/>
  <c r="S56" i="19"/>
  <c r="R56" i="19" a="1"/>
  <c r="R56" i="19"/>
  <c r="T55" i="19" a="1"/>
  <c r="T55" i="19"/>
  <c r="S55" i="19" a="1"/>
  <c r="S55" i="19"/>
  <c r="R55" i="19" a="1"/>
  <c r="R55" i="19"/>
  <c r="T54" i="19" a="1"/>
  <c r="T54" i="19"/>
  <c r="S54" i="19" a="1"/>
  <c r="S54" i="19"/>
  <c r="R54" i="19" a="1"/>
  <c r="R54" i="19"/>
  <c r="T53" i="19" a="1"/>
  <c r="T53" i="19"/>
  <c r="S53" i="19" a="1"/>
  <c r="S53" i="19"/>
  <c r="R53" i="19" a="1"/>
  <c r="R53" i="19"/>
  <c r="T52" i="19" a="1"/>
  <c r="T52" i="19"/>
  <c r="S52" i="19" a="1"/>
  <c r="S52" i="19"/>
  <c r="R52" i="19" a="1"/>
  <c r="R52" i="19"/>
  <c r="T51" i="19" a="1"/>
  <c r="T51" i="19"/>
  <c r="S51" i="19" a="1"/>
  <c r="S51" i="19"/>
  <c r="R51" i="19" a="1"/>
  <c r="R51" i="19"/>
  <c r="T50" i="19" a="1"/>
  <c r="T50" i="19"/>
  <c r="S50" i="19" a="1"/>
  <c r="S50" i="19"/>
  <c r="R50" i="19" a="1"/>
  <c r="R50" i="19"/>
  <c r="T49" i="19" a="1"/>
  <c r="T49" i="19"/>
  <c r="S49" i="19" a="1"/>
  <c r="S49" i="19"/>
  <c r="R49" i="19" a="1"/>
  <c r="R49" i="19"/>
  <c r="T48" i="19" a="1"/>
  <c r="T48" i="19"/>
  <c r="S48" i="19" a="1"/>
  <c r="S48" i="19"/>
  <c r="R48" i="19" a="1"/>
  <c r="R48" i="19"/>
  <c r="T47" i="19" a="1"/>
  <c r="T47" i="19"/>
  <c r="S47" i="19" a="1"/>
  <c r="S47" i="19"/>
  <c r="R47" i="19" a="1"/>
  <c r="R47" i="19"/>
  <c r="T46" i="19" a="1"/>
  <c r="T46" i="19"/>
  <c r="S46" i="19" a="1"/>
  <c r="S46" i="19"/>
  <c r="R46" i="19" a="1"/>
  <c r="R46" i="19"/>
  <c r="T45" i="19" a="1"/>
  <c r="T45" i="19"/>
  <c r="S45" i="19" a="1"/>
  <c r="S45" i="19"/>
  <c r="R45" i="19" a="1"/>
  <c r="R45" i="19"/>
  <c r="T44" i="19" a="1"/>
  <c r="T44" i="19"/>
  <c r="S44" i="19" a="1"/>
  <c r="S44" i="19"/>
  <c r="R44" i="19" a="1"/>
  <c r="R44" i="19"/>
  <c r="T43" i="19" a="1"/>
  <c r="T43" i="19"/>
  <c r="S43" i="19" a="1"/>
  <c r="S43" i="19"/>
  <c r="R43" i="19" a="1"/>
  <c r="R43" i="19"/>
  <c r="T42" i="19" a="1"/>
  <c r="T42" i="19"/>
  <c r="S42" i="19" a="1"/>
  <c r="S42" i="19"/>
  <c r="R42" i="19" a="1"/>
  <c r="R42" i="19"/>
  <c r="T41" i="19" a="1"/>
  <c r="T41" i="19"/>
  <c r="S41" i="19" a="1"/>
  <c r="S41" i="19"/>
  <c r="R41" i="19" a="1"/>
  <c r="R41" i="19"/>
  <c r="T40" i="19" a="1"/>
  <c r="T40" i="19"/>
  <c r="S40" i="19" a="1"/>
  <c r="S40" i="19"/>
  <c r="R40" i="19" a="1"/>
  <c r="R40" i="19"/>
  <c r="T39" i="19" a="1"/>
  <c r="T39" i="19"/>
  <c r="S39" i="19" a="1"/>
  <c r="S39" i="19"/>
  <c r="R39" i="19" a="1"/>
  <c r="R39" i="19"/>
  <c r="T38" i="19" a="1"/>
  <c r="T38" i="19"/>
  <c r="S38" i="19" a="1"/>
  <c r="S38" i="19"/>
  <c r="R38" i="19" a="1"/>
  <c r="R38" i="19"/>
  <c r="T37" i="19" a="1"/>
  <c r="T37" i="19"/>
  <c r="S37" i="19" a="1"/>
  <c r="S37" i="19"/>
  <c r="R37" i="19" a="1"/>
  <c r="R37" i="19"/>
  <c r="T36" i="19" a="1"/>
  <c r="T36" i="19"/>
  <c r="S36" i="19" a="1"/>
  <c r="S36" i="19"/>
  <c r="R36" i="19" a="1"/>
  <c r="R36" i="19"/>
  <c r="T35" i="19" a="1"/>
  <c r="T35" i="19"/>
  <c r="S35" i="19" a="1"/>
  <c r="S35" i="19"/>
  <c r="R35" i="19" a="1"/>
  <c r="R35" i="19"/>
  <c r="T34" i="19" a="1"/>
  <c r="T34" i="19"/>
  <c r="S34" i="19" a="1"/>
  <c r="S34" i="19"/>
  <c r="R34" i="19" a="1"/>
  <c r="R34" i="19"/>
  <c r="T33" i="19" a="1"/>
  <c r="T33" i="19"/>
  <c r="S33" i="19" a="1"/>
  <c r="S33" i="19"/>
  <c r="R33" i="19" a="1"/>
  <c r="R33" i="19"/>
  <c r="T32" i="19" a="1"/>
  <c r="T32" i="19"/>
  <c r="S32" i="19" a="1"/>
  <c r="S32" i="19"/>
  <c r="R32" i="19" a="1"/>
  <c r="R32" i="19"/>
  <c r="T31" i="19" a="1"/>
  <c r="T31" i="19"/>
  <c r="S31" i="19" a="1"/>
  <c r="S31" i="19"/>
  <c r="R31" i="19" a="1"/>
  <c r="R31" i="19"/>
  <c r="T30" i="19" a="1"/>
  <c r="T30" i="19"/>
  <c r="S30" i="19" a="1"/>
  <c r="S30" i="19"/>
  <c r="R30" i="19" a="1"/>
  <c r="R30" i="19"/>
  <c r="T29" i="19" a="1"/>
  <c r="T29" i="19"/>
  <c r="S29" i="19" a="1"/>
  <c r="S29" i="19"/>
  <c r="R29" i="19" a="1"/>
  <c r="R29" i="19"/>
  <c r="T28" i="19" a="1"/>
  <c r="T28" i="19"/>
  <c r="S28" i="19" a="1"/>
  <c r="S28" i="19"/>
  <c r="R28" i="19" a="1"/>
  <c r="R28" i="19"/>
  <c r="T27" i="19" a="1"/>
  <c r="T27" i="19"/>
  <c r="S27" i="19" a="1"/>
  <c r="S27" i="19"/>
  <c r="R27" i="19" a="1"/>
  <c r="R27" i="19"/>
  <c r="T26" i="19" a="1"/>
  <c r="T26" i="19"/>
  <c r="S26" i="19" a="1"/>
  <c r="S26" i="19"/>
  <c r="R26" i="19" a="1"/>
  <c r="R26" i="19"/>
  <c r="T25" i="19" a="1"/>
  <c r="T25" i="19"/>
  <c r="S25" i="19" a="1"/>
  <c r="S25" i="19"/>
  <c r="R25" i="19" a="1"/>
  <c r="R25" i="19"/>
  <c r="T24" i="19" a="1"/>
  <c r="T24" i="19"/>
  <c r="S24" i="19" a="1"/>
  <c r="S24" i="19"/>
  <c r="R24" i="19" a="1"/>
  <c r="R24" i="19"/>
  <c r="T23" i="19" a="1"/>
  <c r="T23" i="19"/>
  <c r="S23" i="19" a="1"/>
  <c r="S23" i="19"/>
  <c r="R23" i="19" a="1"/>
  <c r="R23" i="19"/>
  <c r="T22" i="19" a="1"/>
  <c r="T22" i="19"/>
  <c r="S22" i="19" a="1"/>
  <c r="S22" i="19"/>
  <c r="R22" i="19" a="1"/>
  <c r="R22" i="19"/>
  <c r="T21" i="19" a="1"/>
  <c r="T21" i="19"/>
  <c r="S21" i="19" a="1"/>
  <c r="S21" i="19"/>
  <c r="R21" i="19" a="1"/>
  <c r="R21" i="19"/>
  <c r="T20" i="19" a="1"/>
  <c r="T20" i="19"/>
  <c r="S20" i="19" a="1"/>
  <c r="S20" i="19"/>
  <c r="R20" i="19" a="1"/>
  <c r="R20" i="19"/>
  <c r="T19" i="19" a="1"/>
  <c r="T19" i="19"/>
  <c r="S19" i="19" a="1"/>
  <c r="S19" i="19"/>
  <c r="R19" i="19" a="1"/>
  <c r="R19" i="19"/>
  <c r="T18" i="19" a="1"/>
  <c r="T18" i="19"/>
  <c r="S18" i="19" a="1"/>
  <c r="S18" i="19"/>
  <c r="R18" i="19" a="1"/>
  <c r="R18" i="19"/>
  <c r="T17" i="19" a="1"/>
  <c r="T17" i="19"/>
  <c r="S17" i="19" a="1"/>
  <c r="S17" i="19"/>
  <c r="R17" i="19" a="1"/>
  <c r="R17" i="19"/>
  <c r="T16" i="19" a="1"/>
  <c r="T16" i="19"/>
  <c r="S16" i="19" a="1"/>
  <c r="S16" i="19"/>
  <c r="R16" i="19" a="1"/>
  <c r="R16" i="19"/>
  <c r="T15" i="19" a="1"/>
  <c r="T15" i="19"/>
  <c r="S15" i="19" a="1"/>
  <c r="S15" i="19"/>
  <c r="R15" i="19" a="1"/>
  <c r="R15" i="19"/>
  <c r="T14" i="19" a="1"/>
  <c r="T14" i="19"/>
  <c r="S14" i="19" a="1"/>
  <c r="S14" i="19"/>
  <c r="R14" i="19" a="1"/>
  <c r="R14" i="19"/>
  <c r="T13" i="19" a="1"/>
  <c r="T13" i="19"/>
  <c r="S13" i="19" a="1"/>
  <c r="S13" i="19"/>
  <c r="R13" i="19" a="1"/>
  <c r="R13" i="19"/>
  <c r="T12" i="19" a="1"/>
  <c r="T12" i="19"/>
  <c r="S12" i="19" a="1"/>
  <c r="S12" i="19"/>
  <c r="R12" i="19" a="1"/>
  <c r="R12" i="19"/>
  <c r="T11" i="19" a="1"/>
  <c r="T11" i="19"/>
  <c r="S11" i="19" a="1"/>
  <c r="S11" i="19"/>
  <c r="R11" i="19" a="1"/>
  <c r="R11" i="19"/>
  <c r="T10" i="19" a="1"/>
  <c r="T10" i="19"/>
  <c r="S10" i="19" a="1"/>
  <c r="S10" i="19"/>
  <c r="R10" i="19" a="1"/>
  <c r="R10" i="19"/>
  <c r="T9" i="19" a="1"/>
  <c r="T9" i="19"/>
  <c r="S9" i="19" a="1"/>
  <c r="S9" i="19"/>
  <c r="R9" i="19" a="1"/>
  <c r="R9" i="19"/>
  <c r="T8" i="19" a="1"/>
  <c r="T8" i="19"/>
  <c r="S8" i="19" a="1"/>
  <c r="S8" i="19"/>
  <c r="R8" i="19" a="1"/>
  <c r="R8" i="19"/>
  <c r="T7" i="19" a="1"/>
  <c r="T7" i="19"/>
  <c r="S7" i="19" a="1"/>
  <c r="S7" i="19"/>
  <c r="R7" i="19" a="1"/>
  <c r="R7" i="19"/>
  <c r="T6" i="19" a="1"/>
  <c r="T6" i="19"/>
  <c r="S6" i="19" a="1"/>
  <c r="S6" i="19"/>
  <c r="R6" i="19" a="1"/>
  <c r="R6" i="19"/>
  <c r="T5" i="19" a="1"/>
  <c r="T5" i="19"/>
  <c r="S5" i="19" a="1"/>
  <c r="S5" i="19"/>
  <c r="R5" i="19" a="1"/>
  <c r="R5" i="19"/>
  <c r="T4" i="19" a="1"/>
  <c r="T4" i="19"/>
  <c r="S4" i="19" a="1"/>
  <c r="S4" i="19"/>
  <c r="R4" i="19" a="1"/>
  <c r="R4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<sst xmlns="http://schemas.openxmlformats.org/spreadsheetml/2006/main" count="53" uniqueCount="44">
  <si>
    <t>№ места контроля</t>
  </si>
  <si>
    <t>да</t>
  </si>
  <si>
    <t>нет</t>
  </si>
  <si>
    <t>по ГОСТам</t>
  </si>
  <si>
    <t>ГОСТ тех</t>
  </si>
  <si>
    <t>да (по таблице14.1)</t>
  </si>
  <si>
    <t>да (утонение свыше 30% толщины стенки трубы)</t>
  </si>
  <si>
    <t>Наружный диаметр, мм</t>
  </si>
  <si>
    <t>ГОСТ 32388-2013 ТРУБОПРОВОДЫ ТЕХНОЛОГИЧЕСКИЕ. Нормы и методы расчета на прочность, вибрацию и сейсмические воздействия. Таблица</t>
  </si>
  <si>
    <t>ГОСТ Р 54983-2012, п 6.4.2 или ГОСТ 34741— 2021, п. 6.4.4. (эксплуатация сетей газораспределения). Утонение на 30%</t>
  </si>
  <si>
    <t>к</t>
  </si>
  <si>
    <t>п</t>
  </si>
  <si>
    <t>р</t>
  </si>
  <si>
    <t>м</t>
  </si>
  <si>
    <t>и</t>
  </si>
  <si>
    <t>п58</t>
  </si>
  <si>
    <t>ст5</t>
  </si>
  <si>
    <t>65а</t>
  </si>
  <si>
    <t>пал5</t>
  </si>
  <si>
    <t>56орм</t>
  </si>
  <si>
    <t>и25</t>
  </si>
  <si>
    <t>м3</t>
  </si>
  <si>
    <t>м56</t>
  </si>
  <si>
    <t>25и</t>
  </si>
  <si>
    <t>и65</t>
  </si>
  <si>
    <t>типоразмер</t>
  </si>
  <si>
    <t>нол</t>
  </si>
  <si>
    <t>Минимальная фактическая толщина</t>
  </si>
  <si>
    <t>8а5</t>
  </si>
  <si>
    <t>типоразмеры</t>
  </si>
  <si>
    <t>Минимальное значение фактической толщины, мм</t>
  </si>
  <si>
    <t>Толщина стенки, мм.</t>
  </si>
  <si>
    <t>Минимальное значение фактической толщины, мм.</t>
  </si>
  <si>
    <t>исходная таблица с внесением данных</t>
  </si>
  <si>
    <t>промежуточный протокол</t>
  </si>
  <si>
    <t>конструкция</t>
  </si>
  <si>
    <t>А2</t>
  </si>
  <si>
    <t>А3</t>
  </si>
  <si>
    <r>
      <t xml:space="preserve">выборка по </t>
    </r>
    <r>
      <rPr>
        <b/>
        <sz val="12"/>
        <color theme="1"/>
        <rFont val="Times New Roman"/>
        <family val="1"/>
        <charset val="204"/>
      </rPr>
      <t>типоразмерам с минимальными толщинами и учётом конструкции</t>
    </r>
  </si>
  <si>
    <t>типоразмер (получился технический столбец)</t>
  </si>
  <si>
    <t>результат</t>
  </si>
  <si>
    <t>Б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</si>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</sst>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rgb="FF3F3F3F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F3F3F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0" fillId="0" borderId="0" xfId="0" applyFont="1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43" fontId="0" fillId="0" borderId="0" xfId="0" applyNumberFormat="1"/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7" borderId="0" xfId="0" applyFill="1"/>
    <xf numFmtId="0" fontId="1" fillId="7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E89F"/>
      <color rgb="FFF49999"/>
      <color rgb="FFFF6699"/>
      <color rgb="FFFF0000"/>
      <color rgb="FFFF6600"/>
      <color rgb="FFCC0000"/>
      <color rgb="FFF27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 /><Relationship Id="rId3" Type="http://schemas.openxmlformats.org/officeDocument/2006/relationships/theme" Target="theme/theme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eetMetadata" Target="metadata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I5"/>
  <sheetViews>
    <sheetView workbookViewId="0">
      <selection activeCell="E14" sqref="E13:E14"/>
    </sheetView>
  </sheetViews>
  <sheetFormatPr defaultRowHeight="15" x14ac:dyDescent="0.2"/>
  <cols>
    <col min="1" max="1" width="20.3125" customWidth="1"/>
    <col min="2" max="2" width="23.26953125" customWidth="1"/>
    <col min="3" max="3" width="35.51171875" customWidth="1"/>
    <col min="4" max="4" width="18.6953125" customWidth="1"/>
    <col min="5" max="6" width="17.75390625" customWidth="1"/>
    <col min="7" max="7" width="20.17578125" customWidth="1"/>
    <col min="8" max="8" width="16.41015625" customWidth="1"/>
    <col min="9" max="9" width="13.44921875" customWidth="1"/>
  </cols>
  <sheetData>
    <row r="1" spans="1:9" x14ac:dyDescent="0.2">
      <c r="A1" t="s">
        <v>3</v>
      </c>
      <c r="B1" t="s">
        <v>4</v>
      </c>
    </row>
    <row r="2" spans="1:9" ht="54.75" x14ac:dyDescent="0.2">
      <c r="A2" s="1" t="s">
        <v>6</v>
      </c>
      <c r="B2" t="s">
        <v>5</v>
      </c>
      <c r="C2" s="1" t="s">
        <v>9</v>
      </c>
      <c r="D2" t="s">
        <v>1</v>
      </c>
    </row>
    <row r="3" spans="1:9" ht="54.75" x14ac:dyDescent="0.2">
      <c r="A3" t="s">
        <v>2</v>
      </c>
      <c r="B3" s="1" t="s">
        <v>2</v>
      </c>
      <c r="C3" s="1" t="s">
        <v>8</v>
      </c>
      <c r="D3" t="s">
        <v>2</v>
      </c>
      <c r="H3" s="1"/>
      <c r="I3" s="1"/>
    </row>
    <row r="4" spans="1:9" x14ac:dyDescent="0.2">
      <c r="B4" s="1"/>
      <c r="C4" s="1"/>
      <c r="D4" s="1"/>
      <c r="E4" s="1"/>
      <c r="F4" s="1"/>
      <c r="G4" s="1"/>
      <c r="H4" s="1"/>
      <c r="I4" s="1"/>
    </row>
    <row r="5" spans="1:9" x14ac:dyDescent="0.2">
      <c r="H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8"/>
  <sheetViews>
    <sheetView tabSelected="1" topLeftCell="N2" workbookViewId="0">
      <selection activeCell="U61" sqref="U61"/>
    </sheetView>
  </sheetViews>
  <sheetFormatPr defaultRowHeight="15" x14ac:dyDescent="0.2"/>
  <cols>
    <col min="1" max="1" width="8.7421875" customWidth="1"/>
    <col min="2" max="2" width="10.22265625" customWidth="1"/>
    <col min="3" max="3" width="9.28125" customWidth="1"/>
    <col min="4" max="4" width="13.31640625" customWidth="1"/>
    <col min="5" max="5" width="10.22265625" customWidth="1"/>
    <col min="6" max="6" width="2.15234375" customWidth="1"/>
    <col min="7" max="7" width="11.56640625" style="3" customWidth="1"/>
    <col min="8" max="8" width="15.33203125" customWidth="1"/>
    <col min="9" max="9" width="2.15234375" customWidth="1"/>
    <col min="10" max="10" width="2.41796875" customWidth="1"/>
    <col min="11" max="11" width="13.046875" customWidth="1"/>
    <col min="12" max="12" width="13.85546875" bestFit="1" customWidth="1"/>
    <col min="14" max="14" width="3.2265625" style="2" customWidth="1"/>
    <col min="18" max="19" width="9.68359375" bestFit="1" customWidth="1"/>
    <col min="21" max="21" width="11.43359375" bestFit="1" customWidth="1"/>
  </cols>
  <sheetData>
    <row r="1" spans="1:21" ht="54.75" customHeight="1" x14ac:dyDescent="0.2">
      <c r="A1" s="40" t="s">
        <v>33</v>
      </c>
      <c r="B1" s="41"/>
      <c r="C1" s="41"/>
      <c r="D1" s="41"/>
      <c r="E1" s="42"/>
      <c r="G1" s="43" t="s">
        <v>34</v>
      </c>
      <c r="H1" s="44"/>
      <c r="K1" s="37" t="s">
        <v>38</v>
      </c>
      <c r="L1" s="38"/>
      <c r="M1" s="39"/>
      <c r="N1" s="27"/>
      <c r="R1" s="36" t="s">
        <v>40</v>
      </c>
      <c r="S1" s="36"/>
      <c r="T1" s="36"/>
      <c r="U1" s="24"/>
    </row>
    <row r="2" spans="1:21" ht="80.25" customHeight="1" x14ac:dyDescent="0.2">
      <c r="A2" s="13" t="s">
        <v>0</v>
      </c>
      <c r="B2" s="14" t="s">
        <v>7</v>
      </c>
      <c r="C2" s="14" t="s">
        <v>31</v>
      </c>
      <c r="D2" s="14" t="s">
        <v>32</v>
      </c>
      <c r="E2" s="15" t="s">
        <v>35</v>
      </c>
      <c r="F2" s="16"/>
      <c r="G2" s="17" t="s">
        <v>29</v>
      </c>
      <c r="H2" s="18" t="s">
        <v>30</v>
      </c>
      <c r="I2" s="16"/>
      <c r="K2" s="21" t="s">
        <v>39</v>
      </c>
      <c r="L2" s="5" t="s">
        <v>27</v>
      </c>
      <c r="M2" s="22" t="s">
        <v>35</v>
      </c>
      <c r="N2" s="27"/>
      <c r="R2" s="25" t="s">
        <v>25</v>
      </c>
      <c r="S2" s="25" t="s">
        <v>27</v>
      </c>
      <c r="T2" s="25" t="s">
        <v>35</v>
      </c>
    </row>
    <row r="3" spans="1:21" s="2" customFormat="1" ht="42" customHeight="1" x14ac:dyDescent="0.2">
      <c r="A3" s="9">
        <v>1</v>
      </c>
      <c r="B3" s="8">
        <v>21.3</v>
      </c>
      <c r="C3" s="8">
        <v>2.8</v>
      </c>
      <c r="D3" s="8">
        <v>1.7</v>
      </c>
      <c r="E3" s="10">
        <v>10</v>
      </c>
      <c r="G3" s="6" t="str">
        <f t="array" ref="G3">IF(OR(A3:D3=0),"",CONCATENATE(B3,"х",C3))</f>
        <v>21,3х2,8</v>
      </c>
      <c r="H3" s="7">
        <f t="shared" ref="H3:H34" si="0">IF(OR(G3&lt;=0,G3=""),"",D3)</f>
        <v>1.7</v>
      </c>
      <c r="K3" s="23" t="str">
        <f t="array" ref="K3">IFERROR(INDEX($G$3:$G$62&amp;"_"&amp;$E$3:$E$62,MATCH(0,INDEX(COUNTIF($K$2:K2,$G$3:$G$62&amp;"_"&amp;$E$3:$E$62),0,0),0)),"")</f>
        <v>21,3х2,8_10</v>
      </c>
      <c r="L3" s="4">
        <f t="array" ref="L3">IFERROR(MIN(IF($G$3:$G62&amp;"_"&amp;$E$3:$E62=LEFT(K3,FIND("_",K3)-1)&amp;"_"&amp;RIGHT( K3,LEN(K3)-FIND("_",K3)), $H$3:$H$62,111)),"")</f>
        <v>1.7</v>
      </c>
      <c r="M3" s="20" t="str">
        <f>IFERROR(IFERROR(RIGHT(K3,LEN(K3)-FIND("_",K3)),""),"")</f>
        <v>10</v>
      </c>
      <c r="N3" s="28"/>
      <c r="O3" s="2">
        <f>IFERROR(--LEFT(K3,FIND("х",K3)-1),0)</f>
        <v>21.3</v>
      </c>
      <c r="P3" s="2">
        <f>IFERROR(--MID(K3,FIND("х",K3)+1,FIND("_",K3)-FIND("х",K3)-1),0)</f>
        <v>2.8</v>
      </c>
      <c r="Q3" s="2" t="str">
        <f>IFERROR(RIGHT(K3,LEN(K3)-FIND("_",K3)),"")</f>
        <v>10</v>
      </c>
      <c r="R3" s="26" t="str" cm="1">
        <f t="array" ref="R3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219х5</v>
      </c>
      <c r="S3" s="26" cm="1">
        <f t="array" ref="S3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2.9</v>
      </c>
      <c r="T3" s="26" t="str" cm="1">
        <f t="array" ref="T3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10</v>
      </c>
    </row>
    <row r="4" spans="1:21" ht="42" customHeight="1" x14ac:dyDescent="0.2">
      <c r="A4" s="9">
        <v>2</v>
      </c>
      <c r="B4" s="8">
        <v>57</v>
      </c>
      <c r="C4" s="8">
        <v>3</v>
      </c>
      <c r="D4" s="8">
        <v>2</v>
      </c>
      <c r="E4" s="10">
        <v>20</v>
      </c>
      <c r="G4" s="6" t="str">
        <f t="array" ref="G4">IF(OR(A4:D4=0),"",CONCATENATE(B4,"х",C4))</f>
        <v>57х3</v>
      </c>
      <c r="H4" s="7">
        <f t="shared" si="0"/>
        <v>2</v>
      </c>
      <c r="K4" s="23" t="str">
        <f t="array" ref="K4">IFERROR(INDEX($G$3:$G$62&amp;"_"&amp;$E$3:$E$62,MATCH(0,INDEX(COUNTIF($K$2:K3,$G$3:$G$62&amp;"_"&amp;$E$3:$E$62),0,0),0)),"")</f>
        <v>57х3_20</v>
      </c>
      <c r="L4" s="4">
        <f t="array" ref="L4">IFERROR(MIN(IF($G$3:$G62&amp;"_"&amp;$E$3:$E62=LEFT(K4,FIND("_",K4)-1)&amp;"_"&amp;RIGHT( K4,LEN(K4)-FIND("_",K4)), $H$3:$H$62,111)),"")</f>
        <v>1.9</v>
      </c>
      <c r="M4" s="20" t="str">
        <f t="shared" ref="M4:M62" si="1">IFERROR(IFERROR(RIGHT(K4,LEN(K4)-FIND("_",K4)),""),"")</f>
        <v>20</v>
      </c>
      <c r="N4" s="28"/>
      <c r="O4" s="2">
        <f t="shared" ref="O4:O62" si="2">IFERROR(--LEFT(K4,FIND("х",K4)-1),0)</f>
        <v>57</v>
      </c>
      <c r="P4" s="2">
        <f t="shared" ref="P4:P62" si="3">IFERROR(--MID(K4,FIND("х",K4)+1,FIND("_",K4)-FIND("х",K4)-1),0)</f>
        <v>3</v>
      </c>
      <c r="Q4" s="2" t="str">
        <f t="shared" ref="Q4:Q62" si="4">IFERROR(RIGHT(K4,LEN(K4)-FIND("_",K4)),"")</f>
        <v>20</v>
      </c>
      <c r="R4" s="26" t="str" cm="1">
        <f t="array" ref="R4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159х4,5</v>
      </c>
      <c r="S4" s="26" cm="1">
        <f t="array" ref="S4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3.4</v>
      </c>
      <c r="T4" s="26" t="str" cm="1">
        <f t="array" ref="T4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10</v>
      </c>
    </row>
    <row r="5" spans="1:21" ht="42" customHeight="1" x14ac:dyDescent="0.2">
      <c r="A5" s="9">
        <v>6</v>
      </c>
      <c r="B5" s="8">
        <v>57</v>
      </c>
      <c r="C5" s="8">
        <v>3</v>
      </c>
      <c r="D5" s="8">
        <v>1.2</v>
      </c>
      <c r="E5" s="10">
        <v>10</v>
      </c>
      <c r="G5" s="6" t="str">
        <f t="array" ref="G5">IF(OR(A5:D5=0),"",CONCATENATE(B5,"х",C5))</f>
        <v>57х3</v>
      </c>
      <c r="H5" s="7">
        <f t="shared" si="0"/>
        <v>1.2</v>
      </c>
      <c r="K5" s="23" t="str">
        <f t="array" ref="K5">IFERROR(INDEX($G$3:$G$62&amp;"_"&amp;$E$3:$E$62,MATCH(0,INDEX(COUNTIF($K$2:K4,$G$3:$G$62&amp;"_"&amp;$E$3:$E$62),0,0),0)),"")</f>
        <v>57х3_10</v>
      </c>
      <c r="L5" s="4">
        <f t="array" ref="L5">IFERROR(MIN(IF($G$3:$G62&amp;"_"&amp;$E$3:$E62=LEFT(K5,FIND("_",K5)-1)&amp;"_"&amp;RIGHT( K5,LEN(K5)-FIND("_",K5)), $H$3:$H$62,111)),"")</f>
        <v>1.2</v>
      </c>
      <c r="M5" s="20" t="str">
        <f t="shared" si="1"/>
        <v>10</v>
      </c>
      <c r="N5" s="28"/>
      <c r="O5" s="2">
        <f t="shared" si="2"/>
        <v>57</v>
      </c>
      <c r="P5" s="2">
        <f t="shared" si="3"/>
        <v>3</v>
      </c>
      <c r="Q5" s="2" t="str">
        <f t="shared" si="4"/>
        <v>10</v>
      </c>
      <c r="R5" s="26" t="str" cm="1">
        <f t="array" ref="R5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159х4,5</v>
      </c>
      <c r="S5" s="26" cm="1">
        <f t="array" ref="S5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1.9</v>
      </c>
      <c r="T5" s="26" t="str" cm="1">
        <f t="array" ref="T5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А2</v>
      </c>
    </row>
    <row r="6" spans="1:21" ht="42" customHeight="1" x14ac:dyDescent="0.2">
      <c r="A6" s="9">
        <v>1</v>
      </c>
      <c r="B6" s="8">
        <v>57</v>
      </c>
      <c r="C6" s="8">
        <v>3</v>
      </c>
      <c r="D6" s="8">
        <v>1.9</v>
      </c>
      <c r="E6" s="10">
        <v>10</v>
      </c>
      <c r="G6" s="6" t="str">
        <f t="array" ref="G6">IF(OR(A6:D6=0),"",CONCATENATE(B6,"х",C6))</f>
        <v>57х3</v>
      </c>
      <c r="H6" s="7">
        <f t="shared" si="0"/>
        <v>1.9</v>
      </c>
      <c r="K6" s="23" t="str">
        <f t="array" ref="K6">IFERROR(INDEX($G$3:$G$62&amp;"_"&amp;$E$3:$E$62,MATCH(0,INDEX(COUNTIF($K$2:K5,$G$3:$G$62&amp;"_"&amp;$E$3:$E$62),0,0),0)),"")</f>
        <v>21,3х3_10</v>
      </c>
      <c r="L6" s="4">
        <f t="array" ref="L6">IFERROR(MIN(IF($G$3:$G63&amp;"_"&amp;$E$3:$E63=LEFT(K6,FIND("_",K6)-1)&amp;"_"&amp;RIGHT( K6,LEN(K6)-FIND("_",K6)), $H$3:$H$62,111)),"")</f>
        <v>1.9</v>
      </c>
      <c r="M6" s="20" t="str">
        <f t="shared" si="1"/>
        <v>10</v>
      </c>
      <c r="N6" s="28"/>
      <c r="O6" s="2">
        <f t="shared" si="2"/>
        <v>21.3</v>
      </c>
      <c r="P6" s="2">
        <f t="shared" si="3"/>
        <v>3</v>
      </c>
      <c r="Q6" s="2" t="str">
        <f t="shared" si="4"/>
        <v>10</v>
      </c>
      <c r="R6" s="26" t="str" cm="1">
        <f t="array" ref="R6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159х4</v>
      </c>
      <c r="S6" s="26" cm="1">
        <f t="array" ref="S6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3.2</v>
      </c>
      <c r="T6" s="26" t="str" cm="1">
        <f t="array" ref="T6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13</v>
      </c>
    </row>
    <row r="7" spans="1:21" ht="42" customHeight="1" x14ac:dyDescent="0.2">
      <c r="A7" s="9">
        <v>4</v>
      </c>
      <c r="B7" s="8">
        <v>21.3</v>
      </c>
      <c r="C7" s="8">
        <v>3</v>
      </c>
      <c r="D7" s="8">
        <v>1.9</v>
      </c>
      <c r="E7" s="10">
        <v>10</v>
      </c>
      <c r="G7" s="6" t="str">
        <f t="array" ref="G7">IF(OR(A7:D7=0),"",CONCATENATE(B7,"х",C7))</f>
        <v>21,3х3</v>
      </c>
      <c r="H7" s="7">
        <f t="shared" si="0"/>
        <v>1.9</v>
      </c>
      <c r="K7" s="23" t="str">
        <f t="array" ref="K7">IFERROR(INDEX($G$3:$G$62&amp;"_"&amp;$E$3:$E$62,MATCH(0,INDEX(COUNTIF($K$2:K6,$G$3:$G$62&amp;"_"&amp;$E$3:$E$62),0,0),0)),"")</f>
        <v>57х3,5_10</v>
      </c>
      <c r="L7" s="4">
        <f t="array" ref="L7">IFERROR(MIN(IF($G$3:$G64&amp;"_"&amp;$E$3:$E64=LEFT(K7,FIND("_",K7)-1)&amp;"_"&amp;RIGHT( K7,LEN(K7)-FIND("_",K7)), $H$3:$H$62,111)),"")</f>
        <v>1.4</v>
      </c>
      <c r="M7" s="20" t="str">
        <f t="shared" si="1"/>
        <v>10</v>
      </c>
      <c r="N7" s="28"/>
      <c r="O7" s="2">
        <f t="shared" si="2"/>
        <v>57</v>
      </c>
      <c r="P7" s="2">
        <f t="shared" si="3"/>
        <v>3.5</v>
      </c>
      <c r="Q7" s="2" t="str">
        <f t="shared" si="4"/>
        <v>10</v>
      </c>
      <c r="R7" s="26" t="str" cm="1">
        <f t="array" ref="R7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159х4</v>
      </c>
      <c r="S7" s="26" cm="1">
        <f t="array" ref="S7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1.9</v>
      </c>
      <c r="T7" s="26" t="str" cm="1">
        <f t="array" ref="T7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В</v>
      </c>
    </row>
    <row r="8" spans="1:21" ht="42" customHeight="1" x14ac:dyDescent="0.2">
      <c r="A8" s="9">
        <v>10</v>
      </c>
      <c r="B8" s="8">
        <v>57</v>
      </c>
      <c r="C8" s="8">
        <v>3</v>
      </c>
      <c r="D8" s="8">
        <v>1.9</v>
      </c>
      <c r="E8" s="10">
        <v>20</v>
      </c>
      <c r="G8" s="6" t="str">
        <f t="array" ref="G8">IF(OR(A8:D8=0),"",CONCATENATE(B8,"х",C8))</f>
        <v>57х3</v>
      </c>
      <c r="H8" s="7">
        <f t="shared" si="0"/>
        <v>1.9</v>
      </c>
      <c r="K8" s="23" t="str">
        <f t="array" ref="K8">IFERROR(INDEX($G$3:$G$62&amp;"_"&amp;$E$3:$E$62,MATCH(0,INDEX(COUNTIF($K$2:K7,$G$3:$G$62&amp;"_"&amp;$E$3:$E$62),0,0),0)),"")</f>
        <v>57х4_10</v>
      </c>
      <c r="L8" s="4">
        <f t="array" ref="L8">IFERROR(MIN(IF($G$3:$G65&amp;"_"&amp;$E$3:$E65=LEFT(K8,FIND("_",K8)-1)&amp;"_"&amp;RIGHT( K8,LEN(K8)-FIND("_",K8)), $H$3:$H$62,111)),"")</f>
        <v>1.9</v>
      </c>
      <c r="M8" s="20" t="str">
        <f t="shared" si="1"/>
        <v>10</v>
      </c>
      <c r="N8" s="28"/>
      <c r="O8" s="2">
        <f t="shared" si="2"/>
        <v>57</v>
      </c>
      <c r="P8" s="2">
        <f t="shared" si="3"/>
        <v>4</v>
      </c>
      <c r="Q8" s="2" t="str">
        <f t="shared" si="4"/>
        <v>10</v>
      </c>
      <c r="R8" s="26" t="str" cm="1">
        <f t="array" ref="R8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159х4</v>
      </c>
      <c r="S8" s="26" cm="1">
        <f t="array" ref="S8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1.9</v>
      </c>
      <c r="T8" s="26" t="str" cm="1">
        <f t="array" ref="T8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Б</v>
      </c>
    </row>
    <row r="9" spans="1:21" ht="42" customHeight="1" x14ac:dyDescent="0.2">
      <c r="A9" s="9">
        <v>5</v>
      </c>
      <c r="B9" s="8">
        <v>57</v>
      </c>
      <c r="C9" s="8">
        <v>3.5</v>
      </c>
      <c r="D9" s="8">
        <v>1.4</v>
      </c>
      <c r="E9" s="10">
        <v>10</v>
      </c>
      <c r="G9" s="6" t="str">
        <f t="array" ref="G9">IF(OR(A9:D9=0),"",CONCATENATE(B9,"х",C9))</f>
        <v>57х3,5</v>
      </c>
      <c r="H9" s="7">
        <f t="shared" si="0"/>
        <v>1.4</v>
      </c>
      <c r="J9" s="19"/>
      <c r="K9" s="23" t="str">
        <f t="array" ref="K9">IFERROR(INDEX($G$3:$G$62&amp;"_"&amp;$E$3:$E$62,MATCH(0,INDEX(COUNTIF($K$2:K8,$G$3:$G$62&amp;"_"&amp;$E$3:$E$62),0,0),0)),"")</f>
        <v>89х3,5_10</v>
      </c>
      <c r="L9" s="4">
        <f t="array" ref="L9">IFERROR(MIN(IF($G$3:$G66&amp;"_"&amp;$E$3:$E66=LEFT(K9,FIND("_",K9)-1)&amp;"_"&amp;RIGHT( K9,LEN(K9)-FIND("_",K9)), $H$3:$H$62,111)),"")</f>
        <v>2.6</v>
      </c>
      <c r="M9" s="20" t="str">
        <f t="shared" si="1"/>
        <v>10</v>
      </c>
      <c r="N9" s="28"/>
      <c r="O9" s="2">
        <f t="shared" si="2"/>
        <v>89</v>
      </c>
      <c r="P9" s="2">
        <f t="shared" si="3"/>
        <v>3.5</v>
      </c>
      <c r="Q9" s="2" t="str">
        <f t="shared" si="4"/>
        <v>10</v>
      </c>
      <c r="R9" s="26" t="str" cm="1">
        <f t="array" ref="R9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159х4</v>
      </c>
      <c r="S9" s="26" cm="1">
        <f t="array" ref="S9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1.9</v>
      </c>
      <c r="T9" s="26" t="str" cm="1">
        <f t="array" ref="T9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А3</v>
      </c>
    </row>
    <row r="10" spans="1:21" ht="42" customHeight="1" x14ac:dyDescent="0.2">
      <c r="A10" s="9">
        <v>3</v>
      </c>
      <c r="B10" s="8">
        <v>57</v>
      </c>
      <c r="C10" s="8">
        <v>3.5</v>
      </c>
      <c r="D10" s="8">
        <v>1.5</v>
      </c>
      <c r="E10" s="10">
        <v>10</v>
      </c>
      <c r="G10" s="6" t="str">
        <f t="array" ref="G10">IF(OR(A10:D10=0),"",CONCATENATE(B10,"х",C10))</f>
        <v>57х3,5</v>
      </c>
      <c r="H10" s="7">
        <f t="shared" si="0"/>
        <v>1.5</v>
      </c>
      <c r="K10" s="23" t="str">
        <f t="array" ref="K10">IFERROR(INDEX($G$3:$G$62&amp;"_"&amp;$E$3:$E$62,MATCH(0,INDEX(COUNTIF($K$2:K9,$G$3:$G$62&amp;"_"&amp;$E$3:$E$62),0,0),0)),"")</f>
        <v>159х4_10</v>
      </c>
      <c r="L10" s="4">
        <f t="array" ref="L10">IFERROR(MIN(IF($G$3:$G67&amp;"_"&amp;$E$3:$E67=LEFT(K10,FIND("_",K10)-1)&amp;"_"&amp;RIGHT( K10,LEN(K10)-FIND("_",K10)), $H$3:$H$62,111)),"")</f>
        <v>1.9</v>
      </c>
      <c r="M10" s="20" t="str">
        <f t="shared" si="1"/>
        <v>10</v>
      </c>
      <c r="N10" s="28"/>
      <c r="O10" s="2">
        <f t="shared" si="2"/>
        <v>159</v>
      </c>
      <c r="P10" s="2">
        <f t="shared" si="3"/>
        <v>4</v>
      </c>
      <c r="Q10" s="2" t="str">
        <f t="shared" si="4"/>
        <v>10</v>
      </c>
      <c r="R10" s="26" t="str" cm="1">
        <f t="array" ref="R10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159х4</v>
      </c>
      <c r="S10" s="26" cm="1">
        <f t="array" ref="S10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1.9</v>
      </c>
      <c r="T10" s="26" t="str" cm="1">
        <f t="array" ref="T10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А2</v>
      </c>
    </row>
    <row r="11" spans="1:21" ht="42" customHeight="1" x14ac:dyDescent="0.2">
      <c r="A11" s="9">
        <v>7</v>
      </c>
      <c r="B11" s="8">
        <v>57</v>
      </c>
      <c r="C11" s="8">
        <v>4</v>
      </c>
      <c r="D11" s="8">
        <v>1.9</v>
      </c>
      <c r="E11" s="10">
        <v>10</v>
      </c>
      <c r="G11" s="6" t="str">
        <f t="array" ref="G11">IF(OR(A11:D11=0),"",CONCATENATE(B11,"х",C11))</f>
        <v>57х4</v>
      </c>
      <c r="H11" s="7">
        <f t="shared" si="0"/>
        <v>1.9</v>
      </c>
      <c r="K11" s="33" t="str">
        <f t="array" ref="K11">IFERROR(INDEX($G$3:$G$62&amp;"_"&amp;$E$3:$E$62,MATCH(0,INDEX(COUNTIF($K$2:K10,$G$3:$G$62&amp;"_"&amp;$E$3:$E$62),0,0),0)),"")</f>
        <v>159х4_13</v>
      </c>
      <c r="L11" s="35">
        <f t="array" ref="L11">IFERROR(MIN(IF($G$3:$G68&amp;"_"&amp;$E$3:$E68=LEFT(K11,FIND("_",K11)-1)&amp;"_"&amp;RIGHT( K11,LEN(K11)-FIND("_",K11)), $H$3:$H$62,111)),"")</f>
        <v>3.2</v>
      </c>
      <c r="M11" s="34" t="str">
        <f t="shared" si="1"/>
        <v>13</v>
      </c>
      <c r="N11" s="28"/>
      <c r="O11" s="29">
        <f t="shared" si="2"/>
        <v>159</v>
      </c>
      <c r="P11" s="29">
        <f t="shared" si="3"/>
        <v>4</v>
      </c>
      <c r="Q11" s="29" t="str">
        <f t="shared" si="4"/>
        <v>13</v>
      </c>
      <c r="R11" s="26" t="str" cm="1">
        <f t="array" ref="R11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159х4</v>
      </c>
      <c r="S11" s="26" cm="1">
        <f t="array" ref="S11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1.9</v>
      </c>
      <c r="T11" s="26" t="str" cm="1">
        <f t="array" ref="T11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20</v>
      </c>
    </row>
    <row r="12" spans="1:21" ht="42" customHeight="1" x14ac:dyDescent="0.2">
      <c r="A12" s="9">
        <v>7</v>
      </c>
      <c r="B12" s="8">
        <v>57</v>
      </c>
      <c r="C12" s="8">
        <v>4</v>
      </c>
      <c r="D12" s="8">
        <v>1.9</v>
      </c>
      <c r="E12" s="10">
        <v>10</v>
      </c>
      <c r="G12" s="6" t="str">
        <f t="array" ref="G12">IF(OR(A12:D12=0),"",CONCATENATE(B12,"х",C12))</f>
        <v>57х4</v>
      </c>
      <c r="H12" s="7">
        <f t="shared" si="0"/>
        <v>1.9</v>
      </c>
      <c r="K12" s="23" t="str">
        <f t="array" ref="K12">IFERROR(INDEX($G$3:$G$62&amp;"_"&amp;$E$3:$E$62,MATCH(0,INDEX(COUNTIF($K$2:K11,$G$3:$G$62&amp;"_"&amp;$E$3:$E$62),0,0),0)),"")</f>
        <v>159х4_20</v>
      </c>
      <c r="L12" s="4">
        <f t="array" ref="L12">IFERROR(MIN(IF($G$3:$G69&amp;"_"&amp;$E$3:$E69=LEFT(K12,FIND("_",K12)-1)&amp;"_"&amp;RIGHT( K12,LEN(K12)-FIND("_",K12)), $H$3:$H$62,111)),"")</f>
        <v>1.9</v>
      </c>
      <c r="M12" s="20" t="str">
        <f t="shared" si="1"/>
        <v>20</v>
      </c>
      <c r="N12" s="28"/>
      <c r="O12" s="2">
        <f t="shared" si="2"/>
        <v>159</v>
      </c>
      <c r="P12" s="2">
        <f t="shared" si="3"/>
        <v>4</v>
      </c>
      <c r="Q12" s="2" t="str">
        <f t="shared" si="4"/>
        <v>20</v>
      </c>
      <c r="R12" s="26" t="str" cm="1">
        <f t="array" ref="R12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159х4</v>
      </c>
      <c r="S12" s="26" cm="1">
        <f t="array" ref="S12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1.9</v>
      </c>
      <c r="T12" s="26" t="str" cm="1">
        <f t="array" ref="T12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10</v>
      </c>
    </row>
    <row r="13" spans="1:21" ht="42" customHeight="1" x14ac:dyDescent="0.2">
      <c r="A13" s="9">
        <v>7</v>
      </c>
      <c r="B13" s="8">
        <v>57</v>
      </c>
      <c r="C13" s="8">
        <v>3.5</v>
      </c>
      <c r="D13" s="8">
        <v>2.8</v>
      </c>
      <c r="E13" s="10">
        <v>10</v>
      </c>
      <c r="G13" s="6" t="str">
        <f t="array" ref="G13">IF(OR(A13:D13=0),"",CONCATENATE(B13,"х",C13))</f>
        <v>57х3,5</v>
      </c>
      <c r="H13" s="7">
        <f t="shared" si="0"/>
        <v>2.8</v>
      </c>
      <c r="K13" s="23" t="str">
        <f t="array" ref="K13">IFERROR(INDEX($G$3:$G$62&amp;"_"&amp;$E$3:$E$62,MATCH(0,INDEX(COUNTIF($K$2:K12,$G$3:$G$62&amp;"_"&amp;$E$3:$E$62),0,0),0)),"")</f>
        <v>21,3х2,8_А2</v>
      </c>
      <c r="L13" s="4">
        <f t="array" ref="L13">IFERROR(MIN(IF($G$3:$G70&amp;"_"&amp;$E$3:$E70=LEFT(K13,FIND("_",K13)-1)&amp;"_"&amp;RIGHT( K13,LEN(K13)-FIND("_",K13)), $H$3:$H$62,111)),"")</f>
        <v>2.4</v>
      </c>
      <c r="M13" s="20" t="str">
        <f t="shared" si="1"/>
        <v>А2</v>
      </c>
      <c r="N13" s="28"/>
      <c r="O13" s="2">
        <f t="shared" si="2"/>
        <v>21.3</v>
      </c>
      <c r="P13" s="2">
        <f t="shared" si="3"/>
        <v>2.8</v>
      </c>
      <c r="Q13" s="2" t="str">
        <f t="shared" si="4"/>
        <v>А2</v>
      </c>
      <c r="R13" s="26" t="str" cm="1">
        <f t="array" ref="R13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159х3,5</v>
      </c>
      <c r="S13" s="26" cm="1">
        <f t="array" ref="S13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2.8</v>
      </c>
      <c r="T13" s="26" t="str" cm="1">
        <f t="array" ref="T13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10</v>
      </c>
    </row>
    <row r="14" spans="1:21" ht="42" customHeight="1" x14ac:dyDescent="0.2">
      <c r="A14" s="9">
        <v>7</v>
      </c>
      <c r="B14" s="8">
        <v>89</v>
      </c>
      <c r="C14" s="8">
        <v>3.5</v>
      </c>
      <c r="D14" s="8">
        <v>2.6</v>
      </c>
      <c r="E14" s="10">
        <v>10</v>
      </c>
      <c r="G14" s="6" t="str">
        <f t="array" ref="G14">IF(OR(A14:D14=0),"",CONCATENATE(B14,"х",C14))</f>
        <v>89х3,5</v>
      </c>
      <c r="H14" s="7">
        <f t="shared" si="0"/>
        <v>2.6</v>
      </c>
      <c r="K14" s="23" t="str">
        <f t="array" ref="K14">IFERROR(INDEX($G$3:$G$62&amp;"_"&amp;$E$3:$E$62,MATCH(0,INDEX(COUNTIF($K$2:K13,$G$3:$G$62&amp;"_"&amp;$E$3:$E$62),0,0),0)),"")</f>
        <v>159х4,5_А2</v>
      </c>
      <c r="L14" s="4">
        <f t="array" ref="L14">IFERROR(MIN(IF($G$3:$G71&amp;"_"&amp;$E$3:$E71=LEFT(K14,FIND("_",K14)-1)&amp;"_"&amp;RIGHT( K14,LEN(K14)-FIND("_",K14)), $H$3:$H$62,111)),"")</f>
        <v>1.9</v>
      </c>
      <c r="M14" s="20" t="str">
        <f t="shared" si="1"/>
        <v>А2</v>
      </c>
      <c r="N14" s="28"/>
      <c r="O14" s="2">
        <f t="shared" si="2"/>
        <v>159</v>
      </c>
      <c r="P14" s="2">
        <f t="shared" si="3"/>
        <v>4.5</v>
      </c>
      <c r="Q14" s="2" t="str">
        <f t="shared" si="4"/>
        <v>А2</v>
      </c>
      <c r="R14" s="26" t="str" cm="1">
        <f t="array" ref="R14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159х3</v>
      </c>
      <c r="S14" s="26" cm="1">
        <f t="array" ref="S14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1.9</v>
      </c>
      <c r="T14" s="26" t="str" cm="1">
        <f t="array" ref="T14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10</v>
      </c>
    </row>
    <row r="15" spans="1:21" ht="42" customHeight="1" x14ac:dyDescent="0.2">
      <c r="A15" s="9">
        <v>7</v>
      </c>
      <c r="B15" s="8">
        <v>159</v>
      </c>
      <c r="C15" s="8">
        <v>4</v>
      </c>
      <c r="D15" s="8">
        <v>3.2</v>
      </c>
      <c r="E15" s="10">
        <v>10</v>
      </c>
      <c r="G15" s="6" t="str">
        <f t="array" ref="G15">IF(OR(A15:D15=0),"",CONCATENATE(B15,"х",C15))</f>
        <v>159х4</v>
      </c>
      <c r="H15" s="7">
        <f t="shared" si="0"/>
        <v>3.2</v>
      </c>
      <c r="K15" s="23" t="str">
        <f t="array" ref="K15">IFERROR(INDEX($G$3:$G$62&amp;"_"&amp;$E$3:$E$62,MATCH(0,INDEX(COUNTIF($K$2:K14,$G$3:$G$62&amp;"_"&amp;$E$3:$E$62),0,0),0)),"")</f>
        <v>219х5_10</v>
      </c>
      <c r="L15" s="4">
        <f t="array" ref="L15">IFERROR(MIN(IF($G$3:$G72&amp;"_"&amp;$E$3:$E72=LEFT(K15,FIND("_",K15)-1)&amp;"_"&amp;RIGHT( K15,LEN(K15)-FIND("_",K15)), $H$3:$H$62,111)),"")</f>
        <v>2.9</v>
      </c>
      <c r="M15" s="20" t="str">
        <f t="shared" si="1"/>
        <v>10</v>
      </c>
      <c r="N15" s="28"/>
      <c r="O15" s="2">
        <f t="shared" si="2"/>
        <v>219</v>
      </c>
      <c r="P15" s="2">
        <f t="shared" si="3"/>
        <v>5</v>
      </c>
      <c r="Q15" s="2" t="str">
        <f t="shared" si="4"/>
        <v>10</v>
      </c>
      <c r="R15" s="26" t="str" cm="1">
        <f t="array" ref="R15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133х3,5</v>
      </c>
      <c r="S15" s="26" cm="1">
        <f t="array" ref="S15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2.1</v>
      </c>
      <c r="T15" s="26" t="str" cm="1">
        <f t="array" ref="T15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10</v>
      </c>
    </row>
    <row r="16" spans="1:21" ht="42" customHeight="1" x14ac:dyDescent="0.2">
      <c r="A16" s="30">
        <v>8</v>
      </c>
      <c r="B16" s="31">
        <v>159</v>
      </c>
      <c r="C16" s="31">
        <v>4</v>
      </c>
      <c r="D16" s="31">
        <v>3.2</v>
      </c>
      <c r="E16" s="32">
        <v>13</v>
      </c>
      <c r="G16" s="33" t="str">
        <f t="array" ref="G16">IF(OR(A16:D16=0),"",CONCATENATE(B16,"х",C16))</f>
        <v>159х4</v>
      </c>
      <c r="H16" s="34">
        <f t="shared" si="0"/>
        <v>3.2</v>
      </c>
      <c r="K16" s="23" t="str">
        <f t="array" ref="K16">IFERROR(INDEX($G$3:$G$62&amp;"_"&amp;$E$3:$E$62,MATCH(0,INDEX(COUNTIF($K$2:K15,$G$3:$G$62&amp;"_"&amp;$E$3:$E$62),0,0),0)),"")</f>
        <v>159х4_Б</v>
      </c>
      <c r="L16" s="4">
        <f t="array" ref="L16">IFERROR(MIN(IF($G$3:$G73&amp;"_"&amp;$E$3:$E73=LEFT(K16,FIND("_",K16)-1)&amp;"_"&amp;RIGHT( K16,LEN(K16)-FIND("_",K16)), $H$3:$H$62,111)),"")</f>
        <v>1.9</v>
      </c>
      <c r="M16" s="20" t="str">
        <f t="shared" si="1"/>
        <v>Б</v>
      </c>
      <c r="N16" s="28"/>
      <c r="O16" s="2">
        <f t="shared" si="2"/>
        <v>159</v>
      </c>
      <c r="P16" s="2">
        <f t="shared" si="3"/>
        <v>4</v>
      </c>
      <c r="Q16" s="2" t="str">
        <f t="shared" si="4"/>
        <v>Б</v>
      </c>
      <c r="R16" s="26" t="str" cm="1">
        <f t="array" ref="R16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89х3,5</v>
      </c>
      <c r="S16" s="26" cm="1">
        <f t="array" ref="S16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2.6</v>
      </c>
      <c r="T16" s="26" t="str" cm="1">
        <f t="array" ref="T16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10</v>
      </c>
    </row>
    <row r="17" spans="1:20" ht="42" customHeight="1" x14ac:dyDescent="0.2">
      <c r="A17" s="9">
        <v>7</v>
      </c>
      <c r="B17" s="8">
        <v>159</v>
      </c>
      <c r="C17" s="8">
        <v>4</v>
      </c>
      <c r="D17" s="8">
        <v>3</v>
      </c>
      <c r="E17" s="10">
        <v>10</v>
      </c>
      <c r="G17" s="6" t="str">
        <f t="array" ref="G17">IF(OR(A17:D17=0),"",CONCATENATE(B17,"х",C17))</f>
        <v>159х4</v>
      </c>
      <c r="H17" s="7">
        <f t="shared" si="0"/>
        <v>3</v>
      </c>
      <c r="K17" s="23" t="str">
        <f t="array" ref="K17">IFERROR(INDEX($G$3:$G$62&amp;"_"&amp;$E$3:$E$62,MATCH(0,INDEX(COUNTIF($K$2:K16,$G$3:$G$62&amp;"_"&amp;$E$3:$E$62),0,0),0)),"")</f>
        <v>159х4_А2</v>
      </c>
      <c r="L17" s="4">
        <f t="array" ref="L17">IFERROR(MIN(IF($G$3:$G74&amp;"_"&amp;$E$3:$E74=LEFT(K17,FIND("_",K17)-1)&amp;"_"&amp;RIGHT( K17,LEN(K17)-FIND("_",K17)), $H$3:$H$62,111)),"")</f>
        <v>1.9</v>
      </c>
      <c r="M17" s="20" t="str">
        <f t="shared" si="1"/>
        <v>А2</v>
      </c>
      <c r="N17" s="28"/>
      <c r="O17" s="2">
        <f t="shared" si="2"/>
        <v>159</v>
      </c>
      <c r="P17" s="2">
        <f t="shared" si="3"/>
        <v>4</v>
      </c>
      <c r="Q17" s="2" t="str">
        <f t="shared" si="4"/>
        <v>А2</v>
      </c>
      <c r="R17" s="26" t="str" cm="1">
        <f t="array" ref="R17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57х4</v>
      </c>
      <c r="S17" s="26" cm="1">
        <f t="array" ref="S17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1.9</v>
      </c>
      <c r="T17" s="26" t="str" cm="1">
        <f t="array" ref="T17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10</v>
      </c>
    </row>
    <row r="18" spans="1:20" ht="42" customHeight="1" x14ac:dyDescent="0.2">
      <c r="A18" s="9">
        <v>7</v>
      </c>
      <c r="B18" s="8">
        <v>159</v>
      </c>
      <c r="C18" s="8">
        <v>4</v>
      </c>
      <c r="D18" s="8">
        <v>3.1</v>
      </c>
      <c r="E18" s="10">
        <v>10</v>
      </c>
      <c r="G18" s="6" t="str">
        <f t="array" ref="G18">IF(OR(A18:D18=0),"",CONCATENATE(B18,"х",C18))</f>
        <v>159х4</v>
      </c>
      <c r="H18" s="7">
        <f t="shared" si="0"/>
        <v>3.1</v>
      </c>
      <c r="K18" s="23" t="str">
        <f t="array" ref="K18">IFERROR(INDEX($G$3:$G$62&amp;"_"&amp;$E$3:$E$62,MATCH(0,INDEX(COUNTIF($K$2:K17,$G$3:$G$62&amp;"_"&amp;$E$3:$E$62),0,0),0)),"")</f>
        <v>_0</v>
      </c>
      <c r="L18" s="4">
        <f t="array" ref="L18">IFERROR(MIN(IF($G$3:$G75&amp;"_"&amp;$E$3:$E75=LEFT(K18,FIND("_",K18)-1)&amp;"_"&amp;RIGHT( K18,LEN(K18)-FIND("_",K18)), $H$3:$H$62,111)),"")</f>
        <v>111</v>
      </c>
      <c r="M18" s="20" t="str">
        <f t="shared" si="1"/>
        <v>0</v>
      </c>
      <c r="N18" s="28"/>
      <c r="O18" s="2">
        <f t="shared" si="2"/>
        <v>0</v>
      </c>
      <c r="P18" s="2">
        <f t="shared" si="3"/>
        <v>0</v>
      </c>
      <c r="Q18" s="2" t="str">
        <f t="shared" si="4"/>
        <v>0</v>
      </c>
      <c r="R18" s="26" t="str" cm="1">
        <f t="array" ref="R18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57х3,5</v>
      </c>
      <c r="S18" s="26" cm="1">
        <f t="array" ref="S18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1.4</v>
      </c>
      <c r="T18" s="26" t="str" cm="1">
        <f t="array" ref="T18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10</v>
      </c>
    </row>
    <row r="19" spans="1:20" ht="42" customHeight="1" x14ac:dyDescent="0.2">
      <c r="A19" s="9">
        <v>7</v>
      </c>
      <c r="B19" s="8">
        <v>159</v>
      </c>
      <c r="C19" s="8">
        <v>4</v>
      </c>
      <c r="D19" s="8">
        <v>1.9</v>
      </c>
      <c r="E19" s="10">
        <v>20</v>
      </c>
      <c r="G19" s="6" t="str">
        <f t="array" ref="G19">IF(OR(A19:D19=0),"",CONCATENATE(B19,"х",C19))</f>
        <v>159х4</v>
      </c>
      <c r="H19" s="7">
        <f t="shared" si="0"/>
        <v>1.9</v>
      </c>
      <c r="K19" s="23" t="str">
        <f t="array" ref="K19">IFERROR(INDEX($G$3:$G$62&amp;"_"&amp;$E$3:$E$62,MATCH(0,INDEX(COUNTIF($K$2:K18,$G$3:$G$62&amp;"_"&amp;$E$3:$E$62),0,0),0)),"")</f>
        <v>159х4_В</v>
      </c>
      <c r="L19" s="4">
        <f t="array" ref="L19">IFERROR(MIN(IF($G$3:$G76&amp;"_"&amp;$E$3:$E76=LEFT(K19,FIND("_",K19)-1)&amp;"_"&amp;RIGHT( K19,LEN(K19)-FIND("_",K19)), $H$3:$H$62,111)),"")</f>
        <v>1.9</v>
      </c>
      <c r="M19" s="20" t="str">
        <f t="shared" si="1"/>
        <v>В</v>
      </c>
      <c r="N19" s="28"/>
      <c r="O19" s="2">
        <f t="shared" si="2"/>
        <v>159</v>
      </c>
      <c r="P19" s="2">
        <f t="shared" si="3"/>
        <v>4</v>
      </c>
      <c r="Q19" s="2" t="str">
        <f t="shared" si="4"/>
        <v>В</v>
      </c>
      <c r="R19" s="26" t="str" cm="1">
        <f t="array" ref="R19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57х3</v>
      </c>
      <c r="S19" s="26" cm="1">
        <f t="array" ref="S19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1.9</v>
      </c>
      <c r="T19" s="26" t="str" cm="1">
        <f t="array" ref="T19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20</v>
      </c>
    </row>
    <row r="20" spans="1:20" ht="42" customHeight="1" x14ac:dyDescent="0.2">
      <c r="A20" s="9">
        <v>7</v>
      </c>
      <c r="B20" s="8">
        <v>159</v>
      </c>
      <c r="C20" s="8">
        <v>4</v>
      </c>
      <c r="D20" s="8">
        <v>1.9</v>
      </c>
      <c r="E20" s="10">
        <v>10</v>
      </c>
      <c r="G20" s="6" t="str">
        <f t="array" ref="G20">IF(OR(A20:D20=0),"",CONCATENATE(B20,"х",C20))</f>
        <v>159х4</v>
      </c>
      <c r="H20" s="7">
        <f t="shared" si="0"/>
        <v>1.9</v>
      </c>
      <c r="K20" s="23" t="str">
        <f t="array" ref="K20">IFERROR(INDEX($G$3:$G$62&amp;"_"&amp;$E$3:$E$62,MATCH(0,INDEX(COUNTIF($K$2:K19,$G$3:$G$62&amp;"_"&amp;$E$3:$E$62),0,0),0)),"")</f>
        <v>159х3,5_10</v>
      </c>
      <c r="L20" s="4">
        <f t="array" ref="L20">IFERROR(MIN(IF($G$3:$G77&amp;"_"&amp;$E$3:$E77=LEFT(K20,FIND("_",K20)-1)&amp;"_"&amp;RIGHT( K20,LEN(K20)-FIND("_",K20)), $H$3:$H$62,111)),"")</f>
        <v>2.8</v>
      </c>
      <c r="M20" s="20" t="str">
        <f t="shared" si="1"/>
        <v>10</v>
      </c>
      <c r="N20" s="28"/>
      <c r="O20" s="2">
        <f t="shared" si="2"/>
        <v>159</v>
      </c>
      <c r="P20" s="2">
        <f t="shared" si="3"/>
        <v>3.5</v>
      </c>
      <c r="Q20" s="2" t="str">
        <f t="shared" si="4"/>
        <v>10</v>
      </c>
      <c r="R20" s="26" t="str" cm="1">
        <f t="array" ref="R20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57х3</v>
      </c>
      <c r="S20" s="26" cm="1">
        <f t="array" ref="S20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1.2</v>
      </c>
      <c r="T20" s="26" t="str" cm="1">
        <f t="array" ref="T20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10</v>
      </c>
    </row>
    <row r="21" spans="1:20" ht="42" customHeight="1" x14ac:dyDescent="0.25">
      <c r="A21" s="9" t="s">
        <v>11</v>
      </c>
      <c r="B21" s="8">
        <v>21.3</v>
      </c>
      <c r="C21" s="8">
        <v>2.8</v>
      </c>
      <c r="D21" s="8">
        <v>2.4</v>
      </c>
      <c r="E21" s="10" t="s">
        <v>36</v>
      </c>
      <c r="G21" s="6" t="str">
        <f t="array" ref="G21">IF(OR(A21:D21=0),"",CONCATENATE(B21,"х",C21))</f>
        <v>21,3х2,8</v>
      </c>
      <c r="H21" s="7">
        <f t="shared" si="0"/>
        <v>2.4</v>
      </c>
      <c r="K21" s="23" t="str">
        <f t="array" ref="K21">IFERROR(INDEX($G$3:$G$62&amp;"_"&amp;$E$3:$E$62,MATCH(0,INDEX(COUNTIF($K$2:K20,$G$3:$G$62&amp;"_"&amp;$E$3:$E$62),0,0),0)),"")</f>
        <v>159х4_А3</v>
      </c>
      <c r="L21" s="4">
        <f t="array" ref="L21">IFERROR(MIN(IF($G$3:$G78&amp;"_"&amp;$E$3:$E78=LEFT(K21,FIND("_",K21)-1)&amp;"_"&amp;RIGHT( K21,LEN(K21)-FIND("_",K21)), $H$3:$H$62,111)),"")</f>
        <v>1.9</v>
      </c>
      <c r="M21" s="20" t="str">
        <f t="shared" si="1"/>
        <v>А3</v>
      </c>
      <c r="N21" s="28"/>
      <c r="O21" s="2">
        <f t="shared" si="2"/>
        <v>159</v>
      </c>
      <c r="P21" s="2">
        <f t="shared" si="3"/>
        <v>4</v>
      </c>
      <c r="Q21" s="2" t="str">
        <f t="shared" si="4"/>
        <v>А3</v>
      </c>
      <c r="R21" s="26" t="str" cm="1">
        <f t="array" ref="R21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21,3х3</v>
      </c>
      <c r="S21" s="26" cm="1">
        <f t="array" ref="S21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1.9</v>
      </c>
      <c r="T21" s="26" t="str" cm="1">
        <f t="array" ref="T21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10</v>
      </c>
    </row>
    <row r="22" spans="1:20" ht="42" customHeight="1" x14ac:dyDescent="0.25">
      <c r="A22" s="9" t="s">
        <v>12</v>
      </c>
      <c r="B22" s="8">
        <v>159</v>
      </c>
      <c r="C22" s="8">
        <v>4</v>
      </c>
      <c r="D22" s="8">
        <v>1.9</v>
      </c>
      <c r="E22" s="10">
        <v>10</v>
      </c>
      <c r="G22" s="6" t="str">
        <f t="array" ref="G22">IF(OR(A22:D22=0),"",CONCATENATE(B22,"х",C22))</f>
        <v>159х4</v>
      </c>
      <c r="H22" s="7">
        <f t="shared" si="0"/>
        <v>1.9</v>
      </c>
      <c r="K22" s="23" t="str">
        <f t="array" ref="K22">IFERROR(INDEX($G$3:$G$62&amp;"_"&amp;$E$3:$E$62,MATCH(0,INDEX(COUNTIF($K$2:K21,$G$3:$G$62&amp;"_"&amp;$E$3:$E$62),0,0),0)),"")</f>
        <v>159х4,5_10</v>
      </c>
      <c r="L22" s="4">
        <f t="array" ref="L22">IFERROR(MIN(IF($G$3:$G79&amp;"_"&amp;$E$3:$E79=LEFT(K22,FIND("_",K22)-1)&amp;"_"&amp;RIGHT( K22,LEN(K22)-FIND("_",K22)), $H$3:$H$62,111)),"")</f>
        <v>3.4</v>
      </c>
      <c r="M22" s="20" t="str">
        <f t="shared" ref="M22" si="5">IFERROR(IFERROR(RIGHT(K22,LEN(K22)-FIND("_",K22)),""),"")</f>
        <v>10</v>
      </c>
      <c r="N22" s="28"/>
      <c r="O22" s="2">
        <f t="shared" ref="O22" si="6">IFERROR(--LEFT(K22,FIND("х",K22)-1),0)</f>
        <v>159</v>
      </c>
      <c r="P22" s="2">
        <f t="shared" ref="P22" si="7">IFERROR(--MID(K22,FIND("х",K22)+1,FIND("_",K22)-FIND("х",K22)-1),0)</f>
        <v>4.5</v>
      </c>
      <c r="Q22" s="2" t="str">
        <f t="shared" ref="Q22" si="8">IFERROR(RIGHT(K22,LEN(K22)-FIND("_",K22)),"")</f>
        <v>10</v>
      </c>
      <c r="R22" s="26" t="str" cm="1">
        <f t="array" ref="R22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21,3х2,8</v>
      </c>
      <c r="S22" s="26" cm="1">
        <f t="array" ref="S22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2.4</v>
      </c>
      <c r="T22" s="26" t="str" cm="1">
        <f t="array" ref="T22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А2</v>
      </c>
    </row>
    <row r="23" spans="1:20" ht="42" customHeight="1" x14ac:dyDescent="0.25">
      <c r="A23" s="9" t="s">
        <v>13</v>
      </c>
      <c r="B23" s="8">
        <v>159</v>
      </c>
      <c r="C23" s="8">
        <v>4</v>
      </c>
      <c r="D23" s="8">
        <v>1.9</v>
      </c>
      <c r="E23" s="10">
        <v>10</v>
      </c>
      <c r="G23" s="6" t="str">
        <f t="array" ref="G23">IF(OR(A23:D23=0),"",CONCATENATE(B23,"х",C23))</f>
        <v>159х4</v>
      </c>
      <c r="H23" s="7">
        <f t="shared" si="0"/>
        <v>1.9</v>
      </c>
      <c r="K23" s="23" t="str">
        <f t="array" ref="K23">IFERROR(INDEX($G$3:$G$62&amp;"_"&amp;$E$3:$E$62,MATCH(0,INDEX(COUNTIF($K$2:K22,$G$3:$G$62&amp;"_"&amp;$E$3:$E$62),0,0),0)),"")</f>
        <v>133х3,5_10</v>
      </c>
      <c r="L23" s="4">
        <f t="array" ref="L23">IFERROR(MIN(IF($G$3:$G80&amp;"_"&amp;$E$3:$E80=LEFT(K23,FIND("_",K23)-1)&amp;"_"&amp;RIGHT( K23,LEN(K23)-FIND("_",K23)), $H$3:$H$62,111)),"")</f>
        <v>2.1</v>
      </c>
      <c r="M23" s="20" t="str">
        <f t="shared" ref="M23" si="9">IFERROR(IFERROR(RIGHT(K23,LEN(K23)-FIND("_",K23)),""),"")</f>
        <v>10</v>
      </c>
      <c r="N23" s="28"/>
      <c r="O23" s="2">
        <f t="shared" ref="O23" si="10">IFERROR(--LEFT(K23,FIND("х",K23)-1),0)</f>
        <v>133</v>
      </c>
      <c r="P23" s="2">
        <f t="shared" ref="P23" si="11">IFERROR(--MID(K23,FIND("х",K23)+1,FIND("_",K23)-FIND("х",K23)-1),0)</f>
        <v>3.5</v>
      </c>
      <c r="Q23" s="2" t="str">
        <f t="shared" ref="Q23" si="12">IFERROR(RIGHT(K23,LEN(K23)-FIND("_",K23)),"")</f>
        <v>10</v>
      </c>
      <c r="R23" s="26" t="str" cm="1">
        <f t="array" ref="R23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21,3х2,8</v>
      </c>
      <c r="S23" s="26" cm="1">
        <f t="array" ref="S23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2.4</v>
      </c>
      <c r="T23" s="26" t="str" cm="1">
        <f t="array" ref="T23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25</v>
      </c>
    </row>
    <row r="24" spans="1:20" ht="42" customHeight="1" x14ac:dyDescent="0.25">
      <c r="A24" s="9">
        <v>7</v>
      </c>
      <c r="B24" s="8">
        <v>159</v>
      </c>
      <c r="C24" s="8">
        <v>4.5</v>
      </c>
      <c r="D24" s="8">
        <v>1.9</v>
      </c>
      <c r="E24" s="10" t="s">
        <v>36</v>
      </c>
      <c r="G24" s="6" t="str">
        <f t="array" ref="G24">IF(OR(A24:D24=0),"",CONCATENATE(B24,"х",C24))</f>
        <v>159х4,5</v>
      </c>
      <c r="H24" s="7">
        <f t="shared" si="0"/>
        <v>1.9</v>
      </c>
      <c r="K24" s="23" t="str">
        <f t="array" ref="K24">IFERROR(INDEX($G$3:$G$62&amp;"_"&amp;$E$3:$E$62,MATCH(0,INDEX(COUNTIF($K$2:K23,$G$3:$G$62&amp;"_"&amp;$E$3:$E$62),0,0),0)),"")</f>
        <v>159х3_10</v>
      </c>
      <c r="L24" s="4">
        <f t="array" ref="L24">IFERROR(MIN(IF($G$3:$G81&amp;"_"&amp;$E$3:$E81=LEFT(K24,FIND("_",K24)-1)&amp;"_"&amp;RIGHT( K24,LEN(K24)-FIND("_",K24)), $H$3:$H$62,111)),"")</f>
        <v>1.9</v>
      </c>
      <c r="M24" s="20" t="str">
        <f t="shared" si="1"/>
        <v>10</v>
      </c>
      <c r="N24" s="28"/>
      <c r="O24" s="2">
        <f t="shared" si="2"/>
        <v>159</v>
      </c>
      <c r="P24" s="2">
        <f t="shared" si="3"/>
        <v>3</v>
      </c>
      <c r="Q24" s="2" t="str">
        <f t="shared" si="4"/>
        <v>10</v>
      </c>
      <c r="R24" s="26" t="str" cm="1">
        <f t="array" ref="R24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21,3х2,8</v>
      </c>
      <c r="S24" s="26" cm="1">
        <f t="array" ref="S24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1.7</v>
      </c>
      <c r="T24" s="26" t="str" cm="1">
        <f t="array" ref="T24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10</v>
      </c>
    </row>
    <row r="25" spans="1:20" ht="42" customHeight="1" x14ac:dyDescent="0.25">
      <c r="A25" s="9">
        <v>7</v>
      </c>
      <c r="B25" s="8">
        <v>159</v>
      </c>
      <c r="C25" s="8">
        <v>4.5</v>
      </c>
      <c r="D25" s="8">
        <v>3.6</v>
      </c>
      <c r="E25" s="10" t="s">
        <v>36</v>
      </c>
      <c r="G25" s="6" t="str">
        <f t="array" ref="G25">IF(OR(A25:D25=0),"",CONCATENATE(B25,"х",C25))</f>
        <v>159х4,5</v>
      </c>
      <c r="H25" s="7">
        <f t="shared" si="0"/>
        <v>3.6</v>
      </c>
      <c r="K25" s="23" t="str">
        <f t="array" ref="K25">IFERROR(INDEX($G$3:$G$62&amp;"_"&amp;$E$3:$E$62,MATCH(0,INDEX(COUNTIF($K$2:K24,$G$3:$G$62&amp;"_"&amp;$E$3:$E$62),0,0),0)),"")</f>
        <v>21,3х2,8_25</v>
      </c>
      <c r="L25" s="4">
        <f t="array" ref="L25">IFERROR(MIN(IF($G$3:$G82&amp;"_"&amp;$E$3:$E82=LEFT(K25,FIND("_",K25)-1)&amp;"_"&amp;RIGHT( K25,LEN(K25)-FIND("_",K25)), $H$3:$H$62,111)),"")</f>
        <v>2.4</v>
      </c>
      <c r="M25" s="20" t="str">
        <f t="shared" si="1"/>
        <v>25</v>
      </c>
      <c r="N25" s="28"/>
      <c r="O25" s="2">
        <f t="shared" si="2"/>
        <v>21.3</v>
      </c>
      <c r="P25" s="2">
        <f t="shared" si="3"/>
        <v>2.8</v>
      </c>
      <c r="Q25" s="2" t="str">
        <f t="shared" si="4"/>
        <v>25</v>
      </c>
      <c r="R25" s="26" t="str" cm="1">
        <f t="array" ref="R25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/>
      </c>
      <c r="S25" s="26" cm="1">
        <f t="array" ref="S25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111</v>
      </c>
      <c r="T25" s="26" t="str" cm="1">
        <f t="array" ref="T25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>0</v>
      </c>
    </row>
    <row r="26" spans="1:20" ht="42" customHeight="1" x14ac:dyDescent="0.2">
      <c r="A26" s="9">
        <v>7</v>
      </c>
      <c r="B26" s="8">
        <v>159</v>
      </c>
      <c r="C26" s="8">
        <v>4</v>
      </c>
      <c r="D26" s="8">
        <v>1.9</v>
      </c>
      <c r="E26" s="10">
        <v>20</v>
      </c>
      <c r="G26" s="6" t="str">
        <f t="array" ref="G26">IF(OR(A26:D26=0),"",CONCATENATE(B26,"х",C26))</f>
        <v>159х4</v>
      </c>
      <c r="H26" s="7">
        <f t="shared" si="0"/>
        <v>1.9</v>
      </c>
      <c r="K26" s="23" t="str">
        <f t="array" ref="K26">IFERROR(INDEX($G$3:$G$62&amp;"_"&amp;$E$3:$E$62,MATCH(0,INDEX(COUNTIF($K$2:K25,$G$3:$G$62&amp;"_"&amp;$E$3:$E$62),0,0),0)),"")</f>
        <v/>
      </c>
      <c r="L26" s="4" t="str">
        <f t="array" ref="L26">IFERROR(MIN(IF($G$3:$G83&amp;"_"&amp;$E$3:$E83=LEFT(K26,FIND("_",K26)-1)&amp;"_"&amp;RIGHT( K26,LEN(K26)-FIND("_",K26)), $H$3:$H$62,111)),"")</f>
        <v/>
      </c>
      <c r="M26" s="20" t="str">
        <f t="shared" si="1"/>
        <v/>
      </c>
      <c r="N26" s="28"/>
      <c r="O26" s="2">
        <f t="shared" si="2"/>
        <v>0</v>
      </c>
      <c r="P26" s="2">
        <f t="shared" si="3"/>
        <v>0</v>
      </c>
      <c r="Q26" s="2" t="str">
        <f t="shared" si="4"/>
        <v/>
      </c>
      <c r="R26" s="26" t="e" cm="1">
        <f t="array" ref="R26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26" s="26" t="str" cm="1">
        <f t="array" ref="S26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26" s="26" t="str" cm="1">
        <f t="array" ref="T26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27" spans="1:20" ht="42" customHeight="1" x14ac:dyDescent="0.25">
      <c r="A27" s="9" t="s">
        <v>15</v>
      </c>
      <c r="B27" s="8">
        <v>21.3</v>
      </c>
      <c r="C27" s="8">
        <v>3</v>
      </c>
      <c r="D27" s="8">
        <v>1.9</v>
      </c>
      <c r="E27" s="10">
        <v>10</v>
      </c>
      <c r="G27" s="6" t="str">
        <f t="array" ref="G27">IF(OR(A27:D27=0),"",CONCATENATE(B27,"х",C27))</f>
        <v>21,3х3</v>
      </c>
      <c r="H27" s="7">
        <f t="shared" si="0"/>
        <v>1.9</v>
      </c>
      <c r="K27" s="23" t="str">
        <f t="array" ref="K27">IFERROR(INDEX($G$3:$G$62&amp;"_"&amp;$E$3:$E$62,MATCH(0,INDEX(COUNTIF($K$2:K26,$G$3:$G$62&amp;"_"&amp;$E$3:$E$62),0,0),0)),"")</f>
        <v/>
      </c>
      <c r="L27" s="4" t="str">
        <f t="array" ref="L27">IFERROR(MIN(IF($G$3:$G84&amp;"_"&amp;$E$3:$E84=LEFT(K27,FIND("_",K27)-1)&amp;"_"&amp;RIGHT( K27,LEN(K27)-FIND("_",K27)), $H$3:$H$62,111)),"")</f>
        <v/>
      </c>
      <c r="M27" s="20" t="str">
        <f t="shared" si="1"/>
        <v/>
      </c>
      <c r="N27" s="28"/>
      <c r="O27" s="2">
        <f t="shared" si="2"/>
        <v>0</v>
      </c>
      <c r="P27" s="2">
        <f t="shared" si="3"/>
        <v>0</v>
      </c>
      <c r="Q27" s="2" t="str">
        <f t="shared" si="4"/>
        <v/>
      </c>
      <c r="R27" s="26" t="e" cm="1">
        <f t="array" ref="R27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27" s="26" t="str" cm="1">
        <f t="array" ref="S27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27" s="26" t="str" cm="1">
        <f t="array" ref="T27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28" spans="1:20" ht="42" customHeight="1" x14ac:dyDescent="0.25">
      <c r="A28" s="9" t="s">
        <v>14</v>
      </c>
      <c r="B28" s="8">
        <v>159</v>
      </c>
      <c r="C28" s="8">
        <v>4</v>
      </c>
      <c r="D28" s="8">
        <v>1.9</v>
      </c>
      <c r="E28" s="10">
        <v>10</v>
      </c>
      <c r="G28" s="6" t="str">
        <f t="array" ref="G28">IF(OR(A28:D28=0),"",CONCATENATE(B28,"х",C28))</f>
        <v>159х4</v>
      </c>
      <c r="H28" s="7">
        <f t="shared" si="0"/>
        <v>1.9</v>
      </c>
      <c r="K28" s="23" t="str">
        <f t="array" ref="K28">IFERROR(INDEX($G$3:$G$62&amp;"_"&amp;$E$3:$E$62,MATCH(0,INDEX(COUNTIF($K$2:K27,$G$3:$G$62&amp;"_"&amp;$E$3:$E$62),0,0),0)),"")</f>
        <v/>
      </c>
      <c r="L28" s="4" t="str">
        <f t="array" ref="L28">IFERROR(MIN(IF($G$3:$G85&amp;"_"&amp;$E$3:$E85=LEFT(K28,FIND("_",K28)-1)&amp;"_"&amp;RIGHT( K28,LEN(K28)-FIND("_",K28)), $H$3:$H$62,111)),"")</f>
        <v/>
      </c>
      <c r="M28" s="20" t="str">
        <f t="shared" si="1"/>
        <v/>
      </c>
      <c r="N28" s="28"/>
      <c r="O28" s="2">
        <f t="shared" si="2"/>
        <v>0</v>
      </c>
      <c r="P28" s="2">
        <f t="shared" si="3"/>
        <v>0</v>
      </c>
      <c r="Q28" s="2" t="str">
        <f t="shared" si="4"/>
        <v/>
      </c>
      <c r="R28" s="26" t="e" cm="1">
        <f t="array" ref="R28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28" s="26" t="str" cm="1">
        <f t="array" ref="S28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28" s="26" t="str" cm="1">
        <f t="array" ref="T28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29" spans="1:20" ht="42" customHeight="1" x14ac:dyDescent="0.25">
      <c r="A29" s="9" t="s">
        <v>16</v>
      </c>
      <c r="B29" s="8">
        <v>159</v>
      </c>
      <c r="C29" s="8">
        <v>4</v>
      </c>
      <c r="D29" s="8">
        <v>2</v>
      </c>
      <c r="E29" s="10">
        <v>10</v>
      </c>
      <c r="G29" s="6" t="str">
        <f t="array" ref="G29">IF(OR(A29:D29=0),"",CONCATENATE(B29,"х",C29))</f>
        <v>159х4</v>
      </c>
      <c r="H29" s="7">
        <f t="shared" si="0"/>
        <v>2</v>
      </c>
      <c r="K29" s="23" t="str">
        <f t="array" ref="K29">IFERROR(INDEX($G$3:$G$62&amp;"_"&amp;$E$3:$E$62,MATCH(0,INDEX(COUNTIF($K$2:K28,$G$3:$G$62&amp;"_"&amp;$E$3:$E$62),0,0),0)),"")</f>
        <v/>
      </c>
      <c r="L29" s="4" t="str">
        <f t="array" ref="L29">IFERROR(MIN(IF($G$3:$G86&amp;"_"&amp;$E$3:$E86=LEFT(K29,FIND("_",K29)-1)&amp;"_"&amp;RIGHT( K29,LEN(K29)-FIND("_",K29)), $H$3:$H$62,111)),"")</f>
        <v/>
      </c>
      <c r="M29" s="20" t="str">
        <f t="shared" si="1"/>
        <v/>
      </c>
      <c r="N29" s="28"/>
      <c r="O29" s="2">
        <f t="shared" si="2"/>
        <v>0</v>
      </c>
      <c r="P29" s="2">
        <f t="shared" si="3"/>
        <v>0</v>
      </c>
      <c r="Q29" s="2" t="str">
        <f t="shared" si="4"/>
        <v/>
      </c>
      <c r="R29" s="26" t="e" cm="1">
        <f t="array" ref="R29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29" s="26" t="str" cm="1">
        <f t="array" ref="S29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29" s="26" t="str" cm="1">
        <f t="array" ref="T29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30" spans="1:20" ht="42" customHeight="1" x14ac:dyDescent="0.2">
      <c r="A30" s="9">
        <v>7</v>
      </c>
      <c r="B30" s="8">
        <v>219</v>
      </c>
      <c r="C30" s="8">
        <v>5</v>
      </c>
      <c r="D30" s="8">
        <v>2.9</v>
      </c>
      <c r="E30" s="10">
        <v>10</v>
      </c>
      <c r="G30" s="6" t="str">
        <f t="array" ref="G30">IF(OR(A30:D30=0),"",CONCATENATE(B30,"х",C30))</f>
        <v>219х5</v>
      </c>
      <c r="H30" s="7">
        <f t="shared" si="0"/>
        <v>2.9</v>
      </c>
      <c r="K30" s="23" t="str">
        <f t="array" ref="K30">IFERROR(INDEX($G$3:$G$62&amp;"_"&amp;$E$3:$E$62,MATCH(0,INDEX(COUNTIF($K$2:K29,$G$3:$G$62&amp;"_"&amp;$E$3:$E$62),0,0),0)),"")</f>
        <v/>
      </c>
      <c r="L30" s="4" t="str">
        <f t="array" ref="L30">IFERROR(MIN(IF($G$3:$G87&amp;"_"&amp;$E$3:$E87=LEFT(K30,FIND("_",K30)-1)&amp;"_"&amp;RIGHT( K30,LEN(K30)-FIND("_",K30)), $H$3:$H$62,111)),"")</f>
        <v/>
      </c>
      <c r="M30" s="20" t="str">
        <f t="shared" si="1"/>
        <v/>
      </c>
      <c r="N30" s="28"/>
      <c r="O30" s="2">
        <f t="shared" si="2"/>
        <v>0</v>
      </c>
      <c r="P30" s="2">
        <f t="shared" si="3"/>
        <v>0</v>
      </c>
      <c r="Q30" s="2" t="str">
        <f t="shared" si="4"/>
        <v/>
      </c>
      <c r="R30" s="26" t="e" cm="1">
        <f t="array" ref="R30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30" s="26" t="str" cm="1">
        <f t="array" ref="S30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30" s="26" t="str" cm="1">
        <f t="array" ref="T30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31" spans="1:20" ht="42" customHeight="1" x14ac:dyDescent="0.2">
      <c r="A31" s="9">
        <v>7</v>
      </c>
      <c r="B31" s="8">
        <v>159</v>
      </c>
      <c r="C31" s="8">
        <v>4</v>
      </c>
      <c r="D31" s="8">
        <v>3.6</v>
      </c>
      <c r="E31" s="10">
        <v>10</v>
      </c>
      <c r="G31" s="6" t="str">
        <f t="array" ref="G31">IF(OR(A31:D31=0),"",CONCATENATE(B31,"х",C31))</f>
        <v>159х4</v>
      </c>
      <c r="H31" s="7">
        <f t="shared" si="0"/>
        <v>3.6</v>
      </c>
      <c r="K31" s="23" t="str">
        <f t="array" ref="K31">IFERROR(INDEX($G$3:$G$62&amp;"_"&amp;$E$3:$E$62,MATCH(0,INDEX(COUNTIF($K$2:K30,$G$3:$G$62&amp;"_"&amp;$E$3:$E$62),0,0),0)),"")</f>
        <v/>
      </c>
      <c r="L31" s="4" t="str">
        <f t="array" ref="L31">IFERROR(MIN(IF($G$3:$G88&amp;"_"&amp;$E$3:$E88=LEFT(K31,FIND("_",K31)-1)&amp;"_"&amp;RIGHT( K31,LEN(K31)-FIND("_",K31)), $H$3:$H$62,111)),"")</f>
        <v/>
      </c>
      <c r="M31" s="20" t="str">
        <f t="shared" si="1"/>
        <v/>
      </c>
      <c r="N31" s="28"/>
      <c r="O31" s="2">
        <f t="shared" si="2"/>
        <v>0</v>
      </c>
      <c r="P31" s="2">
        <f t="shared" si="3"/>
        <v>0</v>
      </c>
      <c r="Q31" s="2" t="str">
        <f t="shared" si="4"/>
        <v/>
      </c>
      <c r="R31" s="26" t="e" cm="1">
        <f t="array" ref="R31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31" s="26" t="str" cm="1">
        <f t="array" ref="S31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31" s="26" t="str" cm="1">
        <f t="array" ref="T31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32" spans="1:20" ht="42" customHeight="1" x14ac:dyDescent="0.2">
      <c r="A32" s="9">
        <v>7</v>
      </c>
      <c r="B32" s="8">
        <v>159</v>
      </c>
      <c r="C32" s="8">
        <v>4</v>
      </c>
      <c r="D32" s="8">
        <v>1.9</v>
      </c>
      <c r="E32" s="10">
        <v>10</v>
      </c>
      <c r="G32" s="6" t="str">
        <f t="array" ref="G32">IF(OR(A32:D32=0),"",CONCATENATE(B32,"х",C32))</f>
        <v>159х4</v>
      </c>
      <c r="H32" s="7">
        <f t="shared" si="0"/>
        <v>1.9</v>
      </c>
      <c r="K32" s="23" t="str">
        <f t="array" ref="K32">IFERROR(INDEX($G$3:$G$62&amp;"_"&amp;$E$3:$E$62,MATCH(0,INDEX(COUNTIF($K$2:K31,$G$3:$G$62&amp;"_"&amp;$E$3:$E$62),0,0),0)),"")</f>
        <v/>
      </c>
      <c r="L32" s="4" t="str">
        <f t="array" ref="L32">IFERROR(MIN(IF($G$3:$G89&amp;"_"&amp;$E$3:$E89=LEFT(K32,FIND("_",K32)-1)&amp;"_"&amp;RIGHT( K32,LEN(K32)-FIND("_",K32)), $H$3:$H$62,111)),"")</f>
        <v/>
      </c>
      <c r="M32" s="20" t="str">
        <f t="shared" si="1"/>
        <v/>
      </c>
      <c r="N32" s="28"/>
      <c r="O32" s="2">
        <f t="shared" si="2"/>
        <v>0</v>
      </c>
      <c r="P32" s="2">
        <f t="shared" si="3"/>
        <v>0</v>
      </c>
      <c r="Q32" s="2" t="str">
        <f t="shared" si="4"/>
        <v/>
      </c>
      <c r="R32" s="26" t="e" cm="1">
        <f t="array" ref="R32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32" s="26" t="str" cm="1">
        <f t="array" ref="S32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32" s="26" t="str" cm="1">
        <f t="array" ref="T32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33" spans="1:20" ht="42" customHeight="1" x14ac:dyDescent="0.25">
      <c r="A33" s="9">
        <v>8</v>
      </c>
      <c r="B33" s="8">
        <v>159</v>
      </c>
      <c r="C33" s="8">
        <v>4</v>
      </c>
      <c r="D33" s="8">
        <v>1.9</v>
      </c>
      <c r="E33" s="10" t="s">
        <v>41</v>
      </c>
      <c r="G33" s="6" t="str">
        <f t="array" ref="G33">IF(OR(A33:D33=0),"",CONCATENATE(B33,"х",C33))</f>
        <v>159х4</v>
      </c>
      <c r="H33" s="7">
        <f t="shared" si="0"/>
        <v>1.9</v>
      </c>
      <c r="K33" s="23" t="str">
        <f t="array" ref="K33">IFERROR(INDEX($G$3:$G$62&amp;"_"&amp;$E$3:$E$62,MATCH(0,INDEX(COUNTIF($K$2:K32,$G$3:$G$62&amp;"_"&amp;$E$3:$E$62),0,0),0)),"")</f>
        <v/>
      </c>
      <c r="L33" s="4" t="str">
        <f t="array" ref="L33">IFERROR(MIN(IF($G$3:$G90&amp;"_"&amp;$E$3:$E90=LEFT(K33,FIND("_",K33)-1)&amp;"_"&amp;RIGHT( K33,LEN(K33)-FIND("_",K33)), $H$3:$H$62,111)),"")</f>
        <v/>
      </c>
      <c r="M33" s="20" t="str">
        <f t="shared" si="1"/>
        <v/>
      </c>
      <c r="N33" s="28"/>
      <c r="O33" s="2">
        <f t="shared" si="2"/>
        <v>0</v>
      </c>
      <c r="P33" s="2">
        <f t="shared" si="3"/>
        <v>0</v>
      </c>
      <c r="Q33" s="2" t="str">
        <f t="shared" si="4"/>
        <v/>
      </c>
      <c r="R33" s="26" t="e" cm="1">
        <f t="array" ref="R33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33" s="26" t="str" cm="1">
        <f t="array" ref="S33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33" s="26" t="str" cm="1">
        <f t="array" ref="T33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34" spans="1:20" ht="42" customHeight="1" x14ac:dyDescent="0.2">
      <c r="A34" s="9">
        <v>7</v>
      </c>
      <c r="B34" s="8">
        <v>159</v>
      </c>
      <c r="C34" s="8">
        <v>4</v>
      </c>
      <c r="D34" s="8">
        <v>1.9</v>
      </c>
      <c r="E34" s="10">
        <v>10</v>
      </c>
      <c r="G34" s="6" t="str">
        <f t="array" ref="G34">IF(OR(A34:D34=0),"",CONCATENATE(B34,"х",C34))</f>
        <v>159х4</v>
      </c>
      <c r="H34" s="7">
        <f t="shared" si="0"/>
        <v>1.9</v>
      </c>
      <c r="K34" s="23" t="str">
        <f t="array" ref="K34">IFERROR(INDEX($G$3:$G$62&amp;"_"&amp;$E$3:$E$62,MATCH(0,INDEX(COUNTIF($K$2:K33,$G$3:$G$62&amp;"_"&amp;$E$3:$E$62),0,0),0)),"")</f>
        <v/>
      </c>
      <c r="L34" s="4" t="str">
        <f t="array" ref="L34">IFERROR(MIN(IF($G$3:$G91&amp;"_"&amp;$E$3:$E91=LEFT(K34,FIND("_",K34)-1)&amp;"_"&amp;RIGHT( K34,LEN(K34)-FIND("_",K34)), $H$3:$H$62,111)),"")</f>
        <v/>
      </c>
      <c r="M34" s="20" t="str">
        <f t="shared" si="1"/>
        <v/>
      </c>
      <c r="N34" s="28"/>
      <c r="O34" s="2">
        <f t="shared" si="2"/>
        <v>0</v>
      </c>
      <c r="P34" s="2">
        <f t="shared" si="3"/>
        <v>0</v>
      </c>
      <c r="Q34" s="2" t="str">
        <f t="shared" si="4"/>
        <v/>
      </c>
      <c r="R34" s="26" t="e" cm="1">
        <f t="array" ref="R34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34" s="26" t="str" cm="1">
        <f t="array" ref="S34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34" s="26" t="str" cm="1">
        <f t="array" ref="T34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35" spans="1:20" ht="42" customHeight="1" x14ac:dyDescent="0.25">
      <c r="A35" s="9" t="s">
        <v>17</v>
      </c>
      <c r="B35" s="8">
        <v>159</v>
      </c>
      <c r="C35" s="8">
        <v>4</v>
      </c>
      <c r="D35" s="8">
        <v>1.9</v>
      </c>
      <c r="E35" s="10">
        <v>10</v>
      </c>
      <c r="G35" s="6" t="str">
        <f t="array" ref="G35">IF(OR(A35:D35=0),"",CONCATENATE(B35,"х",C35))</f>
        <v>159х4</v>
      </c>
      <c r="H35" s="7">
        <f t="shared" ref="H35:H61" si="13">IF(OR(G35&lt;=0,G35=""),"",D35)</f>
        <v>1.9</v>
      </c>
      <c r="K35" s="23" t="str">
        <f t="array" ref="K35">IFERROR(INDEX($G$3:$G$62&amp;"_"&amp;$E$3:$E$62,MATCH(0,INDEX(COUNTIF($K$2:K34,$G$3:$G$62&amp;"_"&amp;$E$3:$E$62),0,0),0)),"")</f>
        <v/>
      </c>
      <c r="L35" s="4" t="str">
        <f t="array" ref="L35">IFERROR(MIN(IF($G$3:$G92&amp;"_"&amp;$E$3:$E92=LEFT(K35,FIND("_",K35)-1)&amp;"_"&amp;RIGHT( K35,LEN(K35)-FIND("_",K35)), $H$3:$H$62,111)),"")</f>
        <v/>
      </c>
      <c r="M35" s="20" t="str">
        <f t="shared" si="1"/>
        <v/>
      </c>
      <c r="N35" s="28"/>
      <c r="O35" s="2">
        <f t="shared" si="2"/>
        <v>0</v>
      </c>
      <c r="P35" s="2">
        <f t="shared" si="3"/>
        <v>0</v>
      </c>
      <c r="Q35" s="2" t="str">
        <f t="shared" si="4"/>
        <v/>
      </c>
      <c r="R35" s="26" t="e" cm="1">
        <f t="array" ref="R35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35" s="26" t="str" cm="1">
        <f t="array" ref="S35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35" s="26" t="str" cm="1">
        <f t="array" ref="T35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36" spans="1:20" ht="42" customHeight="1" x14ac:dyDescent="0.25">
      <c r="A36" s="9" t="s">
        <v>18</v>
      </c>
      <c r="B36" s="8">
        <v>159</v>
      </c>
      <c r="C36" s="8">
        <v>4</v>
      </c>
      <c r="D36" s="8">
        <v>1.9</v>
      </c>
      <c r="E36" s="10">
        <v>10</v>
      </c>
      <c r="G36" s="6" t="str">
        <f t="array" ref="G36">IF(OR(A36:D36=0),"",CONCATENATE(B36,"х",C36))</f>
        <v>159х4</v>
      </c>
      <c r="H36" s="7">
        <f t="shared" si="13"/>
        <v>1.9</v>
      </c>
      <c r="K36" s="23" t="str">
        <f t="array" ref="K36">IFERROR(INDEX($G$3:$G$62&amp;"_"&amp;$E$3:$E$62,MATCH(0,INDEX(COUNTIF($K$2:K35,$G$3:$G$62&amp;"_"&amp;$E$3:$E$62),0,0),0)),"")</f>
        <v/>
      </c>
      <c r="L36" s="4" t="str">
        <f t="array" ref="L36">IFERROR(MIN(IF($G$3:$G93&amp;"_"&amp;$E$3:$E93=LEFT(K36,FIND("_",K36)-1)&amp;"_"&amp;RIGHT( K36,LEN(K36)-FIND("_",K36)), $H$3:$H$62,111)),"")</f>
        <v/>
      </c>
      <c r="M36" s="20" t="str">
        <f t="shared" si="1"/>
        <v/>
      </c>
      <c r="N36" s="28"/>
      <c r="O36" s="2">
        <f t="shared" si="2"/>
        <v>0</v>
      </c>
      <c r="P36" s="2">
        <f t="shared" si="3"/>
        <v>0</v>
      </c>
      <c r="Q36" s="2" t="str">
        <f t="shared" si="4"/>
        <v/>
      </c>
      <c r="R36" s="26" t="e" cm="1">
        <f t="array" ref="R36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36" s="26" t="str" cm="1">
        <f t="array" ref="S36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36" s="26" t="str" cm="1">
        <f t="array" ref="T36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37" spans="1:20" ht="42" customHeight="1" x14ac:dyDescent="0.2">
      <c r="A37" s="9">
        <v>7</v>
      </c>
      <c r="B37" s="8">
        <v>159</v>
      </c>
      <c r="C37" s="8">
        <v>4</v>
      </c>
      <c r="D37" s="8">
        <v>1.9</v>
      </c>
      <c r="E37" s="10">
        <v>10</v>
      </c>
      <c r="G37" s="6" t="str">
        <f t="array" ref="G37">IF(OR(A37:D37=0),"",CONCATENATE(B37,"х",C37))</f>
        <v>159х4</v>
      </c>
      <c r="H37" s="7">
        <f t="shared" si="13"/>
        <v>1.9</v>
      </c>
      <c r="K37" s="23" t="str">
        <f t="array" ref="K37">IFERROR(INDEX($G$3:$G$62&amp;"_"&amp;$E$3:$E$62,MATCH(0,INDEX(COUNTIF($K$2:K36,$G$3:$G$62&amp;"_"&amp;$E$3:$E$62),0,0),0)),"")</f>
        <v/>
      </c>
      <c r="L37" s="4" t="str">
        <f t="array" ref="L37">IFERROR(MIN(IF($G$3:$G94&amp;"_"&amp;$E$3:$E94=LEFT(K37,FIND("_",K37)-1)&amp;"_"&amp;RIGHT( K37,LEN(K37)-FIND("_",K37)), $H$3:$H$62,111)),"")</f>
        <v/>
      </c>
      <c r="M37" s="20" t="str">
        <f t="shared" si="1"/>
        <v/>
      </c>
      <c r="N37" s="28"/>
      <c r="O37" s="2">
        <f t="shared" si="2"/>
        <v>0</v>
      </c>
      <c r="P37" s="2">
        <f t="shared" si="3"/>
        <v>0</v>
      </c>
      <c r="Q37" s="2" t="str">
        <f t="shared" si="4"/>
        <v/>
      </c>
      <c r="R37" s="26" t="e" cm="1">
        <f t="array" ref="R37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37" s="26" t="str" cm="1">
        <f t="array" ref="S37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37" s="26" t="str" cm="1">
        <f t="array" ref="T37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38" spans="1:20" ht="42" customHeight="1" x14ac:dyDescent="0.25">
      <c r="A38" s="9" t="s">
        <v>19</v>
      </c>
      <c r="B38" s="8">
        <v>159</v>
      </c>
      <c r="C38" s="8">
        <v>4</v>
      </c>
      <c r="D38" s="8">
        <v>1.9</v>
      </c>
      <c r="E38" s="10">
        <v>10</v>
      </c>
      <c r="G38" s="6" t="str">
        <f t="array" ref="G38">IF(OR(A38:D38=0),"",CONCATENATE(B38,"х",C38))</f>
        <v>159х4</v>
      </c>
      <c r="H38" s="7">
        <f t="shared" si="13"/>
        <v>1.9</v>
      </c>
      <c r="K38" s="23" t="str">
        <f t="array" ref="K38">IFERROR(INDEX($G$3:$G$62&amp;"_"&amp;$E$3:$E$62,MATCH(0,INDEX(COUNTIF($K$2:K37,$G$3:$G$62&amp;"_"&amp;$E$3:$E$62),0,0),0)),"")</f>
        <v/>
      </c>
      <c r="L38" s="4" t="str">
        <f t="array" ref="L38">IFERROR(MIN(IF($G$3:$G95&amp;"_"&amp;$E$3:$E95=LEFT(K38,FIND("_",K38)-1)&amp;"_"&amp;RIGHT( K38,LEN(K38)-FIND("_",K38)), $H$3:$H$62,111)),"")</f>
        <v/>
      </c>
      <c r="M38" s="20" t="str">
        <f t="shared" si="1"/>
        <v/>
      </c>
      <c r="N38" s="28"/>
      <c r="O38" s="2">
        <f t="shared" si="2"/>
        <v>0</v>
      </c>
      <c r="P38" s="2">
        <f t="shared" si="3"/>
        <v>0</v>
      </c>
      <c r="Q38" s="2" t="str">
        <f t="shared" si="4"/>
        <v/>
      </c>
      <c r="R38" s="26" t="e" cm="1">
        <f t="array" ref="R38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38" s="26" t="str" cm="1">
        <f t="array" ref="S38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38" s="26" t="str" cm="1">
        <f t="array" ref="T38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39" spans="1:20" ht="42" customHeight="1" x14ac:dyDescent="0.2">
      <c r="A39" s="9">
        <v>7</v>
      </c>
      <c r="B39" s="8">
        <v>159</v>
      </c>
      <c r="C39" s="8">
        <v>4</v>
      </c>
      <c r="D39" s="8">
        <v>1.9</v>
      </c>
      <c r="E39" s="10">
        <v>10</v>
      </c>
      <c r="G39" s="6" t="str">
        <f t="array" ref="G39">IF(OR(A39:D39=0),"",CONCATENATE(B39,"х",C39))</f>
        <v>159х4</v>
      </c>
      <c r="H39" s="7">
        <f t="shared" si="13"/>
        <v>1.9</v>
      </c>
      <c r="K39" s="23" t="str">
        <f t="array" ref="K39">IFERROR(INDEX($G$3:$G$62&amp;"_"&amp;$E$3:$E$62,MATCH(0,INDEX(COUNTIF($K$2:K38,$G$3:$G$62&amp;"_"&amp;$E$3:$E$62),0,0),0)),"")</f>
        <v/>
      </c>
      <c r="L39" s="4" t="str">
        <f t="array" ref="L39">IFERROR(MIN(IF($G$3:$G96&amp;"_"&amp;$E$3:$E96=LEFT(K39,FIND("_",K39)-1)&amp;"_"&amp;RIGHT( K39,LEN(K39)-FIND("_",K39)), $H$3:$H$62,111)),"")</f>
        <v/>
      </c>
      <c r="M39" s="20" t="str">
        <f t="shared" si="1"/>
        <v/>
      </c>
      <c r="N39" s="28"/>
      <c r="O39" s="2">
        <f t="shared" si="2"/>
        <v>0</v>
      </c>
      <c r="P39" s="2">
        <f t="shared" si="3"/>
        <v>0</v>
      </c>
      <c r="Q39" s="2" t="str">
        <f t="shared" si="4"/>
        <v/>
      </c>
      <c r="R39" s="26" t="e" cm="1">
        <f t="array" ref="R39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39" s="26" t="str" cm="1">
        <f t="array" ref="S39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39" s="26" t="str" cm="1">
        <f t="array" ref="T39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40" spans="1:20" ht="42" customHeight="1" x14ac:dyDescent="0.25">
      <c r="A40" s="9" t="s">
        <v>26</v>
      </c>
      <c r="B40" s="8">
        <v>159</v>
      </c>
      <c r="C40" s="8">
        <v>4</v>
      </c>
      <c r="D40" s="8">
        <v>1.9</v>
      </c>
      <c r="E40" s="10" t="s">
        <v>36</v>
      </c>
      <c r="G40" s="6" t="str">
        <f t="array" ref="G40">IF(OR(A40:D40=0),"",CONCATENATE(B40,"х",C40))</f>
        <v>159х4</v>
      </c>
      <c r="H40" s="7">
        <f t="shared" si="13"/>
        <v>1.9</v>
      </c>
      <c r="K40" s="23" t="str">
        <f t="array" ref="K40">IFERROR(INDEX($G$3:$G$62&amp;"_"&amp;$E$3:$E$62,MATCH(0,INDEX(COUNTIF($K$2:K39,$G$3:$G$62&amp;"_"&amp;$E$3:$E$62),0,0),0)),"")</f>
        <v/>
      </c>
      <c r="L40" s="4" t="str">
        <f t="array" ref="L40">IFERROR(MIN(IF($G$3:$G97&amp;"_"&amp;$E$3:$E97=LEFT(K40,FIND("_",K40)-1)&amp;"_"&amp;RIGHT( K40,LEN(K40)-FIND("_",K40)), $H$3:$H$62,111)),"")</f>
        <v/>
      </c>
      <c r="M40" s="20" t="str">
        <f t="shared" si="1"/>
        <v/>
      </c>
      <c r="N40" s="28"/>
      <c r="O40" s="2">
        <f t="shared" si="2"/>
        <v>0</v>
      </c>
      <c r="P40" s="2">
        <f t="shared" si="3"/>
        <v>0</v>
      </c>
      <c r="Q40" s="2" t="str">
        <f t="shared" si="4"/>
        <v/>
      </c>
      <c r="R40" s="26" t="e" cm="1">
        <f t="array" ref="R40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40" s="26" t="str" cm="1">
        <f t="array" ref="S40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40" s="26" t="str" cm="1">
        <f t="array" ref="T40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41" spans="1:20" ht="42" customHeight="1" x14ac:dyDescent="0.2">
      <c r="A41" s="9">
        <v>45</v>
      </c>
      <c r="B41" s="8">
        <v>159</v>
      </c>
      <c r="C41" s="8">
        <v>4</v>
      </c>
      <c r="D41" s="8">
        <v>1.9</v>
      </c>
      <c r="E41" s="10">
        <v>10</v>
      </c>
      <c r="G41" s="6" t="str">
        <f t="array" ref="G41">IF(OR(A41:D41=0),"",CONCATENATE(B41,"х",C41))</f>
        <v>159х4</v>
      </c>
      <c r="H41" s="7">
        <f t="shared" si="13"/>
        <v>1.9</v>
      </c>
      <c r="K41" s="23" t="str">
        <f t="array" ref="K41">IFERROR(INDEX($G$3:$G$62&amp;"_"&amp;$E$3:$E$62,MATCH(0,INDEX(COUNTIF($K$2:K40,$G$3:$G$62&amp;"_"&amp;$E$3:$E$62),0,0),0)),"")</f>
        <v/>
      </c>
      <c r="L41" s="4" t="str">
        <f t="array" ref="L41">IFERROR(MIN(IF($G$3:$G98&amp;"_"&amp;$E$3:$E98=LEFT(K41,FIND("_",K41)-1)&amp;"_"&amp;RIGHT( K41,LEN(K41)-FIND("_",K41)), $H$3:$H$62,111)),"")</f>
        <v/>
      </c>
      <c r="M41" s="20" t="str">
        <f t="shared" si="1"/>
        <v/>
      </c>
      <c r="N41" s="28"/>
      <c r="O41" s="2">
        <f t="shared" si="2"/>
        <v>0</v>
      </c>
      <c r="P41" s="2">
        <f t="shared" si="3"/>
        <v>0</v>
      </c>
      <c r="Q41" s="2" t="str">
        <f t="shared" si="4"/>
        <v/>
      </c>
      <c r="R41" s="26" t="e" cm="1">
        <f t="array" ref="R41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41" s="26" t="str" cm="1">
        <f t="array" ref="S41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41" s="26" t="str" cm="1">
        <f t="array" ref="T41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42" spans="1:20" ht="42" customHeight="1" x14ac:dyDescent="0.25">
      <c r="A42" s="9" t="s">
        <v>15</v>
      </c>
      <c r="B42" s="8">
        <v>159</v>
      </c>
      <c r="C42" s="8">
        <v>4</v>
      </c>
      <c r="D42" s="8">
        <v>1.9</v>
      </c>
      <c r="E42" s="10">
        <v>10</v>
      </c>
      <c r="G42" s="6" t="str">
        <f t="array" ref="G42">IF(OR(A42:D42=0),"",CONCATENATE(B42,"х",C42))</f>
        <v>159х4</v>
      </c>
      <c r="H42" s="7">
        <f t="shared" si="13"/>
        <v>1.9</v>
      </c>
      <c r="K42" s="23" t="str">
        <f t="array" ref="K42">IFERROR(INDEX($G$3:$G$62&amp;"_"&amp;$E$3:$E$62,MATCH(0,INDEX(COUNTIF($K$2:K41,$G$3:$G$62&amp;"_"&amp;$E$3:$E$62),0,0),0)),"")</f>
        <v/>
      </c>
      <c r="L42" s="4" t="str">
        <f t="array" ref="L42">IFERROR(MIN(IF($G$3:$G99&amp;"_"&amp;$E$3:$E99=LEFT(K42,FIND("_",K42)-1)&amp;"_"&amp;RIGHT( K42,LEN(K42)-FIND("_",K42)), $H$3:$H$62,111)),"")</f>
        <v/>
      </c>
      <c r="M42" s="20" t="str">
        <f t="shared" si="1"/>
        <v/>
      </c>
      <c r="N42" s="28"/>
      <c r="O42" s="2">
        <f t="shared" si="2"/>
        <v>0</v>
      </c>
      <c r="P42" s="2">
        <f t="shared" si="3"/>
        <v>0</v>
      </c>
      <c r="Q42" s="2" t="str">
        <f t="shared" si="4"/>
        <v/>
      </c>
      <c r="R42" s="26" t="e" cm="1">
        <f t="array" ref="R42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42" s="26" t="str" cm="1">
        <f t="array" ref="S42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42" s="26" t="str" cm="1">
        <f t="array" ref="T42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43" spans="1:20" ht="42" customHeight="1" x14ac:dyDescent="0.25">
      <c r="A43" s="9" t="s">
        <v>20</v>
      </c>
      <c r="B43" s="8">
        <v>159</v>
      </c>
      <c r="C43" s="8">
        <v>4</v>
      </c>
      <c r="D43" s="8">
        <v>1.9</v>
      </c>
      <c r="E43" s="10">
        <v>10</v>
      </c>
      <c r="G43" s="6" t="str">
        <f t="array" ref="G43">IF(OR(A43:D43=0),"",CONCATENATE(B43,"х",C43))</f>
        <v>159х4</v>
      </c>
      <c r="H43" s="7">
        <f t="shared" si="13"/>
        <v>1.9</v>
      </c>
      <c r="K43" s="23" t="str">
        <f t="array" ref="K43">IFERROR(INDEX($G$3:$G$62&amp;"_"&amp;$E$3:$E$62,MATCH(0,INDEX(COUNTIF($K$2:K42,$G$3:$G$62&amp;"_"&amp;$E$3:$E$62),0,0),0)),"")</f>
        <v/>
      </c>
      <c r="L43" s="4" t="str">
        <f t="array" ref="L43">IFERROR(MIN(IF($G$3:$G100&amp;"_"&amp;$E$3:$E100=LEFT(K43,FIND("_",K43)-1)&amp;"_"&amp;RIGHT( K43,LEN(K43)-FIND("_",K43)), $H$3:$H$62,111)),"")</f>
        <v/>
      </c>
      <c r="M43" s="20" t="str">
        <f t="shared" si="1"/>
        <v/>
      </c>
      <c r="N43" s="28"/>
      <c r="O43" s="2">
        <f t="shared" si="2"/>
        <v>0</v>
      </c>
      <c r="P43" s="2">
        <f t="shared" si="3"/>
        <v>0</v>
      </c>
      <c r="Q43" s="2" t="str">
        <f t="shared" si="4"/>
        <v/>
      </c>
      <c r="R43" s="26" t="e" cm="1">
        <f t="array" ref="R43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43" s="26" t="str" cm="1">
        <f t="array" ref="S43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43" s="26" t="str" cm="1">
        <f t="array" ref="T43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44" spans="1:20" ht="42" customHeight="1" x14ac:dyDescent="0.25">
      <c r="A44" s="9" t="s">
        <v>21</v>
      </c>
      <c r="B44" s="8">
        <v>159</v>
      </c>
      <c r="C44" s="8">
        <v>4</v>
      </c>
      <c r="D44" s="8">
        <v>1.9</v>
      </c>
      <c r="E44" s="10">
        <v>10</v>
      </c>
      <c r="G44" s="6" t="str">
        <f t="array" ref="G44">IF(OR(A44:D44=0),"",CONCATENATE(B44,"х",C44))</f>
        <v>159х4</v>
      </c>
      <c r="H44" s="7">
        <f t="shared" si="13"/>
        <v>1.9</v>
      </c>
      <c r="K44" s="23" t="str">
        <f t="array" ref="K44">IFERROR(INDEX($G$3:$G$62&amp;"_"&amp;$E$3:$E$62,MATCH(0,INDEX(COUNTIF($K$2:K43,$G$3:$G$62&amp;"_"&amp;$E$3:$E$62),0,0),0)),"")</f>
        <v/>
      </c>
      <c r="L44" s="4" t="str">
        <f t="array" ref="L44">IFERROR(MIN(IF($G$3:$G101&amp;"_"&amp;$E$3:$E101=LEFT(K44,FIND("_",K44)-1)&amp;"_"&amp;RIGHT( K44,LEN(K44)-FIND("_",K44)), $H$3:$H$62,111)),"")</f>
        <v/>
      </c>
      <c r="M44" s="20" t="str">
        <f t="shared" si="1"/>
        <v/>
      </c>
      <c r="N44" s="28"/>
      <c r="O44" s="2">
        <f t="shared" si="2"/>
        <v>0</v>
      </c>
      <c r="P44" s="2">
        <f t="shared" si="3"/>
        <v>0</v>
      </c>
      <c r="Q44" s="2" t="str">
        <f t="shared" si="4"/>
        <v/>
      </c>
      <c r="R44" s="26" t="e" cm="1">
        <f t="array" ref="R44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44" s="26" t="str" cm="1">
        <f t="array" ref="S44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44" s="26" t="str" cm="1">
        <f t="array" ref="T44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45" spans="1:20" ht="42" customHeight="1" x14ac:dyDescent="0.2">
      <c r="A45" s="9">
        <v>0</v>
      </c>
      <c r="B45" s="8">
        <v>0</v>
      </c>
      <c r="C45" s="8">
        <v>0</v>
      </c>
      <c r="D45" s="8">
        <v>0</v>
      </c>
      <c r="E45" s="10">
        <v>0</v>
      </c>
      <c r="G45" s="6" t="str">
        <f t="array" ref="G45">IF(OR(A45:D45=0),"",CONCATENATE(B45,"х",C45))</f>
        <v/>
      </c>
      <c r="H45" s="7" t="str">
        <f t="shared" si="13"/>
        <v/>
      </c>
      <c r="K45" s="23" t="str">
        <f t="array" ref="K45">IFERROR(INDEX($G$3:$G$62&amp;"_"&amp;$E$3:$E$62,MATCH(0,INDEX(COUNTIF($K$2:K44,$G$3:$G$62&amp;"_"&amp;$E$3:$E$62),0,0),0)),"")</f>
        <v/>
      </c>
      <c r="L45" s="4" t="str">
        <f t="array" ref="L45">IFERROR(MIN(IF($G$3:$G102&amp;"_"&amp;$E$3:$E102=LEFT(K45,FIND("_",K45)-1)&amp;"_"&amp;RIGHT( K45,LEN(K45)-FIND("_",K45)), $H$3:$H$62,111)),"")</f>
        <v/>
      </c>
      <c r="M45" s="20" t="str">
        <f t="shared" si="1"/>
        <v/>
      </c>
      <c r="N45" s="28"/>
      <c r="O45" s="2">
        <f t="shared" si="2"/>
        <v>0</v>
      </c>
      <c r="P45" s="2">
        <f t="shared" si="3"/>
        <v>0</v>
      </c>
      <c r="Q45" s="2" t="str">
        <f t="shared" si="4"/>
        <v/>
      </c>
      <c r="R45" s="26" t="e" cm="1">
        <f t="array" ref="R45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45" s="26" t="str" cm="1">
        <f t="array" ref="S45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45" s="26" t="str" cm="1">
        <f t="array" ref="T45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46" spans="1:20" ht="42" customHeight="1" x14ac:dyDescent="0.2">
      <c r="A46" s="9">
        <v>0</v>
      </c>
      <c r="B46" s="8">
        <v>0</v>
      </c>
      <c r="C46" s="8">
        <v>0</v>
      </c>
      <c r="D46" s="8">
        <v>0</v>
      </c>
      <c r="E46" s="10">
        <v>0</v>
      </c>
      <c r="G46" s="6" t="str">
        <f t="array" ref="G46">IF(OR(A46:D46=0),"",CONCATENATE(B46,"х",C46))</f>
        <v/>
      </c>
      <c r="H46" s="7" t="str">
        <f t="shared" si="13"/>
        <v/>
      </c>
      <c r="K46" s="23" t="str">
        <f t="array" ref="K46">IFERROR(INDEX($G$3:$G$62&amp;"_"&amp;$E$3:$E$62,MATCH(0,INDEX(COUNTIF($K$2:K45,$G$3:$G$62&amp;"_"&amp;$E$3:$E$62),0,0),0)),"")</f>
        <v/>
      </c>
      <c r="L46" s="4" t="str">
        <f t="array" ref="L46">IFERROR(MIN(IF($G$3:$G103&amp;"_"&amp;$E$3:$E103=LEFT(K46,FIND("_",K46)-1)&amp;"_"&amp;RIGHT( K46,LEN(K46)-FIND("_",K46)), $H$3:$H$62,111)),"")</f>
        <v/>
      </c>
      <c r="M46" s="20" t="str">
        <f t="shared" si="1"/>
        <v/>
      </c>
      <c r="N46" s="28"/>
      <c r="O46" s="2">
        <f t="shared" si="2"/>
        <v>0</v>
      </c>
      <c r="P46" s="2">
        <f t="shared" si="3"/>
        <v>0</v>
      </c>
      <c r="Q46" s="2" t="str">
        <f t="shared" si="4"/>
        <v/>
      </c>
      <c r="R46" s="26" t="e" cm="1">
        <f t="array" ref="R46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46" s="26" t="str" cm="1">
        <f t="array" ref="S46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46" s="26" t="str" cm="1">
        <f t="array" ref="T46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47" spans="1:20" ht="42" customHeight="1" x14ac:dyDescent="0.25">
      <c r="A47" s="9">
        <v>4</v>
      </c>
      <c r="B47" s="8">
        <v>159</v>
      </c>
      <c r="C47" s="8">
        <v>4</v>
      </c>
      <c r="D47" s="8">
        <v>1.9</v>
      </c>
      <c r="E47" s="10" t="s">
        <v>42</v>
      </c>
      <c r="G47" s="6" t="str">
        <f t="array" ref="G47">IF(OR(A47:D47=0),"",CONCATENATE(B47,"х",C47))</f>
        <v>159х4</v>
      </c>
      <c r="H47" s="7">
        <f t="shared" si="13"/>
        <v>1.9</v>
      </c>
      <c r="K47" s="23" t="str">
        <f t="array" ref="K47">IFERROR(INDEX($G$3:$G$62&amp;"_"&amp;$E$3:$E$62,MATCH(0,INDEX(COUNTIF($K$2:K46,$G$3:$G$62&amp;"_"&amp;$E$3:$E$62),0,0),0)),"")</f>
        <v/>
      </c>
      <c r="L47" s="4" t="str">
        <f t="array" ref="L47">IFERROR(MIN(IF($G$3:$G104&amp;"_"&amp;$E$3:$E104=LEFT(K47,FIND("_",K47)-1)&amp;"_"&amp;RIGHT( K47,LEN(K47)-FIND("_",K47)), $H$3:$H$62,111)),"")</f>
        <v/>
      </c>
      <c r="M47" s="20" t="str">
        <f t="shared" si="1"/>
        <v/>
      </c>
      <c r="N47" s="28"/>
      <c r="O47" s="2">
        <f t="shared" si="2"/>
        <v>0</v>
      </c>
      <c r="P47" s="2">
        <f t="shared" si="3"/>
        <v>0</v>
      </c>
      <c r="Q47" s="2" t="str">
        <f t="shared" si="4"/>
        <v/>
      </c>
      <c r="R47" s="26" t="e" cm="1">
        <f t="array" ref="R47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47" s="26" t="str" cm="1">
        <f t="array" ref="S47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47" s="26" t="str" cm="1">
        <f t="array" ref="T47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48" spans="1:20" ht="42" customHeight="1" x14ac:dyDescent="0.25">
      <c r="A48" s="9" t="s">
        <v>22</v>
      </c>
      <c r="B48" s="8">
        <v>159</v>
      </c>
      <c r="C48" s="8">
        <v>4</v>
      </c>
      <c r="D48" s="8">
        <v>1.9</v>
      </c>
      <c r="E48" s="10">
        <v>10</v>
      </c>
      <c r="G48" s="6" t="str">
        <f t="array" ref="G48">IF(OR(A48:D48=0),"",CONCATENATE(B48,"х",C48))</f>
        <v>159х4</v>
      </c>
      <c r="H48" s="7">
        <f t="shared" si="13"/>
        <v>1.9</v>
      </c>
      <c r="K48" s="23" t="str">
        <f t="array" ref="K48">IFERROR(INDEX($G$3:$G$62&amp;"_"&amp;$E$3:$E$62,MATCH(0,INDEX(COUNTIF($K$2:K47,$G$3:$G$62&amp;"_"&amp;$E$3:$E$62),0,0),0)),"")</f>
        <v/>
      </c>
      <c r="L48" s="4" t="str">
        <f t="array" ref="L48">IFERROR(MIN(IF($G$3:$G105&amp;"_"&amp;$E$3:$E105=LEFT(K48,FIND("_",K48)-1)&amp;"_"&amp;RIGHT( K48,LEN(K48)-FIND("_",K48)), $H$3:$H$62,111)),"")</f>
        <v/>
      </c>
      <c r="M48" s="20" t="str">
        <f t="shared" si="1"/>
        <v/>
      </c>
      <c r="N48" s="28"/>
      <c r="O48" s="2">
        <f t="shared" si="2"/>
        <v>0</v>
      </c>
      <c r="P48" s="2">
        <f t="shared" si="3"/>
        <v>0</v>
      </c>
      <c r="Q48" s="2" t="str">
        <f t="shared" si="4"/>
        <v/>
      </c>
      <c r="R48" s="26" t="e" cm="1">
        <f t="array" ref="R48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48" s="26" t="str" cm="1">
        <f t="array" ref="S48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48" s="26" t="str" cm="1">
        <f t="array" ref="T48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49" spans="1:20" ht="42" customHeight="1" x14ac:dyDescent="0.25">
      <c r="A49" s="9" t="s">
        <v>23</v>
      </c>
      <c r="B49" s="8">
        <v>159</v>
      </c>
      <c r="C49" s="8">
        <v>4</v>
      </c>
      <c r="D49" s="8">
        <v>1.9</v>
      </c>
      <c r="E49" s="10">
        <v>10</v>
      </c>
      <c r="G49" s="6" t="str">
        <f t="array" ref="G49">IF(OR(A49:D49=0),"",CONCATENATE(B49,"х",C49))</f>
        <v>159х4</v>
      </c>
      <c r="H49" s="7">
        <f t="shared" si="13"/>
        <v>1.9</v>
      </c>
      <c r="K49" s="23" t="str">
        <f t="array" ref="K49">IFERROR(INDEX($G$3:$G$62&amp;"_"&amp;$E$3:$E$62,MATCH(0,INDEX(COUNTIF($K$2:K48,$G$3:$G$62&amp;"_"&amp;$E$3:$E$62),0,0),0)),"")</f>
        <v/>
      </c>
      <c r="L49" s="4" t="str">
        <f t="array" ref="L49">IFERROR(MIN(IF($G$3:$G106&amp;"_"&amp;$E$3:$E106=LEFT(K49,FIND("_",K49)-1)&amp;"_"&amp;RIGHT( K49,LEN(K49)-FIND("_",K49)), $H$3:$H$62,111)),"")</f>
        <v/>
      </c>
      <c r="M49" s="20" t="str">
        <f t="shared" si="1"/>
        <v/>
      </c>
      <c r="N49" s="28"/>
      <c r="O49" s="2">
        <f t="shared" si="2"/>
        <v>0</v>
      </c>
      <c r="P49" s="2">
        <f t="shared" si="3"/>
        <v>0</v>
      </c>
      <c r="Q49" s="2" t="str">
        <f t="shared" si="4"/>
        <v/>
      </c>
      <c r="R49" s="26" t="e" cm="1">
        <f t="array" ref="R49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49" s="26" t="str" cm="1">
        <f t="array" ref="S49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49" s="26" t="str" cm="1">
        <f t="array" ref="T49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50" spans="1:20" ht="42" customHeight="1" x14ac:dyDescent="0.25">
      <c r="A50" s="9" t="s">
        <v>24</v>
      </c>
      <c r="B50" s="8">
        <v>159</v>
      </c>
      <c r="C50" s="8">
        <v>4</v>
      </c>
      <c r="D50" s="8">
        <v>1.9</v>
      </c>
      <c r="E50" s="10">
        <v>10</v>
      </c>
      <c r="G50" s="6" t="str">
        <f t="array" ref="G50">IF(OR(A50:D50=0),"",CONCATENATE(B50,"х",C50))</f>
        <v>159х4</v>
      </c>
      <c r="H50" s="7">
        <f t="shared" si="13"/>
        <v>1.9</v>
      </c>
      <c r="K50" s="23" t="str">
        <f t="array" ref="K50">IFERROR(INDEX($G$3:$G$62&amp;"_"&amp;$E$3:$E$62,MATCH(0,INDEX(COUNTIF($K$2:K49,$G$3:$G$62&amp;"_"&amp;$E$3:$E$62),0,0),0)),"")</f>
        <v/>
      </c>
      <c r="L50" s="4" t="str">
        <f t="array" ref="L50">IFERROR(MIN(IF($G$3:$G107&amp;"_"&amp;$E$3:$E107=LEFT(K50,FIND("_",K50)-1)&amp;"_"&amp;RIGHT( K50,LEN(K50)-FIND("_",K50)), $H$3:$H$62,111)),"")</f>
        <v/>
      </c>
      <c r="M50" s="20" t="str">
        <f t="shared" si="1"/>
        <v/>
      </c>
      <c r="N50" s="28"/>
      <c r="O50" s="2">
        <f t="shared" si="2"/>
        <v>0</v>
      </c>
      <c r="P50" s="2">
        <f t="shared" si="3"/>
        <v>0</v>
      </c>
      <c r="Q50" s="2" t="str">
        <f t="shared" si="4"/>
        <v/>
      </c>
      <c r="R50" s="26" t="e" cm="1">
        <f t="array" ref="R50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50" s="26" t="str" cm="1">
        <f t="array" ref="S50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50" s="26" t="str" cm="1">
        <f t="array" ref="T50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51" spans="1:20" ht="42" customHeight="1" x14ac:dyDescent="0.2">
      <c r="A51" s="9">
        <v>7</v>
      </c>
      <c r="B51" s="8">
        <v>159</v>
      </c>
      <c r="C51" s="8">
        <v>3.5</v>
      </c>
      <c r="D51" s="8">
        <v>2.8</v>
      </c>
      <c r="E51" s="10">
        <v>10</v>
      </c>
      <c r="G51" s="6" t="str">
        <f t="array" ref="G51">IF(OR(A51:D51=0),"",CONCATENATE(B51,"х",C51))</f>
        <v>159х3,5</v>
      </c>
      <c r="H51" s="7">
        <f t="shared" si="13"/>
        <v>2.8</v>
      </c>
      <c r="K51" s="23" t="str">
        <f t="array" ref="K51">IFERROR(INDEX($G$3:$G$62&amp;"_"&amp;$E$3:$E$62,MATCH(0,INDEX(COUNTIF($K$2:K50,$G$3:$G$62&amp;"_"&amp;$E$3:$E$62),0,0),0)),"")</f>
        <v/>
      </c>
      <c r="L51" s="4" t="str">
        <f t="array" ref="L51">IFERROR(MIN(IF($G$3:$G108&amp;"_"&amp;$E$3:$E108=LEFT(K51,FIND("_",K51)-1)&amp;"_"&amp;RIGHT( K51,LEN(K51)-FIND("_",K51)), $H$3:$H$62,111)),"")</f>
        <v/>
      </c>
      <c r="M51" s="20" t="str">
        <f t="shared" si="1"/>
        <v/>
      </c>
      <c r="N51" s="28"/>
      <c r="O51" s="2">
        <f t="shared" si="2"/>
        <v>0</v>
      </c>
      <c r="P51" s="2">
        <f t="shared" si="3"/>
        <v>0</v>
      </c>
      <c r="Q51" s="2" t="str">
        <f t="shared" si="4"/>
        <v/>
      </c>
      <c r="R51" s="26" t="e" cm="1">
        <f t="array" ref="R51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51" s="26" t="str" cm="1">
        <f t="array" ref="S51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51" s="26" t="str" cm="1">
        <f t="array" ref="T51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52" spans="1:20" ht="42" customHeight="1" x14ac:dyDescent="0.2">
      <c r="A52" s="9">
        <v>7</v>
      </c>
      <c r="B52" s="8">
        <v>159</v>
      </c>
      <c r="C52" s="8">
        <v>3.5</v>
      </c>
      <c r="D52" s="8">
        <v>2.8</v>
      </c>
      <c r="E52" s="10">
        <v>10</v>
      </c>
      <c r="G52" s="6" t="str">
        <f t="array" ref="G52">IF(OR(A52:D52=0),"",CONCATENATE(B52,"х",C52))</f>
        <v>159х3,5</v>
      </c>
      <c r="H52" s="7">
        <f t="shared" si="13"/>
        <v>2.8</v>
      </c>
      <c r="K52" s="23" t="str">
        <f t="array" ref="K52">IFERROR(INDEX($G$3:$G$62&amp;"_"&amp;$E$3:$E$62,MATCH(0,INDEX(COUNTIF($K$2:K51,$G$3:$G$62&amp;"_"&amp;$E$3:$E$62),0,0),0)),"")</f>
        <v/>
      </c>
      <c r="L52" s="4" t="str">
        <f t="array" ref="L52">IFERROR(MIN(IF($G$3:$G109&amp;"_"&amp;$E$3:$E109=LEFT(K52,FIND("_",K52)-1)&amp;"_"&amp;RIGHT( K52,LEN(K52)-FIND("_",K52)), $H$3:$H$62,111)),"")</f>
        <v/>
      </c>
      <c r="M52" s="20" t="str">
        <f t="shared" si="1"/>
        <v/>
      </c>
      <c r="N52" s="28"/>
      <c r="O52" s="2">
        <f t="shared" si="2"/>
        <v>0</v>
      </c>
      <c r="P52" s="2">
        <f t="shared" si="3"/>
        <v>0</v>
      </c>
      <c r="Q52" s="2" t="str">
        <f t="shared" si="4"/>
        <v/>
      </c>
      <c r="R52" s="26" t="e" cm="1">
        <f t="array" ref="R52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52" s="26" t="str" cm="1">
        <f t="array" ref="S52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52" s="26" t="str" cm="1">
        <f t="array" ref="T52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53" spans="1:20" ht="42" customHeight="1" x14ac:dyDescent="0.2">
      <c r="A53" s="9">
        <v>44</v>
      </c>
      <c r="B53" s="8">
        <v>159</v>
      </c>
      <c r="C53" s="8">
        <v>4</v>
      </c>
      <c r="D53" s="8">
        <v>2.7</v>
      </c>
      <c r="E53" s="10">
        <v>10</v>
      </c>
      <c r="G53" s="6" t="str">
        <f t="array" ref="G53">IF(OR(A53:D53=0),"",CONCATENATE(B53,"х",C53))</f>
        <v>159х4</v>
      </c>
      <c r="H53" s="7">
        <f t="shared" si="13"/>
        <v>2.7</v>
      </c>
      <c r="K53" s="23" t="str">
        <f t="array" ref="K53">IFERROR(INDEX($G$3:$G$62&amp;"_"&amp;$E$3:$E$62,MATCH(0,INDEX(COUNTIF($K$2:K52,$G$3:$G$62&amp;"_"&amp;$E$3:$E$62),0,0),0)),"")</f>
        <v/>
      </c>
      <c r="L53" s="4" t="str">
        <f t="array" ref="L53">IFERROR(MIN(IF($G$3:$G110&amp;"_"&amp;$E$3:$E110=LEFT(K53,FIND("_",K53)-1)&amp;"_"&amp;RIGHT( K53,LEN(K53)-FIND("_",K53)), $H$3:$H$62,111)),"")</f>
        <v/>
      </c>
      <c r="M53" s="20" t="str">
        <f t="shared" si="1"/>
        <v/>
      </c>
      <c r="N53" s="28"/>
      <c r="O53" s="2">
        <f t="shared" si="2"/>
        <v>0</v>
      </c>
      <c r="P53" s="2">
        <f t="shared" si="3"/>
        <v>0</v>
      </c>
      <c r="Q53" s="2" t="str">
        <f t="shared" si="4"/>
        <v/>
      </c>
      <c r="R53" s="26" t="e" cm="1">
        <f t="array" ref="R53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53" s="26" t="str" cm="1">
        <f t="array" ref="S53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53" s="26" t="str" cm="1">
        <f t="array" ref="T53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54" spans="1:20" ht="42" customHeight="1" x14ac:dyDescent="0.25">
      <c r="A54" s="9">
        <v>42</v>
      </c>
      <c r="B54" s="8">
        <v>159</v>
      </c>
      <c r="C54" s="8">
        <v>4</v>
      </c>
      <c r="D54" s="8">
        <v>1.9</v>
      </c>
      <c r="E54" s="10" t="s">
        <v>37</v>
      </c>
      <c r="G54" s="6" t="str">
        <f t="array" ref="G54">IF(OR(A54:D54=0),"",CONCATENATE(B54,"х",C54))</f>
        <v>159х4</v>
      </c>
      <c r="H54" s="7">
        <f t="shared" si="13"/>
        <v>1.9</v>
      </c>
      <c r="K54" s="23" t="str">
        <f t="array" ref="K54">IFERROR(INDEX($G$3:$G$62&amp;"_"&amp;$E$3:$E$62,MATCH(0,INDEX(COUNTIF($K$2:K53,$G$3:$G$62&amp;"_"&amp;$E$3:$E$62),0,0),0)),"")</f>
        <v/>
      </c>
      <c r="L54" s="4" t="str">
        <f t="array" ref="L54">IFERROR(MIN(IF($G$3:$G111&amp;"_"&amp;$E$3:$E111=LEFT(K54,FIND("_",K54)-1)&amp;"_"&amp;RIGHT( K54,LEN(K54)-FIND("_",K54)), $H$3:$H$62,111)),"")</f>
        <v/>
      </c>
      <c r="M54" s="20" t="str">
        <f t="shared" si="1"/>
        <v/>
      </c>
      <c r="N54" s="28"/>
      <c r="O54" s="2">
        <f t="shared" si="2"/>
        <v>0</v>
      </c>
      <c r="P54" s="2">
        <f t="shared" si="3"/>
        <v>0</v>
      </c>
      <c r="Q54" s="2" t="str">
        <f t="shared" si="4"/>
        <v/>
      </c>
      <c r="R54" s="26" t="e" cm="1">
        <f t="array" ref="R54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54" s="26" t="str" cm="1">
        <f t="array" ref="S54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54" s="26" t="str" cm="1">
        <f t="array" ref="T54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55" spans="1:20" ht="42" customHeight="1" x14ac:dyDescent="0.25">
      <c r="A55" s="9" t="s">
        <v>12</v>
      </c>
      <c r="B55" s="8">
        <v>159</v>
      </c>
      <c r="C55" s="8">
        <v>4.5</v>
      </c>
      <c r="D55" s="8">
        <v>3.4</v>
      </c>
      <c r="E55" s="10">
        <v>10</v>
      </c>
      <c r="G55" s="6" t="str">
        <f t="array" ref="G55">IF(OR(A55:D55=0),"",CONCATENATE(B55,"х",C55))</f>
        <v>159х4,5</v>
      </c>
      <c r="H55" s="7">
        <f t="shared" si="13"/>
        <v>3.4</v>
      </c>
      <c r="K55" s="23" t="str">
        <f t="array" ref="K55">IFERROR(INDEX($G$3:$G$62&amp;"_"&amp;$E$3:$E$62,MATCH(0,INDEX(COUNTIF($K$2:K54,$G$3:$G$62&amp;"_"&amp;$E$3:$E$62),0,0),0)),"")</f>
        <v/>
      </c>
      <c r="L55" s="4" t="str">
        <f t="array" ref="L55">IFERROR(MIN(IF($G$3:$G112&amp;"_"&amp;$E$3:$E112=LEFT(K55,FIND("_",K55)-1)&amp;"_"&amp;RIGHT( K55,LEN(K55)-FIND("_",K55)), $H$3:$H$62,111)),"")</f>
        <v/>
      </c>
      <c r="M55" s="20" t="str">
        <f t="shared" si="1"/>
        <v/>
      </c>
      <c r="N55" s="28"/>
      <c r="O55" s="2">
        <f t="shared" si="2"/>
        <v>0</v>
      </c>
      <c r="P55" s="2">
        <f t="shared" si="3"/>
        <v>0</v>
      </c>
      <c r="Q55" s="2" t="str">
        <f t="shared" si="4"/>
        <v/>
      </c>
      <c r="R55" s="26" t="e" cm="1">
        <f t="array" ref="R55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55" s="26" t="str" cm="1">
        <f t="array" ref="S55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55" s="26" t="str" cm="1">
        <f t="array" ref="T55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56" spans="1:20" ht="42" customHeight="1" x14ac:dyDescent="0.2">
      <c r="A56" s="9">
        <v>46</v>
      </c>
      <c r="B56" s="8">
        <v>159</v>
      </c>
      <c r="C56" s="8">
        <v>4</v>
      </c>
      <c r="D56" s="8">
        <v>1.9</v>
      </c>
      <c r="E56" s="10">
        <v>10</v>
      </c>
      <c r="G56" s="6" t="str">
        <f t="array" ref="G56">IF(OR(A56:D56=0),"",CONCATENATE(B56,"х",C56))</f>
        <v>159х4</v>
      </c>
      <c r="H56" s="7">
        <f t="shared" si="13"/>
        <v>1.9</v>
      </c>
      <c r="K56" s="23" t="str">
        <f t="array" ref="K56">IFERROR(INDEX($G$3:$G$62&amp;"_"&amp;$E$3:$E$62,MATCH(0,INDEX(COUNTIF($K$2:K55,$G$3:$G$62&amp;"_"&amp;$E$3:$E$62),0,0),0)),"")</f>
        <v/>
      </c>
      <c r="L56" s="4" t="str">
        <f t="array" ref="L56">IFERROR(MIN(IF($G$3:$G113&amp;"_"&amp;$E$3:$E113=LEFT(K56,FIND("_",K56)-1)&amp;"_"&amp;RIGHT( K56,LEN(K56)-FIND("_",K56)), $H$3:$H$62,111)),"")</f>
        <v/>
      </c>
      <c r="M56" s="20" t="str">
        <f t="shared" si="1"/>
        <v/>
      </c>
      <c r="N56" s="28"/>
      <c r="O56" s="2">
        <f t="shared" si="2"/>
        <v>0</v>
      </c>
      <c r="P56" s="2">
        <f t="shared" si="3"/>
        <v>0</v>
      </c>
      <c r="Q56" s="2" t="str">
        <f t="shared" si="4"/>
        <v/>
      </c>
      <c r="R56" s="26" t="e" cm="1">
        <f t="array" ref="R56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56" s="26" t="str" cm="1">
        <f t="array" ref="S56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56" s="26" t="str" cm="1">
        <f t="array" ref="T56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57" spans="1:20" ht="42" customHeight="1" x14ac:dyDescent="0.25">
      <c r="A57" s="9" t="s">
        <v>28</v>
      </c>
      <c r="B57" s="8">
        <v>133</v>
      </c>
      <c r="C57" s="8">
        <v>3.5</v>
      </c>
      <c r="D57" s="8">
        <v>2.1</v>
      </c>
      <c r="E57" s="10">
        <v>10</v>
      </c>
      <c r="G57" s="6" t="str">
        <f t="array" ref="G57">IF(OR(A57:D57=0),"",CONCATENATE(B57,"х",C57))</f>
        <v>133х3,5</v>
      </c>
      <c r="H57" s="7">
        <f t="shared" si="13"/>
        <v>2.1</v>
      </c>
      <c r="K57" s="23" t="str">
        <f t="array" ref="K57">IFERROR(INDEX($G$3:$G$62&amp;"_"&amp;$E$3:$E$62,MATCH(0,INDEX(COUNTIF($K$2:K56,$G$3:$G$62&amp;"_"&amp;$E$3:$E$62),0,0),0)),"")</f>
        <v/>
      </c>
      <c r="L57" s="4" t="str">
        <f t="array" ref="L57">IFERROR(MIN(IF($G$3:$G114&amp;"_"&amp;$E$3:$E114=LEFT(K57,FIND("_",K57)-1)&amp;"_"&amp;RIGHT( K57,LEN(K57)-FIND("_",K57)), $H$3:$H$62,111)),"")</f>
        <v/>
      </c>
      <c r="M57" s="20" t="str">
        <f t="shared" si="1"/>
        <v/>
      </c>
      <c r="N57" s="28"/>
      <c r="O57" s="2">
        <f t="shared" si="2"/>
        <v>0</v>
      </c>
      <c r="P57" s="2">
        <f t="shared" si="3"/>
        <v>0</v>
      </c>
      <c r="Q57" s="2" t="str">
        <f t="shared" si="4"/>
        <v/>
      </c>
      <c r="R57" s="26" t="e" cm="1">
        <f t="array" ref="R57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57" s="26" t="str" cm="1">
        <f t="array" ref="S57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57" s="26" t="str" cm="1">
        <f t="array" ref="T57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58" spans="1:20" ht="42" customHeight="1" x14ac:dyDescent="0.2">
      <c r="A58" s="9">
        <v>28</v>
      </c>
      <c r="B58" s="8">
        <v>159</v>
      </c>
      <c r="C58" s="8">
        <v>4</v>
      </c>
      <c r="D58" s="8">
        <v>1.9</v>
      </c>
      <c r="E58" s="10">
        <v>10</v>
      </c>
      <c r="G58" s="6" t="str">
        <f t="array" ref="G58">IF(OR(A58:D58=0),"",CONCATENATE(B58,"х",C58))</f>
        <v>159х4</v>
      </c>
      <c r="H58" s="7">
        <f t="shared" si="13"/>
        <v>1.9</v>
      </c>
      <c r="K58" s="23" t="str">
        <f t="array" ref="K58">IFERROR(INDEX($G$3:$G$62&amp;"_"&amp;$E$3:$E$62,MATCH(0,INDEX(COUNTIF($K$2:K57,$G$3:$G$62&amp;"_"&amp;$E$3:$E$62),0,0),0)),"")</f>
        <v/>
      </c>
      <c r="L58" s="4" t="str">
        <f t="array" ref="L58">IFERROR(MIN(IF($G$3:$G115&amp;"_"&amp;$E$3:$E115=LEFT(K58,FIND("_",K58)-1)&amp;"_"&amp;RIGHT( K58,LEN(K58)-FIND("_",K58)), $H$3:$H$62,111)),"")</f>
        <v/>
      </c>
      <c r="M58" s="20" t="str">
        <f t="shared" si="1"/>
        <v/>
      </c>
      <c r="N58" s="28"/>
      <c r="O58" s="2">
        <f t="shared" si="2"/>
        <v>0</v>
      </c>
      <c r="P58" s="2">
        <f t="shared" si="3"/>
        <v>0</v>
      </c>
      <c r="Q58" s="2" t="str">
        <f t="shared" si="4"/>
        <v/>
      </c>
      <c r="R58" s="26" t="e" cm="1">
        <f t="array" ref="R58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58" s="26" t="str" cm="1">
        <f t="array" ref="S58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58" s="26" t="str" cm="1">
        <f t="array" ref="T58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59" spans="1:20" ht="42" customHeight="1" x14ac:dyDescent="0.25">
      <c r="A59" s="9" t="s">
        <v>10</v>
      </c>
      <c r="B59" s="8">
        <v>159</v>
      </c>
      <c r="C59" s="8">
        <v>3</v>
      </c>
      <c r="D59" s="8">
        <v>1.9</v>
      </c>
      <c r="E59" s="10">
        <v>10</v>
      </c>
      <c r="G59" s="6" t="str">
        <f t="array" ref="G59">IF(OR(A59:D59=0),"",CONCATENATE(B59,"х",C59))</f>
        <v>159х3</v>
      </c>
      <c r="H59" s="7">
        <f t="shared" si="13"/>
        <v>1.9</v>
      </c>
      <c r="K59" s="23" t="str">
        <f t="array" ref="K59">IFERROR(INDEX($G$3:$G$62&amp;"_"&amp;$E$3:$E$62,MATCH(0,INDEX(COUNTIF($K$2:K58,$G$3:$G$62&amp;"_"&amp;$E$3:$E$62),0,0),0)),"")</f>
        <v/>
      </c>
      <c r="L59" s="4" t="str">
        <f t="array" ref="L59">IFERROR(MIN(IF($G$3:$G116&amp;"_"&amp;$E$3:$E116=LEFT(K59,FIND("_",K59)-1)&amp;"_"&amp;RIGHT( K59,LEN(K59)-FIND("_",K59)), $H$3:$H$62,111)),"")</f>
        <v/>
      </c>
      <c r="M59" s="20" t="str">
        <f t="shared" si="1"/>
        <v/>
      </c>
      <c r="N59" s="28"/>
      <c r="O59" s="2">
        <f t="shared" si="2"/>
        <v>0</v>
      </c>
      <c r="P59" s="2">
        <f t="shared" si="3"/>
        <v>0</v>
      </c>
      <c r="Q59" s="2" t="str">
        <f t="shared" si="4"/>
        <v/>
      </c>
      <c r="R59" s="26" t="e" cm="1">
        <f t="array" ref="R59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59" s="26" t="str" cm="1">
        <f t="array" ref="S59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59" s="26" t="str" cm="1">
        <f t="array" ref="T59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60" spans="1:20" ht="42" customHeight="1" x14ac:dyDescent="0.2">
      <c r="A60" s="9">
        <v>1</v>
      </c>
      <c r="B60" s="8">
        <v>21.3</v>
      </c>
      <c r="C60" s="8">
        <v>2.8</v>
      </c>
      <c r="D60" s="8">
        <v>2.2000000000000002</v>
      </c>
      <c r="E60" s="10">
        <v>10</v>
      </c>
      <c r="G60" s="6" t="str">
        <f t="array" ref="G60">IF(OR(A60:D60=0),"",CONCATENATE(B60,"х",C60))</f>
        <v>21,3х2,8</v>
      </c>
      <c r="H60" s="7">
        <f t="shared" si="13"/>
        <v>2.2000000000000002</v>
      </c>
      <c r="K60" s="23" t="str">
        <f t="array" ref="K60">IFERROR(INDEX($G$3:$G$62&amp;"_"&amp;$E$3:$E$62,MATCH(0,INDEX(COUNTIF($K$2:K59,$G$3:$G$62&amp;"_"&amp;$E$3:$E$62),0,0),0)),"")</f>
        <v/>
      </c>
      <c r="L60" s="4" t="str">
        <f t="array" ref="L60">IFERROR(MIN(IF($G$3:$G117&amp;"_"&amp;$E$3:$E117=LEFT(K60,FIND("_",K60)-1)&amp;"_"&amp;RIGHT( K60,LEN(K60)-FIND("_",K60)), $H$3:$H$62,111)),"")</f>
        <v/>
      </c>
      <c r="M60" s="20" t="str">
        <f t="shared" si="1"/>
        <v/>
      </c>
      <c r="N60" s="28"/>
      <c r="O60" s="2">
        <f t="shared" si="2"/>
        <v>0</v>
      </c>
      <c r="P60" s="2">
        <f t="shared" si="3"/>
        <v>0</v>
      </c>
      <c r="Q60" s="2" t="str">
        <f t="shared" si="4"/>
        <v/>
      </c>
      <c r="R60" s="26" t="e" cm="1">
        <f t="array" ref="R60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60" s="26" t="str" cm="1">
        <f t="array" ref="S60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60" s="26" t="str" cm="1">
        <f t="array" ref="T60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61" spans="1:20" ht="42" customHeight="1" thickBot="1" x14ac:dyDescent="0.25">
      <c r="A61" s="11">
        <v>1</v>
      </c>
      <c r="B61" s="12">
        <v>21.3</v>
      </c>
      <c r="C61" s="12">
        <v>2.8</v>
      </c>
      <c r="D61" s="12">
        <v>2.4</v>
      </c>
      <c r="E61" s="10">
        <v>10</v>
      </c>
      <c r="G61" s="6" t="str">
        <f t="array" ref="G61">IF(OR(A61:D61=0),"",CONCATENATE(B61,"х",C61))</f>
        <v>21,3х2,8</v>
      </c>
      <c r="H61" s="7">
        <f t="shared" si="13"/>
        <v>2.4</v>
      </c>
      <c r="K61" s="23" t="str">
        <f t="array" ref="K61">IFERROR(INDEX($G$3:$G$62&amp;"_"&amp;$E$3:$E$62,MATCH(0,INDEX(COUNTIF($K$2:K60,$G$3:$G$62&amp;"_"&amp;$E$3:$E$62),0,0),0)),"")</f>
        <v/>
      </c>
      <c r="L61" s="4" t="str">
        <f t="array" ref="L61">IFERROR(MIN(IF($G$3:$G118&amp;"_"&amp;$E$3:$E118=LEFT(K61,FIND("_",K61)-1)&amp;"_"&amp;RIGHT( K61,LEN(K61)-FIND("_",K61)), $H$3:$H$62,111)),"")</f>
        <v/>
      </c>
      <c r="M61" s="20" t="str">
        <f t="shared" si="1"/>
        <v/>
      </c>
      <c r="N61" s="28"/>
      <c r="O61" s="2">
        <f t="shared" si="2"/>
        <v>0</v>
      </c>
      <c r="P61" s="2">
        <f t="shared" si="3"/>
        <v>0</v>
      </c>
      <c r="Q61" s="2" t="str">
        <f t="shared" si="4"/>
        <v/>
      </c>
      <c r="R61" s="26" t="e" cm="1">
        <f t="array" ref="R61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61" s="26" t="str" cm="1">
        <f t="array" ref="S61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61" s="26" t="str" cm="1">
        <f t="array" ref="T61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62" spans="1:20" ht="19.5" thickBot="1" x14ac:dyDescent="0.25">
      <c r="A62" s="11">
        <v>1</v>
      </c>
      <c r="B62" s="12">
        <v>21.3</v>
      </c>
      <c r="C62" s="12">
        <v>2.8</v>
      </c>
      <c r="D62" s="12">
        <v>2.4</v>
      </c>
      <c r="E62" s="10">
        <v>25</v>
      </c>
      <c r="G62" s="6" t="str">
        <f t="array" ref="G62">IF(OR(A62:D62=0),"",CONCATENATE(B62,"х",C62))</f>
        <v>21,3х2,8</v>
      </c>
      <c r="H62" s="7">
        <f t="shared" ref="H62" si="14">IF(OR(G62&lt;=0,G62=""),"",D62)</f>
        <v>2.4</v>
      </c>
      <c r="K62" s="23" t="str">
        <f t="array" ref="K62">IFERROR(INDEX($G$3:$G$62&amp;"_"&amp;$E$3:$E$62,MATCH(0,INDEX(COUNTIF($K$2:K61,$G$3:$G$62&amp;"_"&amp;$E$3:$E$62),0,0),0)),"")</f>
        <v/>
      </c>
      <c r="L62" s="4" t="str">
        <f t="array" ref="L62">IFERROR(MIN(IF($G$3:$G119&amp;"_"&amp;$E$3:$E119=LEFT(K62,FIND("_",K62)-1)&amp;"_"&amp;RIGHT( K62,LEN(K62)-FIND("_",K62)), $H$3:$H$62,111)),"")</f>
        <v/>
      </c>
      <c r="M62" s="20" t="str">
        <f t="shared" si="1"/>
        <v/>
      </c>
      <c r="N62" s="28"/>
      <c r="O62" s="2">
        <f t="shared" si="2"/>
        <v>0</v>
      </c>
      <c r="P62" s="2">
        <f t="shared" si="3"/>
        <v>0</v>
      </c>
      <c r="Q62" s="2" t="str">
        <f t="shared" si="4"/>
        <v/>
      </c>
      <c r="R62" s="26" t="e" cm="1">
        <f t="array" ref="R62">INDEX(LEFT($K$3:$K$62,FIND("_",$K$3:$K$62)-1),MATCH(LARGE($O$3:$O$62*10000000000+$P$3:$P$62*10000000+IFERROR(($L$3:$L$62)*100000,0)+FIND(MID($M$3:$M$62,1,1),"@0123456789АБВГДЕ")*17+FIND(MID($M$3:$M$62,2,1),"@0123456789АБВГДЕ"),ROW()-ROW($O$3)+1),$O$3:$O$62*10000000000+$P$3:$P$62*10000000+IFERROR($L$3:$L$62*100000,0)+FIND(MID($M$3:$M$62,1,1),"@0123456789АБВГДЕ")*17+FIND(MID($M$3:$M$62,2,1),"@0123456789АБВГДЕ"),0))</f>
        <v>#VALUE!</v>
      </c>
      <c r="S62" s="26" t="str" cm="1">
        <f t="array" ref="S62">INDEX($L$3:$L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  <c r="T62" s="26" t="str" cm="1">
        <f t="array" ref="T62">INDEX($Q$3:$Q$62,MATCH(LARGE($O$3:$O$62*10000000000+$P$3:$P$62*10000000+IFERROR(($L$3:$L$62)*100000,0)+FIND(MID($M$3:$M$62,1,1),"@0123456789АБВГДЕ")*17+FIND(MID($M$3:$M$62,2,1),"@0123456789АБВГДЕ"),ROW()-ROW($O$3)+1),$O$3:$O$62*10000000000+$P$3:$P$62*10000000+IFERROR(($L$3:$L$62)*100000,0)+FIND(MID($M$3:$M$62,1,1),"@0123456789АБВГДЕ")*17+FIND(MID($M$3:$M$62,2,1),"@0123456789АБВГДЕ"),0))</f>
        <v/>
      </c>
    </row>
    <row r="63" spans="1:20" x14ac:dyDescent="0.2">
      <c r="G63"/>
    </row>
    <row r="64" spans="1:20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  <row r="103" spans="7:7" x14ac:dyDescent="0.2">
      <c r="G103"/>
    </row>
    <row r="104" spans="7:7" x14ac:dyDescent="0.2">
      <c r="G104"/>
    </row>
    <row r="105" spans="7:7" x14ac:dyDescent="0.2">
      <c r="G105"/>
    </row>
    <row r="106" spans="7:7" x14ac:dyDescent="0.2">
      <c r="G106"/>
    </row>
    <row r="107" spans="7:7" x14ac:dyDescent="0.2">
      <c r="G107"/>
    </row>
    <row r="108" spans="7:7" x14ac:dyDescent="0.2">
      <c r="G108"/>
    </row>
    <row r="109" spans="7:7" x14ac:dyDescent="0.2">
      <c r="G109"/>
    </row>
    <row r="110" spans="7:7" x14ac:dyDescent="0.2">
      <c r="G110"/>
    </row>
    <row r="111" spans="7:7" x14ac:dyDescent="0.2">
      <c r="G111"/>
    </row>
    <row r="112" spans="7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  <row r="132" spans="7:7" x14ac:dyDescent="0.2">
      <c r="G132"/>
    </row>
    <row r="133" spans="7:7" x14ac:dyDescent="0.2">
      <c r="G133"/>
    </row>
    <row r="134" spans="7:7" x14ac:dyDescent="0.2">
      <c r="G134"/>
    </row>
    <row r="135" spans="7:7" x14ac:dyDescent="0.2">
      <c r="G135"/>
    </row>
    <row r="136" spans="7:7" x14ac:dyDescent="0.2">
      <c r="G136"/>
    </row>
    <row r="137" spans="7:7" x14ac:dyDescent="0.2">
      <c r="G137"/>
    </row>
    <row r="138" spans="7:7" x14ac:dyDescent="0.2">
      <c r="G138"/>
    </row>
    <row r="139" spans="7:7" x14ac:dyDescent="0.2">
      <c r="G139"/>
    </row>
    <row r="140" spans="7:7" x14ac:dyDescent="0.2">
      <c r="G140"/>
    </row>
    <row r="141" spans="7:7" x14ac:dyDescent="0.2">
      <c r="G141"/>
    </row>
    <row r="142" spans="7:7" x14ac:dyDescent="0.2">
      <c r="G142"/>
    </row>
    <row r="143" spans="7:7" x14ac:dyDescent="0.2">
      <c r="G143"/>
    </row>
    <row r="144" spans="7:7" x14ac:dyDescent="0.2">
      <c r="G144"/>
    </row>
    <row r="145" spans="7:7" x14ac:dyDescent="0.2">
      <c r="G145"/>
    </row>
    <row r="146" spans="7:7" x14ac:dyDescent="0.2">
      <c r="G146"/>
    </row>
    <row r="147" spans="7:7" x14ac:dyDescent="0.2">
      <c r="G147"/>
    </row>
    <row r="148" spans="7:7" x14ac:dyDescent="0.2">
      <c r="G148"/>
    </row>
  </sheetData>
  <mergeCells count="4">
    <mergeCell ref="R1:T1"/>
    <mergeCell ref="K1:M1"/>
    <mergeCell ref="A1:E1"/>
    <mergeCell ref="G1:H1"/>
  </mergeCells>
  <conditionalFormatting sqref="A3:E62">
    <cfRule type="expression" dxfId="0" priority="1">
      <formula>#REF!="ввести данные"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4E5E7A34-D5E7-44F0-8ECB-F52D55C6A7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списки для чек-листа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2022-07-08T10:23:51Z</dcterms:modified>
</cp:coreProperties>
</file>