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showInkAnnotation="0" codeName="ЭтаКнига" defaultThemeVersion="164011"/>
  <bookViews>
    <workbookView xWindow="0" yWindow="0" windowWidth="19830" windowHeight="10035" tabRatio="856" firstSheet="1" activeTab="1"/>
  </bookViews>
  <sheets>
    <sheet name="списки для чек-листа" sheetId="3" state="hidden" r:id="rId1"/>
    <sheet name="Лист2" sheetId="19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19" l="1" a="1"/>
  <c r="I17" i="19" s="1"/>
  <c r="I4" i="19" a="1"/>
  <c r="I4" i="19" s="1"/>
  <c r="I5" i="19" a="1"/>
  <c r="I5" i="19" s="1"/>
  <c r="I6" i="19" a="1"/>
  <c r="I6" i="19" s="1"/>
  <c r="I7" i="19" a="1"/>
  <c r="I7" i="19" s="1"/>
  <c r="I8" i="19" a="1"/>
  <c r="I8" i="19" s="1"/>
  <c r="I9" i="19" a="1"/>
  <c r="I9" i="19" s="1"/>
  <c r="I10" i="19" a="1"/>
  <c r="I10" i="19" s="1"/>
  <c r="I11" i="19" a="1"/>
  <c r="I11" i="19" s="1"/>
  <c r="I12" i="19" a="1"/>
  <c r="I12" i="19" s="1"/>
  <c r="I13" i="19" a="1"/>
  <c r="I13" i="19" s="1"/>
  <c r="I14" i="19" a="1"/>
  <c r="I14" i="19" s="1"/>
  <c r="I15" i="19" a="1"/>
  <c r="I15" i="19" s="1"/>
  <c r="I16" i="19" a="1"/>
  <c r="I16" i="19" s="1"/>
  <c r="I18" i="19" a="1"/>
  <c r="I18" i="19" s="1"/>
  <c r="I19" i="19" a="1"/>
  <c r="I19" i="19" s="1"/>
  <c r="I20" i="19" a="1"/>
  <c r="I20" i="19" s="1"/>
  <c r="I21" i="19" a="1"/>
  <c r="I21" i="19" s="1"/>
  <c r="I22" i="19" a="1"/>
  <c r="I22" i="19" s="1"/>
  <c r="I23" i="19" a="1"/>
  <c r="I23" i="19" s="1"/>
  <c r="I24" i="19" a="1"/>
  <c r="I24" i="19" s="1"/>
  <c r="I25" i="19" a="1"/>
  <c r="I25" i="19" s="1"/>
  <c r="I26" i="19" a="1"/>
  <c r="I26" i="19" s="1"/>
  <c r="I27" i="19" a="1"/>
  <c r="I27" i="19" s="1"/>
  <c r="I28" i="19" a="1"/>
  <c r="I28" i="19" s="1"/>
  <c r="I29" i="19" a="1"/>
  <c r="I29" i="19" s="1"/>
  <c r="I30" i="19" a="1"/>
  <c r="I30" i="19" s="1"/>
  <c r="I31" i="19" a="1"/>
  <c r="I31" i="19" s="1"/>
  <c r="I32" i="19" a="1"/>
  <c r="I32" i="19" s="1"/>
  <c r="I33" i="19" a="1"/>
  <c r="I33" i="19" s="1"/>
  <c r="I34" i="19" a="1"/>
  <c r="I34" i="19" s="1"/>
  <c r="I35" i="19" a="1"/>
  <c r="I35" i="19" s="1"/>
  <c r="I36" i="19" a="1"/>
  <c r="I36" i="19" s="1"/>
  <c r="I37" i="19" a="1"/>
  <c r="I37" i="19"/>
  <c r="I38" i="19" a="1"/>
  <c r="I38" i="19" s="1"/>
  <c r="I39" i="19" a="1"/>
  <c r="I39" i="19" s="1"/>
  <c r="I40" i="19" a="1"/>
  <c r="I40" i="19" s="1"/>
  <c r="I41" i="19" a="1"/>
  <c r="I41" i="19" s="1"/>
  <c r="I42" i="19" a="1"/>
  <c r="I42" i="19" s="1"/>
  <c r="I43" i="19" a="1"/>
  <c r="I43" i="19" s="1"/>
  <c r="I44" i="19" a="1"/>
  <c r="I44" i="19" s="1"/>
  <c r="I45" i="19" a="1"/>
  <c r="I45" i="19" s="1"/>
  <c r="I46" i="19" a="1"/>
  <c r="I46" i="19" s="1"/>
  <c r="I47" i="19" a="1"/>
  <c r="I47" i="19" s="1"/>
  <c r="I48" i="19" a="1"/>
  <c r="I48" i="19" s="1"/>
  <c r="I49" i="19" a="1"/>
  <c r="I49" i="19" s="1"/>
  <c r="I50" i="19" a="1"/>
  <c r="I50" i="19" s="1"/>
  <c r="I51" i="19" a="1"/>
  <c r="I51" i="19" s="1"/>
  <c r="I52" i="19" a="1"/>
  <c r="I52" i="19" s="1"/>
  <c r="I53" i="19" a="1"/>
  <c r="I53" i="19" s="1"/>
  <c r="I54" i="19" a="1"/>
  <c r="I54" i="19" s="1"/>
  <c r="I55" i="19" a="1"/>
  <c r="I55" i="19" s="1"/>
  <c r="I56" i="19" a="1"/>
  <c r="I56" i="19" s="1"/>
  <c r="I57" i="19" a="1"/>
  <c r="I57" i="19" s="1"/>
  <c r="I58" i="19" a="1"/>
  <c r="I58" i="19" s="1"/>
  <c r="I59" i="19" a="1"/>
  <c r="I59" i="19" s="1"/>
  <c r="I60" i="19" a="1"/>
  <c r="I60" i="19" s="1"/>
  <c r="I61" i="19" a="1"/>
  <c r="I61" i="19" s="1"/>
  <c r="I3" i="19" a="1"/>
  <c r="I3" i="19" s="1"/>
  <c r="J3" i="19" l="1"/>
  <c r="J4" i="19"/>
  <c r="J5" i="19"/>
  <c r="J6" i="19"/>
  <c r="J7" i="19"/>
  <c r="J8" i="19"/>
  <c r="J9" i="19"/>
  <c r="J10" i="19"/>
  <c r="J12" i="19"/>
  <c r="J13" i="19"/>
  <c r="J14" i="19"/>
  <c r="J15" i="19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7" i="19"/>
  <c r="J58" i="19"/>
  <c r="J59" i="19"/>
  <c r="J60" i="19"/>
  <c r="J61" i="19"/>
  <c r="J11" i="19"/>
  <c r="J56" i="19"/>
  <c r="L3" i="19" l="1" a="1"/>
  <c r="L3" i="19" s="1"/>
  <c r="Q3" i="19" l="1"/>
  <c r="P3" i="19"/>
  <c r="O3" i="19"/>
  <c r="L4" i="19" a="1"/>
  <c r="L4" i="19" s="1"/>
  <c r="R3" i="19"/>
  <c r="S3" i="19"/>
  <c r="N3" i="19"/>
  <c r="M3" i="19" a="1"/>
  <c r="M3" i="19" s="1"/>
  <c r="L5" i="19" l="1" a="1"/>
  <c r="L5" i="19" s="1"/>
  <c r="R5" i="19" s="1"/>
  <c r="P4" i="19"/>
  <c r="O4" i="19"/>
  <c r="S4" i="19"/>
  <c r="M4" i="19" a="1"/>
  <c r="M4" i="19" s="1"/>
  <c r="N4" i="19"/>
  <c r="R4" i="19"/>
  <c r="Q4" i="19"/>
  <c r="L6" i="19" l="1" a="1"/>
  <c r="L6" i="19" s="1"/>
  <c r="M6" i="19" s="1" a="1"/>
  <c r="M6" i="19" s="1"/>
  <c r="S5" i="19"/>
  <c r="Q5" i="19"/>
  <c r="M5" i="19" a="1"/>
  <c r="M5" i="19" s="1"/>
  <c r="N5" i="19"/>
  <c r="P5" i="19"/>
  <c r="O5" i="19"/>
  <c r="R6" i="19" l="1"/>
  <c r="S6" i="19"/>
  <c r="L7" i="19" a="1"/>
  <c r="L7" i="19" s="1"/>
  <c r="Q7" i="19" s="1"/>
  <c r="Q6" i="19"/>
  <c r="N6" i="19"/>
  <c r="P6" i="19"/>
  <c r="O6" i="19"/>
  <c r="S7" i="19" l="1"/>
  <c r="R7" i="19"/>
  <c r="N7" i="19"/>
  <c r="M7" i="19" a="1"/>
  <c r="M7" i="19" s="1"/>
  <c r="P7" i="19"/>
  <c r="O7" i="19"/>
  <c r="L8" i="19" a="1"/>
  <c r="L8" i="19" s="1"/>
  <c r="S8" i="19" l="1"/>
  <c r="P8" i="19"/>
  <c r="O8" i="19"/>
  <c r="M8" i="19" a="1"/>
  <c r="M8" i="19" s="1"/>
  <c r="R8" i="19"/>
  <c r="L9" i="19" a="1"/>
  <c r="L9" i="19" s="1"/>
  <c r="N9" i="19" s="1"/>
  <c r="N8" i="19"/>
  <c r="Q8" i="19"/>
  <c r="S9" i="19" l="1"/>
  <c r="Q9" i="19"/>
  <c r="L10" i="19" a="1"/>
  <c r="L10" i="19" s="1"/>
  <c r="P9" i="19"/>
  <c r="O9" i="19"/>
  <c r="R9" i="19"/>
  <c r="M9" i="19" a="1"/>
  <c r="M9" i="19" s="1"/>
  <c r="P10" i="19" l="1"/>
  <c r="O10" i="19"/>
  <c r="Q10" i="19"/>
  <c r="N10" i="19"/>
  <c r="S10" i="19"/>
  <c r="R10" i="19"/>
  <c r="M10" i="19" a="1"/>
  <c r="M10" i="19" s="1"/>
  <c r="L11" i="19" a="1"/>
  <c r="L11" i="19" s="1"/>
  <c r="M11" i="19" l="1" a="1"/>
  <c r="M11" i="19" s="1"/>
  <c r="P11" i="19"/>
  <c r="O11" i="19"/>
  <c r="S11" i="19"/>
  <c r="R11" i="19"/>
  <c r="N11" i="19"/>
  <c r="Q11" i="19"/>
  <c r="L12" i="19" a="1"/>
  <c r="L12" i="19" s="1"/>
  <c r="L13" i="19" s="1" a="1"/>
  <c r="L13" i="19" s="1"/>
  <c r="L14" i="19" l="1" a="1"/>
  <c r="L14" i="19" s="1"/>
  <c r="L15" i="19" s="1" a="1"/>
  <c r="L15" i="19" s="1"/>
  <c r="P13" i="19"/>
  <c r="O13" i="19"/>
  <c r="N13" i="19"/>
  <c r="R13" i="19"/>
  <c r="M13" i="19" a="1"/>
  <c r="M13" i="19" s="1"/>
  <c r="S13" i="19"/>
  <c r="Q13" i="19"/>
  <c r="S12" i="19"/>
  <c r="P12" i="19"/>
  <c r="O12" i="19"/>
  <c r="N12" i="19"/>
  <c r="R12" i="19"/>
  <c r="M12" i="19" a="1"/>
  <c r="M12" i="19" s="1"/>
  <c r="Q12" i="19"/>
  <c r="P15" i="19" l="1"/>
  <c r="O15" i="19"/>
  <c r="Q15" i="19"/>
  <c r="S15" i="19"/>
  <c r="R15" i="19"/>
  <c r="M15" i="19" a="1"/>
  <c r="M15" i="19" s="1"/>
  <c r="N15" i="19"/>
  <c r="L16" i="19" a="1"/>
  <c r="L16" i="19" s="1"/>
  <c r="P14" i="19"/>
  <c r="O14" i="19"/>
  <c r="Q14" i="19"/>
  <c r="S14" i="19"/>
  <c r="M14" i="19" a="1"/>
  <c r="M14" i="19" s="1"/>
  <c r="R14" i="19"/>
  <c r="N14" i="19"/>
  <c r="P16" i="19" l="1"/>
  <c r="O16" i="19"/>
  <c r="L17" i="19" a="1"/>
  <c r="L17" i="19" s="1"/>
  <c r="R17" i="19" s="1"/>
  <c r="Q16" i="19"/>
  <c r="S16" i="19"/>
  <c r="R16" i="19"/>
  <c r="N16" i="19"/>
  <c r="M16" i="19" a="1"/>
  <c r="M16" i="19" s="1"/>
  <c r="L18" i="19" l="1" a="1"/>
  <c r="L18" i="19" s="1"/>
  <c r="S18" i="19" s="1"/>
  <c r="P17" i="19"/>
  <c r="O17" i="19"/>
  <c r="N17" i="19"/>
  <c r="Q17" i="19"/>
  <c r="M17" i="19" a="1"/>
  <c r="M17" i="19" s="1"/>
  <c r="S17" i="19"/>
  <c r="M18" i="19" l="1" a="1"/>
  <c r="M18" i="19" s="1"/>
  <c r="P18" i="19"/>
  <c r="O18" i="19"/>
  <c r="L19" i="19" a="1"/>
  <c r="L19" i="19" s="1"/>
  <c r="Q19" i="19" s="1"/>
  <c r="R18" i="19"/>
  <c r="N18" i="19"/>
  <c r="Q18" i="19"/>
  <c r="N19" i="19" l="1"/>
  <c r="S19" i="19"/>
  <c r="R19" i="19"/>
  <c r="M19" i="19" a="1"/>
  <c r="M19" i="19" s="1"/>
  <c r="L20" i="19" a="1"/>
  <c r="L20" i="19" s="1"/>
  <c r="M20" i="19" s="1" a="1"/>
  <c r="M20" i="19" s="1"/>
  <c r="P19" i="19"/>
  <c r="O19" i="19"/>
  <c r="N20" i="19" l="1"/>
  <c r="P20" i="19"/>
  <c r="O20" i="19"/>
  <c r="L21" i="19" a="1"/>
  <c r="L21" i="19" s="1"/>
  <c r="R21" i="19" s="1"/>
  <c r="Q20" i="19"/>
  <c r="S20" i="19"/>
  <c r="R20" i="19"/>
  <c r="S21" i="19" l="1"/>
  <c r="N21" i="19"/>
  <c r="Q21" i="19"/>
  <c r="M21" i="19" a="1"/>
  <c r="M21" i="19" s="1"/>
  <c r="L22" i="19" a="1"/>
  <c r="L22" i="19" s="1"/>
  <c r="M22" i="19" s="1" a="1"/>
  <c r="M22" i="19" s="1"/>
  <c r="P21" i="19"/>
  <c r="O21" i="19"/>
  <c r="S22" i="19" l="1"/>
  <c r="P22" i="19"/>
  <c r="O22" i="19"/>
  <c r="L23" i="19" a="1"/>
  <c r="L23" i="19" s="1"/>
  <c r="R22" i="19"/>
  <c r="N22" i="19"/>
  <c r="Q22" i="19"/>
  <c r="P23" i="19" l="1"/>
  <c r="O23" i="19"/>
  <c r="L24" i="19" a="1"/>
  <c r="L24" i="19" s="1"/>
  <c r="Q23" i="19"/>
  <c r="S23" i="19"/>
  <c r="R23" i="19"/>
  <c r="N23" i="19"/>
  <c r="M23" i="19" a="1"/>
  <c r="M23" i="19" s="1"/>
  <c r="P24" i="19" l="1"/>
  <c r="O24" i="19"/>
  <c r="M24" i="19" a="1"/>
  <c r="M24" i="19" s="1"/>
  <c r="L25" i="19" a="1"/>
  <c r="L25" i="19" s="1"/>
  <c r="R25" i="19" s="1"/>
  <c r="Q24" i="19"/>
  <c r="S24" i="19"/>
  <c r="R24" i="19"/>
  <c r="N24" i="19"/>
  <c r="M25" i="19" l="1" a="1"/>
  <c r="M25" i="19" s="1"/>
  <c r="L26" i="19" a="1"/>
  <c r="L26" i="19" s="1"/>
  <c r="S26" i="19" s="1"/>
  <c r="P25" i="19"/>
  <c r="O25" i="19"/>
  <c r="S25" i="19"/>
  <c r="N25" i="19"/>
  <c r="Q25" i="19"/>
  <c r="L27" i="19" l="1" a="1"/>
  <c r="L27" i="19" s="1"/>
  <c r="M27" i="19" s="1" a="1"/>
  <c r="M27" i="19" s="1"/>
  <c r="R26" i="19"/>
  <c r="N26" i="19"/>
  <c r="Q26" i="19"/>
  <c r="P26" i="19"/>
  <c r="O26" i="19"/>
  <c r="M26" i="19" a="1"/>
  <c r="M26" i="19" s="1"/>
  <c r="L28" i="19" l="1" a="1"/>
  <c r="L28" i="19" s="1"/>
  <c r="M28" i="19" s="1" a="1"/>
  <c r="M28" i="19" s="1"/>
  <c r="R27" i="19"/>
  <c r="S27" i="19"/>
  <c r="Q27" i="19"/>
  <c r="N27" i="19"/>
  <c r="P27" i="19"/>
  <c r="O27" i="19"/>
  <c r="L29" i="19" l="1" a="1"/>
  <c r="L29" i="19" s="1"/>
  <c r="M29" i="19" s="1" a="1"/>
  <c r="M29" i="19" s="1"/>
  <c r="Q28" i="19"/>
  <c r="S28" i="19"/>
  <c r="R28" i="19"/>
  <c r="N28" i="19"/>
  <c r="P28" i="19"/>
  <c r="O28" i="19"/>
  <c r="L30" i="19" l="1" a="1"/>
  <c r="L30" i="19" s="1"/>
  <c r="R30" i="19" s="1"/>
  <c r="R29" i="19"/>
  <c r="N29" i="19"/>
  <c r="Q29" i="19"/>
  <c r="S29" i="19"/>
  <c r="P29" i="19"/>
  <c r="O29" i="19"/>
  <c r="S30" i="19" l="1"/>
  <c r="N30" i="19"/>
  <c r="Q30" i="19"/>
  <c r="M30" i="19" a="1"/>
  <c r="M30" i="19" s="1"/>
  <c r="L31" i="19" a="1"/>
  <c r="L31" i="19" s="1"/>
  <c r="M31" i="19" s="1" a="1"/>
  <c r="M31" i="19" s="1"/>
  <c r="P30" i="19"/>
  <c r="O30" i="19"/>
  <c r="L32" i="19" l="1" a="1"/>
  <c r="L32" i="19" s="1"/>
  <c r="M32" i="19" s="1" a="1"/>
  <c r="M32" i="19" s="1"/>
  <c r="Q31" i="19"/>
  <c r="S31" i="19"/>
  <c r="R31" i="19"/>
  <c r="N31" i="19"/>
  <c r="P31" i="19"/>
  <c r="O31" i="19"/>
  <c r="L33" i="19" l="1" a="1"/>
  <c r="L33" i="19" s="1"/>
  <c r="M33" i="19" s="1" a="1"/>
  <c r="M33" i="19" s="1"/>
  <c r="Q32" i="19"/>
  <c r="S32" i="19"/>
  <c r="R32" i="19"/>
  <c r="N32" i="19"/>
  <c r="P32" i="19"/>
  <c r="O32" i="19"/>
  <c r="L34" i="19" l="1" a="1"/>
  <c r="L34" i="19" s="1"/>
  <c r="R34" i="19" s="1"/>
  <c r="R33" i="19"/>
  <c r="N33" i="19"/>
  <c r="Q33" i="19"/>
  <c r="S33" i="19"/>
  <c r="P33" i="19"/>
  <c r="O33" i="19"/>
  <c r="S34" i="19" l="1"/>
  <c r="N34" i="19"/>
  <c r="Q34" i="19"/>
  <c r="M34" i="19" a="1"/>
  <c r="M34" i="19" s="1"/>
  <c r="L35" i="19" a="1"/>
  <c r="L35" i="19" s="1"/>
  <c r="M35" i="19" s="1" a="1"/>
  <c r="M35" i="19" s="1"/>
  <c r="P34" i="19"/>
  <c r="O34" i="19"/>
  <c r="L36" i="19" l="1" a="1"/>
  <c r="L36" i="19" s="1"/>
  <c r="N36" i="19" s="1"/>
  <c r="Q35" i="19"/>
  <c r="S35" i="19"/>
  <c r="R35" i="19"/>
  <c r="N35" i="19"/>
  <c r="P35" i="19"/>
  <c r="O35" i="19"/>
  <c r="M36" i="19" l="1" a="1"/>
  <c r="M36" i="19" s="1"/>
  <c r="L37" i="19" a="1"/>
  <c r="L37" i="19" s="1"/>
  <c r="Q37" i="19" s="1"/>
  <c r="Q36" i="19"/>
  <c r="S36" i="19"/>
  <c r="R36" i="19"/>
  <c r="P36" i="19"/>
  <c r="O36" i="19"/>
  <c r="L38" i="19" l="1" a="1"/>
  <c r="L38" i="19" s="1"/>
  <c r="R38" i="19" s="1"/>
  <c r="R37" i="19"/>
  <c r="N37" i="19"/>
  <c r="P37" i="19"/>
  <c r="O37" i="19"/>
  <c r="S37" i="19"/>
  <c r="M37" i="19" a="1"/>
  <c r="M37" i="19" s="1"/>
  <c r="N38" i="19" l="1"/>
  <c r="Q38" i="19"/>
  <c r="S38" i="19"/>
  <c r="M38" i="19" a="1"/>
  <c r="M38" i="19" s="1"/>
  <c r="L39" i="19" a="1"/>
  <c r="L39" i="19" s="1"/>
  <c r="M39" i="19" s="1" a="1"/>
  <c r="M39" i="19" s="1"/>
  <c r="P38" i="19"/>
  <c r="O38" i="19"/>
  <c r="N39" i="19" l="1"/>
  <c r="L40" i="19" a="1"/>
  <c r="L40" i="19" s="1"/>
  <c r="N40" i="19" s="1"/>
  <c r="R39" i="19"/>
  <c r="S39" i="19"/>
  <c r="Q39" i="19"/>
  <c r="P39" i="19"/>
  <c r="O39" i="19"/>
  <c r="M40" i="19" l="1" a="1"/>
  <c r="M40" i="19" s="1"/>
  <c r="S40" i="19"/>
  <c r="R40" i="19"/>
  <c r="P40" i="19"/>
  <c r="O40" i="19"/>
  <c r="L41" i="19" a="1"/>
  <c r="L41" i="19" s="1"/>
  <c r="Q40" i="19"/>
  <c r="P41" i="19" l="1"/>
  <c r="O41" i="19"/>
  <c r="L42" i="19" a="1"/>
  <c r="L42" i="19" s="1"/>
  <c r="R41" i="19"/>
  <c r="S41" i="19"/>
  <c r="M41" i="19" a="1"/>
  <c r="M41" i="19" s="1"/>
  <c r="N41" i="19"/>
  <c r="Q41" i="19"/>
  <c r="P42" i="19" l="1"/>
  <c r="O42" i="19"/>
  <c r="S42" i="19"/>
  <c r="M42" i="19" a="1"/>
  <c r="M42" i="19" s="1"/>
  <c r="L43" i="19" a="1"/>
  <c r="L43" i="19" s="1"/>
  <c r="M43" i="19" s="1" a="1"/>
  <c r="M43" i="19" s="1"/>
  <c r="R42" i="19"/>
  <c r="N42" i="19"/>
  <c r="Q42" i="19"/>
  <c r="P43" i="19" l="1"/>
  <c r="O43" i="19"/>
  <c r="L44" i="19" a="1"/>
  <c r="L44" i="19" s="1"/>
  <c r="Q43" i="19"/>
  <c r="S43" i="19"/>
  <c r="R43" i="19"/>
  <c r="N43" i="19"/>
  <c r="P44" i="19" l="1"/>
  <c r="O44" i="19"/>
  <c r="S44" i="19"/>
  <c r="R44" i="19"/>
  <c r="N44" i="19"/>
  <c r="M44" i="19" a="1"/>
  <c r="M44" i="19" s="1"/>
  <c r="L45" i="19" a="1"/>
  <c r="L45" i="19" s="1"/>
  <c r="Q44" i="19"/>
  <c r="P45" i="19" l="1"/>
  <c r="O45" i="19"/>
  <c r="M45" i="19" a="1"/>
  <c r="M45" i="19" s="1"/>
  <c r="L46" i="19" a="1"/>
  <c r="L46" i="19" s="1"/>
  <c r="R45" i="19"/>
  <c r="N45" i="19"/>
  <c r="Q45" i="19"/>
  <c r="S45" i="19"/>
  <c r="P46" i="19" l="1"/>
  <c r="O46" i="19"/>
  <c r="S46" i="19"/>
  <c r="M46" i="19" a="1"/>
  <c r="M46" i="19" s="1"/>
  <c r="L47" i="19" a="1"/>
  <c r="L47" i="19" s="1"/>
  <c r="R47" i="19" s="1"/>
  <c r="R46" i="19"/>
  <c r="N46" i="19"/>
  <c r="Q46" i="19"/>
  <c r="S47" i="19" l="1"/>
  <c r="Q47" i="19"/>
  <c r="N47" i="19"/>
  <c r="M47" i="19" a="1"/>
  <c r="M47" i="19" s="1"/>
  <c r="L48" i="19" a="1"/>
  <c r="L48" i="19" s="1"/>
  <c r="M48" i="19" s="1" a="1"/>
  <c r="M48" i="19" s="1"/>
  <c r="P47" i="19"/>
  <c r="O47" i="19"/>
  <c r="L49" i="19" l="1" a="1"/>
  <c r="L49" i="19" s="1"/>
  <c r="M49" i="19" s="1" a="1"/>
  <c r="M49" i="19" s="1"/>
  <c r="Q48" i="19"/>
  <c r="S48" i="19"/>
  <c r="R48" i="19"/>
  <c r="N48" i="19"/>
  <c r="P48" i="19"/>
  <c r="O48" i="19"/>
  <c r="L50" i="19" l="1" a="1"/>
  <c r="L50" i="19" s="1"/>
  <c r="M50" i="19" s="1" a="1"/>
  <c r="M50" i="19" s="1"/>
  <c r="R49" i="19"/>
  <c r="N49" i="19"/>
  <c r="Q49" i="19"/>
  <c r="S49" i="19"/>
  <c r="P49" i="19"/>
  <c r="O49" i="19"/>
  <c r="L51" i="19" l="1" a="1"/>
  <c r="L51" i="19" s="1"/>
  <c r="R51" i="19" s="1"/>
  <c r="R50" i="19"/>
  <c r="N50" i="19"/>
  <c r="Q50" i="19"/>
  <c r="S50" i="19"/>
  <c r="P50" i="19"/>
  <c r="O50" i="19"/>
  <c r="N51" i="19" l="1"/>
  <c r="S51" i="19"/>
  <c r="Q51" i="19"/>
  <c r="M51" i="19" a="1"/>
  <c r="M51" i="19" s="1"/>
  <c r="L52" i="19" a="1"/>
  <c r="L52" i="19" s="1"/>
  <c r="M52" i="19" s="1" a="1"/>
  <c r="M52" i="19" s="1"/>
  <c r="P51" i="19"/>
  <c r="O51" i="19"/>
  <c r="L53" i="19" l="1" a="1"/>
  <c r="L53" i="19" s="1"/>
  <c r="M53" i="19" s="1" a="1"/>
  <c r="M53" i="19" s="1"/>
  <c r="Q52" i="19"/>
  <c r="S52" i="19"/>
  <c r="R52" i="19"/>
  <c r="N52" i="19"/>
  <c r="P52" i="19"/>
  <c r="O52" i="19"/>
  <c r="L54" i="19" l="1" a="1"/>
  <c r="L54" i="19" s="1"/>
  <c r="M54" i="19" s="1" a="1"/>
  <c r="M54" i="19" s="1"/>
  <c r="R53" i="19"/>
  <c r="N53" i="19"/>
  <c r="Q53" i="19"/>
  <c r="S53" i="19"/>
  <c r="P53" i="19"/>
  <c r="O53" i="19"/>
  <c r="L55" i="19" l="1" a="1"/>
  <c r="L55" i="19" s="1"/>
  <c r="M55" i="19" s="1" a="1"/>
  <c r="M55" i="19" s="1"/>
  <c r="R54" i="19"/>
  <c r="N54" i="19"/>
  <c r="Q54" i="19"/>
  <c r="S54" i="19"/>
  <c r="P54" i="19"/>
  <c r="O54" i="19"/>
  <c r="L56" i="19" l="1" a="1"/>
  <c r="L56" i="19" s="1"/>
  <c r="M56" i="19" s="1" a="1"/>
  <c r="M56" i="19" s="1"/>
  <c r="R55" i="19"/>
  <c r="S55" i="19"/>
  <c r="Q55" i="19"/>
  <c r="N55" i="19"/>
  <c r="P55" i="19"/>
  <c r="O55" i="19"/>
  <c r="L57" i="19" l="1" a="1"/>
  <c r="L57" i="19" s="1"/>
  <c r="M57" i="19" s="1" a="1"/>
  <c r="M57" i="19" s="1"/>
  <c r="Q56" i="19"/>
  <c r="S56" i="19"/>
  <c r="R56" i="19"/>
  <c r="N56" i="19"/>
  <c r="P56" i="19"/>
  <c r="O56" i="19"/>
  <c r="L58" i="19" l="1" a="1"/>
  <c r="L58" i="19" s="1"/>
  <c r="M58" i="19" s="1" a="1"/>
  <c r="M58" i="19" s="1"/>
  <c r="R57" i="19"/>
  <c r="N57" i="19"/>
  <c r="Q57" i="19"/>
  <c r="S57" i="19"/>
  <c r="P57" i="19"/>
  <c r="O57" i="19"/>
  <c r="L59" i="19" l="1" a="1"/>
  <c r="L59" i="19" s="1"/>
  <c r="M59" i="19" s="1" a="1"/>
  <c r="M59" i="19" s="1"/>
  <c r="R58" i="19"/>
  <c r="N58" i="19"/>
  <c r="Q58" i="19"/>
  <c r="S58" i="19"/>
  <c r="P58" i="19"/>
  <c r="O58" i="19"/>
  <c r="L60" i="19" l="1" a="1"/>
  <c r="L60" i="19" s="1"/>
  <c r="M60" i="19" s="1" a="1"/>
  <c r="M60" i="19" s="1"/>
  <c r="Q59" i="19"/>
  <c r="S59" i="19"/>
  <c r="R59" i="19"/>
  <c r="N59" i="19"/>
  <c r="P59" i="19"/>
  <c r="O59" i="19"/>
  <c r="L61" i="19" l="1" a="1"/>
  <c r="L61" i="19" s="1"/>
  <c r="M61" i="19" s="1" a="1"/>
  <c r="M61" i="19" s="1"/>
  <c r="Q60" i="19"/>
  <c r="S60" i="19"/>
  <c r="R60" i="19"/>
  <c r="N60" i="19"/>
  <c r="P60" i="19"/>
  <c r="O60" i="19"/>
  <c r="R61" i="19" l="1"/>
  <c r="N61" i="19"/>
  <c r="Q61" i="19"/>
  <c r="S61" i="19"/>
  <c r="P61" i="19"/>
  <c r="U38" i="19" s="1" a="1"/>
  <c r="U38" i="19" s="1"/>
  <c r="O61" i="19"/>
  <c r="U57" i="19" a="1"/>
  <c r="U57" i="19" s="1"/>
  <c r="V56" i="19" a="1"/>
  <c r="V56" i="19" s="1"/>
  <c r="W45" i="19" a="1"/>
  <c r="W45" i="19" s="1"/>
  <c r="W34" i="19" a="1"/>
  <c r="W34" i="19" s="1"/>
  <c r="U50" i="19" a="1"/>
  <c r="U50" i="19" s="1"/>
  <c r="W36" i="19" a="1"/>
  <c r="W36" i="19" s="1"/>
  <c r="V14" i="19" a="1"/>
  <c r="V14" i="19" s="1"/>
  <c r="U48" i="19" a="1"/>
  <c r="U48" i="19" s="1"/>
  <c r="U25" i="19" a="1"/>
  <c r="U25" i="19" s="1"/>
  <c r="W28" i="19" a="1"/>
  <c r="W28" i="19" s="1"/>
  <c r="U33" i="19" a="1"/>
  <c r="U33" i="19" s="1"/>
  <c r="W44" i="19" a="1"/>
  <c r="W44" i="19" s="1"/>
  <c r="U9" i="19" a="1"/>
  <c r="U9" i="19" s="1"/>
  <c r="W46" i="19" a="1"/>
  <c r="W46" i="19" s="1"/>
  <c r="U58" i="19" a="1"/>
  <c r="U58" i="19" s="1"/>
  <c r="V11" i="19" a="1"/>
  <c r="V11" i="19" s="1"/>
  <c r="U47" i="19" a="1"/>
  <c r="U47" i="19" s="1"/>
  <c r="U8" i="19" a="1"/>
  <c r="U8" i="19" s="1"/>
  <c r="V48" i="19" a="1"/>
  <c r="V48" i="19" s="1"/>
  <c r="U20" i="19" a="1"/>
  <c r="U20" i="19" s="1"/>
  <c r="U19" i="19" a="1"/>
  <c r="U19" i="19" s="1"/>
  <c r="V40" i="19" a="1"/>
  <c r="V40" i="19" s="1"/>
  <c r="V55" i="19" a="1"/>
  <c r="V55" i="19" s="1"/>
  <c r="W57" i="19" a="1"/>
  <c r="W57" i="19" s="1"/>
  <c r="V6" i="19" a="1"/>
  <c r="V6" i="19" s="1"/>
  <c r="W3" i="19" a="1"/>
  <c r="W3" i="19" s="1"/>
  <c r="U24" i="19" a="1"/>
  <c r="U24" i="19" s="1"/>
  <c r="V33" i="19" a="1"/>
  <c r="V33" i="19" s="1"/>
  <c r="W5" i="19" a="1"/>
  <c r="W5" i="19" s="1"/>
  <c r="U43" i="19" a="1"/>
  <c r="U43" i="19" s="1"/>
  <c r="U61" i="19" a="1"/>
  <c r="U61" i="19" s="1"/>
  <c r="W19" i="19" a="1"/>
  <c r="W19" i="19" s="1"/>
  <c r="U45" i="19" a="1"/>
  <c r="U45" i="19" s="1"/>
  <c r="W20" i="19" a="1"/>
  <c r="W20" i="19" s="1"/>
  <c r="W22" i="19" a="1"/>
  <c r="W22" i="19" s="1"/>
  <c r="W39" i="19" a="1"/>
  <c r="W39" i="19" s="1"/>
  <c r="U32" i="19" a="1"/>
  <c r="U32" i="19" s="1"/>
  <c r="W14" i="19" a="1"/>
  <c r="W14" i="19" s="1"/>
  <c r="U13" i="19" a="1"/>
  <c r="U13" i="19" s="1"/>
  <c r="V34" i="19" a="1"/>
  <c r="V34" i="19" s="1"/>
  <c r="U56" i="19" a="1"/>
  <c r="U56" i="19" s="1"/>
  <c r="W23" i="19" a="1"/>
  <c r="W23" i="19" s="1"/>
  <c r="W26" i="19" a="1"/>
  <c r="W26" i="19" s="1"/>
  <c r="W60" i="19" a="1"/>
  <c r="W60" i="19" s="1"/>
  <c r="U42" i="19" a="1"/>
  <c r="U42" i="19" s="1"/>
  <c r="W16" i="19" a="1"/>
  <c r="W16" i="19" s="1"/>
  <c r="U60" i="19" a="1"/>
  <c r="U60" i="19" s="1"/>
  <c r="U30" i="19" a="1"/>
  <c r="U30" i="19" s="1"/>
  <c r="V9" i="19" a="1"/>
  <c r="V9" i="19" s="1"/>
  <c r="U11" i="19" a="1"/>
  <c r="U11" i="19" s="1"/>
  <c r="V25" i="19" a="1"/>
  <c r="V25" i="19" s="1"/>
  <c r="V57" i="19" a="1"/>
  <c r="V57" i="19" s="1"/>
  <c r="U29" i="19" a="1"/>
  <c r="U29" i="19" s="1"/>
  <c r="V12" i="19" a="1"/>
  <c r="V12" i="19" s="1"/>
  <c r="V7" i="19" a="1"/>
  <c r="V7" i="19" s="1"/>
  <c r="V8" i="19" a="1"/>
  <c r="V8" i="19" s="1"/>
  <c r="V32" i="19" a="1"/>
  <c r="V32" i="19" s="1"/>
  <c r="U26" i="19" a="1"/>
  <c r="U26" i="19" s="1"/>
  <c r="V59" i="19" a="1"/>
  <c r="V59" i="19" s="1"/>
  <c r="U37" i="19" a="1"/>
  <c r="U37" i="19" s="1"/>
  <c r="W33" i="19" a="1"/>
  <c r="W33" i="19" s="1"/>
  <c r="W27" i="19" a="1"/>
  <c r="W27" i="19" s="1"/>
  <c r="W40" i="19" a="1"/>
  <c r="W40" i="19" s="1"/>
  <c r="U36" i="19" a="1"/>
  <c r="U36" i="19" s="1"/>
  <c r="V49" i="19" a="1"/>
  <c r="V49" i="19" s="1"/>
  <c r="U59" i="19" a="1"/>
  <c r="U59" i="19" s="1"/>
  <c r="V5" i="19" a="1"/>
  <c r="V5" i="19" s="1"/>
  <c r="W41" i="19" a="1"/>
  <c r="W41" i="19" s="1"/>
  <c r="U21" i="19" a="1"/>
  <c r="U21" i="19" s="1"/>
  <c r="V36" i="19" a="1"/>
  <c r="V36" i="19" s="1"/>
  <c r="U12" i="19" a="1"/>
  <c r="U12" i="19" s="1"/>
  <c r="V37" i="19" a="1"/>
  <c r="V37" i="19" s="1"/>
  <c r="V46" i="19" a="1"/>
  <c r="V46" i="19" s="1"/>
  <c r="V13" i="19" a="1"/>
  <c r="V13" i="19" s="1"/>
  <c r="W12" i="19" a="1"/>
  <c r="W12" i="19" s="1"/>
  <c r="U35" i="19" a="1"/>
  <c r="U35" i="19" s="1"/>
  <c r="V22" i="19" a="1"/>
  <c r="V22" i="19" s="1"/>
  <c r="V44" i="19" a="1"/>
  <c r="V44" i="19" s="1"/>
  <c r="V50" i="19" a="1"/>
  <c r="V50" i="19" s="1"/>
  <c r="V45" i="19" a="1"/>
  <c r="V45" i="19" s="1"/>
  <c r="W50" i="19" a="1"/>
  <c r="W50" i="19" s="1"/>
  <c r="V51" i="19" a="1"/>
  <c r="V51" i="19" s="1"/>
  <c r="W29" i="19" a="1"/>
  <c r="W29" i="19" s="1"/>
  <c r="V39" i="19" a="1"/>
  <c r="V39" i="19" s="1"/>
  <c r="W10" i="19" a="1"/>
  <c r="W10" i="19" s="1"/>
  <c r="V27" i="19" a="1"/>
  <c r="V27" i="19" s="1"/>
  <c r="U44" i="19" a="1"/>
  <c r="U44" i="19" s="1"/>
  <c r="V24" i="19" a="1"/>
  <c r="V24" i="19" s="1"/>
  <c r="V23" i="19" a="1"/>
  <c r="V23" i="19" s="1"/>
  <c r="W61" i="19" a="1"/>
  <c r="W61" i="19" s="1"/>
  <c r="V47" i="19" a="1"/>
  <c r="V47" i="19" s="1"/>
  <c r="U7" i="19" a="1"/>
  <c r="U7" i="19" s="1"/>
  <c r="W35" i="19" a="1"/>
  <c r="W35" i="19" s="1"/>
  <c r="U51" i="19" a="1"/>
  <c r="U51" i="19" s="1"/>
  <c r="V54" i="19" a="1"/>
  <c r="V54" i="19" s="1"/>
  <c r="U18" i="19" a="1"/>
  <c r="U18" i="19" s="1"/>
  <c r="W49" i="19" a="1"/>
  <c r="W49" i="19" s="1"/>
  <c r="W25" i="19" a="1"/>
  <c r="W25" i="19" s="1"/>
  <c r="U46" i="19" a="1"/>
  <c r="U46" i="19" s="1"/>
  <c r="W8" i="19" a="1"/>
  <c r="W8" i="19" s="1"/>
  <c r="V28" i="19" a="1"/>
  <c r="V28" i="19" s="1"/>
  <c r="U34" i="19" a="1"/>
  <c r="U34" i="19" s="1"/>
  <c r="W37" i="19" a="1"/>
  <c r="W37" i="19" s="1"/>
  <c r="U28" i="19" a="1"/>
  <c r="U28" i="19" s="1"/>
  <c r="V31" i="19" a="1"/>
  <c r="V31" i="19" s="1"/>
  <c r="U39" i="19" a="1"/>
  <c r="U39" i="19" s="1"/>
  <c r="V21" i="19" a="1"/>
  <c r="V21" i="19" s="1"/>
  <c r="U4" i="19" a="1"/>
  <c r="U4" i="19" s="1"/>
  <c r="W38" i="19" a="1"/>
  <c r="W38" i="19" s="1"/>
  <c r="W42" i="19" a="1"/>
  <c r="W42" i="19" s="1"/>
  <c r="V10" i="19" a="1"/>
  <c r="V10" i="19" s="1"/>
  <c r="U54" i="19" a="1"/>
  <c r="U54" i="19" s="1"/>
  <c r="V20" i="19" a="1"/>
  <c r="V20" i="19" s="1"/>
  <c r="W52" i="19" a="1"/>
  <c r="W52" i="19" s="1"/>
  <c r="U27" i="19" a="1"/>
  <c r="U27" i="19" s="1"/>
  <c r="V15" i="19" a="1"/>
  <c r="V15" i="19" s="1"/>
  <c r="W32" i="19" a="1"/>
  <c r="W32" i="19" s="1"/>
  <c r="U49" i="19" a="1"/>
  <c r="U49" i="19" s="1"/>
  <c r="V38" i="19" a="1"/>
  <c r="V38" i="19" s="1"/>
  <c r="W7" i="19" a="1"/>
  <c r="W7" i="19" s="1"/>
  <c r="V53" i="19" a="1"/>
  <c r="V53" i="19" s="1"/>
  <c r="V29" i="19" a="1"/>
  <c r="V29" i="19" s="1"/>
  <c r="V3" i="19" a="1"/>
  <c r="V3" i="19" s="1"/>
  <c r="W48" i="19" a="1"/>
  <c r="W48" i="19" s="1"/>
  <c r="V18" i="19" a="1"/>
  <c r="V18" i="19" s="1"/>
  <c r="U23" i="19" a="1"/>
  <c r="U23" i="19" s="1"/>
  <c r="U17" i="19" a="1"/>
  <c r="U17" i="19" s="1"/>
  <c r="V16" i="19" a="1"/>
  <c r="V16" i="19" s="1"/>
  <c r="V58" i="19" a="1"/>
  <c r="V58" i="19" s="1"/>
  <c r="U40" i="19" a="1"/>
  <c r="U40" i="19" s="1"/>
  <c r="V61" i="19" a="1"/>
  <c r="V61" i="19" s="1"/>
  <c r="V35" i="19" a="1"/>
  <c r="V35" i="19" s="1"/>
  <c r="W15" i="19" a="1"/>
  <c r="W15" i="19" s="1"/>
  <c r="W4" i="19" a="1"/>
  <c r="W4" i="19" s="1"/>
  <c r="W51" i="19" a="1"/>
  <c r="W51" i="19" s="1"/>
  <c r="V52" i="19" a="1"/>
  <c r="V52" i="19" s="1"/>
  <c r="W59" i="19" a="1"/>
  <c r="W59" i="19" s="1"/>
  <c r="W6" i="19" a="1"/>
  <c r="W6" i="19" s="1"/>
  <c r="U5" i="19" a="1"/>
  <c r="U5" i="19" s="1"/>
  <c r="W55" i="19" a="1"/>
  <c r="W55" i="19" s="1"/>
  <c r="W43" i="19" a="1"/>
  <c r="W43" i="19" s="1"/>
  <c r="W54" i="19" a="1"/>
  <c r="W54" i="19" s="1"/>
  <c r="U14" i="19" a="1"/>
  <c r="U14" i="19" s="1"/>
  <c r="W31" i="19" a="1"/>
  <c r="W31" i="19" s="1"/>
  <c r="W13" i="19" a="1"/>
  <c r="W13" i="19" s="1"/>
  <c r="U55" i="19" a="1"/>
  <c r="U55" i="19" s="1"/>
  <c r="V30" i="19" a="1"/>
  <c r="V30" i="19" s="1"/>
  <c r="U15" i="19" a="1"/>
  <c r="U15" i="19" s="1"/>
  <c r="W24" i="19" a="1"/>
  <c r="W24" i="19" s="1"/>
  <c r="W56" i="19" a="1"/>
  <c r="W56" i="19" s="1"/>
  <c r="W30" i="19" a="1"/>
  <c r="W30" i="19" s="1"/>
  <c r="U41" i="19" a="1"/>
  <c r="U41" i="19" s="1"/>
  <c r="W47" i="19" a="1"/>
  <c r="W47" i="19" s="1"/>
  <c r="V17" i="19" a="1"/>
  <c r="V17" i="19" s="1"/>
  <c r="W21" i="19" a="1"/>
  <c r="W21" i="19" s="1"/>
  <c r="V4" i="19" a="1"/>
  <c r="V4" i="19" s="1"/>
  <c r="U16" i="19" l="1" a="1"/>
  <c r="U16" i="19" s="1"/>
  <c r="U52" i="19" a="1"/>
  <c r="U52" i="19" s="1"/>
  <c r="U10" i="19" a="1"/>
  <c r="U10" i="19" s="1"/>
  <c r="V42" i="19" a="1"/>
  <c r="V42" i="19" s="1"/>
  <c r="U3" i="19" a="1"/>
  <c r="U3" i="19" s="1"/>
  <c r="W11" i="19" a="1"/>
  <c r="W11" i="19" s="1"/>
  <c r="W18" i="19" a="1"/>
  <c r="W18" i="19" s="1"/>
  <c r="W17" i="19" a="1"/>
  <c r="W17" i="19" s="1"/>
  <c r="W58" i="19" a="1"/>
  <c r="W58" i="19" s="1"/>
  <c r="V41" i="19" a="1"/>
  <c r="V41" i="19" s="1"/>
  <c r="U53" i="19" a="1"/>
  <c r="U53" i="19" s="1"/>
  <c r="V19" i="19" a="1"/>
  <c r="V19" i="19" s="1"/>
  <c r="V43" i="19" a="1"/>
  <c r="V43" i="19" s="1"/>
  <c r="V60" i="19" a="1"/>
  <c r="V60" i="19" s="1"/>
  <c r="U31" i="19" a="1"/>
  <c r="U31" i="19" s="1"/>
  <c r="V26" i="19" a="1"/>
  <c r="V26" i="19" s="1"/>
  <c r="U22" i="19" a="1"/>
  <c r="U22" i="19" s="1"/>
  <c r="U6" i="19" a="1"/>
  <c r="U6" i="19" s="1"/>
  <c r="W53" i="19" a="1"/>
  <c r="W53" i="19" s="1"/>
  <c r="W9" i="19" a="1"/>
  <c r="W9" i="19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<sst xmlns="http://schemas.openxmlformats.org/spreadsheetml/2006/main" count="43" uniqueCount="34">
  <si>
    <t>№ места контроля</t>
  </si>
  <si>
    <t>да</t>
  </si>
  <si>
    <t>нет</t>
  </si>
  <si>
    <t>по ГОСТам</t>
  </si>
  <si>
    <t>ГОСТ тех</t>
  </si>
  <si>
    <t>да (по таблице14.1)</t>
  </si>
  <si>
    <t>да (утонение свыше 30% толщины стенки трубы)</t>
  </si>
  <si>
    <t>ГОСТ 32388-2013 ТРУБОПРОВОДЫ ТЕХНОЛОГИЧЕСКИЕ. Нормы и методы расчета на прочность, вибрацию и сейсмические воздействия. Таблица</t>
  </si>
  <si>
    <t>ГОСТ Р 54983-2012, п 6.4.2 или ГОСТ 34741— 2021, п. 6.4.4. (эксплуатация сетей газораспределения). Утонение на 30%</t>
  </si>
  <si>
    <t>типоразмер</t>
  </si>
  <si>
    <t>Минимальная фактическая толщина</t>
  </si>
  <si>
    <t>типоразмеры</t>
  </si>
  <si>
    <t>Минимальное значение фактической толщины, мм</t>
  </si>
  <si>
    <t>Минимальное значение фактической толщины, мм.</t>
  </si>
  <si>
    <t>промежуточный протокол</t>
  </si>
  <si>
    <t>конструкция</t>
  </si>
  <si>
    <t>что должно получиться (выполнено вручную)</t>
  </si>
  <si>
    <t>исходная таблица соединения с внесением данных</t>
  </si>
  <si>
    <r>
      <rPr>
        <b/>
        <sz val="12"/>
        <color rgb="FF3F3F3F"/>
        <rFont val="Times New Roman"/>
        <family val="1"/>
        <charset val="204"/>
      </rPr>
      <t>Больший</t>
    </r>
    <r>
      <rPr>
        <sz val="12"/>
        <color rgb="FF3F3F3F"/>
        <rFont val="Times New Roman"/>
        <family val="2"/>
        <charset val="204"/>
      </rPr>
      <t xml:space="preserve"> наружный диаметр, мм</t>
    </r>
  </si>
  <si>
    <r>
      <t xml:space="preserve">Толщина стенки </t>
    </r>
    <r>
      <rPr>
        <b/>
        <sz val="12"/>
        <color rgb="FF3F3F3F"/>
        <rFont val="Times New Roman"/>
        <family val="1"/>
        <charset val="204"/>
      </rPr>
      <t>большего</t>
    </r>
    <r>
      <rPr>
        <sz val="12"/>
        <color rgb="FF3F3F3F"/>
        <rFont val="Times New Roman"/>
        <family val="2"/>
        <charset val="204"/>
      </rPr>
      <t xml:space="preserve"> диаметра, мм.</t>
    </r>
  </si>
  <si>
    <r>
      <rPr>
        <b/>
        <sz val="12"/>
        <color rgb="FF3F3F3F"/>
        <rFont val="Times New Roman"/>
        <family val="1"/>
        <charset val="204"/>
      </rPr>
      <t>Меньший</t>
    </r>
    <r>
      <rPr>
        <sz val="12"/>
        <color rgb="FF3F3F3F"/>
        <rFont val="Times New Roman"/>
        <family val="2"/>
        <charset val="204"/>
      </rPr>
      <t xml:space="preserve"> наружный диаметр, мм</t>
    </r>
  </si>
  <si>
    <r>
      <t xml:space="preserve">Толщина стенки </t>
    </r>
    <r>
      <rPr>
        <b/>
        <sz val="12"/>
        <color rgb="FF3F3F3F"/>
        <rFont val="Times New Roman"/>
        <family val="1"/>
        <charset val="204"/>
      </rPr>
      <t>меньшего</t>
    </r>
    <r>
      <rPr>
        <sz val="12"/>
        <color rgb="FF3F3F3F"/>
        <rFont val="Times New Roman"/>
        <family val="2"/>
        <charset val="204"/>
      </rPr>
      <t xml:space="preserve"> диаметра, мм.</t>
    </r>
  </si>
  <si>
    <t>А</t>
  </si>
  <si>
    <t>159х5-108х4</t>
  </si>
  <si>
    <t>159х5-108х3</t>
  </si>
  <si>
    <t>159х4-108х3</t>
  </si>
  <si>
    <t>159х5-89х4</t>
  </si>
  <si>
    <t>159х4-89х4</t>
  </si>
  <si>
    <t>89х4-57х3,5</t>
  </si>
  <si>
    <t>89х4-57х3</t>
  </si>
  <si>
    <t>159х4-108х2</t>
  </si>
  <si>
    <r>
      <t>типоразмер с конструкцией (</t>
    </r>
    <r>
      <rPr>
        <b/>
        <sz val="12"/>
        <color theme="1"/>
        <rFont val="Times New Roman"/>
        <family val="1"/>
        <charset val="204"/>
      </rPr>
      <t>техническая таблица</t>
    </r>
    <r>
      <rPr>
        <sz val="12"/>
        <color theme="1"/>
        <rFont val="Times New Roman"/>
        <family val="1"/>
        <charset val="204"/>
      </rPr>
      <t>)</t>
    </r>
  </si>
  <si>
    <t>пояснение к типоразмеру:
159х5-108х4
-159 и 108 диаметры (первый приоритет)
-5 и 4 толщины (второй приоритет)
в ручную таблица выполнена с этими задачами</t>
  </si>
  <si>
    <t>результат сортирует по первому диаметру типоразмера и его толщине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</si>
</sst>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2"/>
      <color rgb="FF3F3F3F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3F3F3F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rgb="FF3F3F3F"/>
      <name val="Times New Roman"/>
      <family val="1"/>
      <charset val="204"/>
    </font>
    <font>
      <sz val="12"/>
      <color rgb="FF3F3F3F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2" borderId="2" applyNumberFormat="0" applyAlignment="0" applyProtection="0"/>
  </cellStyleXfs>
  <cellXfs count="47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0" fillId="0" borderId="0" xfId="0" applyFont="1"/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0" fillId="0" borderId="0" xfId="0" applyFill="1" applyBorder="1"/>
    <xf numFmtId="43" fontId="0" fillId="0" borderId="0" xfId="0" applyNumberFormat="1"/>
    <xf numFmtId="0" fontId="3" fillId="7" borderId="1" xfId="0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0" fillId="0" borderId="1" xfId="0" applyBorder="1"/>
    <xf numFmtId="0" fontId="3" fillId="0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0" fillId="0" borderId="1" xfId="0" applyNumberFormat="1" applyFill="1" applyBorder="1"/>
    <xf numFmtId="49" fontId="0" fillId="0" borderId="1" xfId="0" applyNumberFormat="1" applyFill="1" applyBorder="1"/>
    <xf numFmtId="0" fontId="0" fillId="0" borderId="1" xfId="0" applyFill="1" applyBorder="1"/>
    <xf numFmtId="0" fontId="0" fillId="7" borderId="1" xfId="0" applyFill="1" applyBorder="1"/>
    <xf numFmtId="0" fontId="6" fillId="5" borderId="14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43" fontId="0" fillId="0" borderId="1" xfId="0" applyNumberFormat="1" applyBorder="1"/>
    <xf numFmtId="0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wrapText="1"/>
    </xf>
    <xf numFmtId="0" fontId="0" fillId="7" borderId="0" xfId="0" applyFill="1" applyAlignment="1">
      <alignment horizontal="left" vertical="center" wrapText="1"/>
    </xf>
  </cellXfs>
  <cellStyles count="2">
    <cellStyle name="Вывод" xfId="1" builtinId="21"/>
    <cellStyle name="Обычный" xfId="0" builtinId="0"/>
  </cellStyles>
  <dxfs count="1">
    <dxf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FF9999"/>
      <color rgb="FFFFE89F"/>
      <color rgb="FFF49999"/>
      <color rgb="FFFF6699"/>
      <color rgb="FFFF0000"/>
      <color rgb="FFFF6600"/>
      <color rgb="FFCC0000"/>
      <color rgb="FFF273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I5"/>
  <sheetViews>
    <sheetView workbookViewId="0">
      <selection activeCell="E14" sqref="E13:E14"/>
    </sheetView>
  </sheetViews>
  <sheetFormatPr defaultRowHeight="15" x14ac:dyDescent="0.25"/>
  <cols>
    <col min="1" max="1" width="20.28515625" customWidth="1"/>
    <col min="2" max="2" width="23.28515625" customWidth="1"/>
    <col min="3" max="3" width="35.5703125" customWidth="1"/>
    <col min="4" max="4" width="18.7109375" customWidth="1"/>
    <col min="5" max="6" width="17.7109375" customWidth="1"/>
    <col min="7" max="7" width="20.140625" customWidth="1"/>
    <col min="8" max="8" width="16.42578125" customWidth="1"/>
    <col min="9" max="9" width="13.42578125" customWidth="1"/>
  </cols>
  <sheetData>
    <row r="1" spans="1:9" x14ac:dyDescent="0.25">
      <c r="A1" t="s">
        <v>3</v>
      </c>
      <c r="B1" t="s">
        <v>4</v>
      </c>
    </row>
    <row r="2" spans="1:9" ht="60" x14ac:dyDescent="0.25">
      <c r="A2" s="1" t="s">
        <v>6</v>
      </c>
      <c r="B2" t="s">
        <v>5</v>
      </c>
      <c r="C2" s="1" t="s">
        <v>8</v>
      </c>
      <c r="D2" t="s">
        <v>1</v>
      </c>
    </row>
    <row r="3" spans="1:9" ht="75" x14ac:dyDescent="0.25">
      <c r="A3" t="s">
        <v>2</v>
      </c>
      <c r="B3" s="1" t="s">
        <v>2</v>
      </c>
      <c r="C3" s="1" t="s">
        <v>7</v>
      </c>
      <c r="D3" t="s">
        <v>2</v>
      </c>
      <c r="H3" s="1"/>
      <c r="I3" s="1"/>
    </row>
    <row r="4" spans="1:9" x14ac:dyDescent="0.25">
      <c r="B4" s="1"/>
      <c r="C4" s="1"/>
      <c r="D4" s="1"/>
      <c r="E4" s="1"/>
      <c r="F4" s="1"/>
      <c r="G4" s="1"/>
      <c r="H4" s="1"/>
      <c r="I4" s="1"/>
    </row>
    <row r="5" spans="1:9" x14ac:dyDescent="0.25">
      <c r="H5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0"/>
  <sheetViews>
    <sheetView tabSelected="1" topLeftCell="L1" workbookViewId="0">
      <selection activeCell="W5" sqref="W5"/>
    </sheetView>
  </sheetViews>
  <sheetFormatPr defaultRowHeight="15.75" x14ac:dyDescent="0.25"/>
  <cols>
    <col min="1" max="1" width="8.7109375" customWidth="1"/>
    <col min="2" max="2" width="10.28515625" customWidth="1"/>
    <col min="3" max="3" width="12.5703125" customWidth="1"/>
    <col min="4" max="4" width="11.140625" customWidth="1"/>
    <col min="5" max="5" width="12" customWidth="1"/>
    <col min="6" max="6" width="13.28515625" customWidth="1"/>
    <col min="7" max="7" width="10.28515625" customWidth="1"/>
    <col min="8" max="8" width="2.140625" customWidth="1"/>
    <col min="9" max="9" width="14.5703125" style="3" customWidth="1"/>
    <col min="10" max="10" width="15.28515625" customWidth="1"/>
    <col min="11" max="11" width="2.42578125" customWidth="1"/>
    <col min="12" max="12" width="20.28515625" customWidth="1"/>
    <col min="13" max="13" width="13.85546875" bestFit="1" customWidth="1"/>
    <col min="20" max="20" width="2.28515625" customWidth="1"/>
    <col min="21" max="21" width="14.85546875" customWidth="1"/>
    <col min="22" max="22" width="13.140625" customWidth="1"/>
    <col min="24" max="24" width="2" customWidth="1"/>
    <col min="25" max="25" width="15" style="20" customWidth="1"/>
    <col min="26" max="26" width="17" customWidth="1"/>
  </cols>
  <sheetData>
    <row r="1" spans="1:33" ht="54.75" customHeight="1" x14ac:dyDescent="0.25">
      <c r="A1" s="24" t="s">
        <v>17</v>
      </c>
      <c r="B1" s="25"/>
      <c r="C1" s="25"/>
      <c r="D1" s="25"/>
      <c r="E1" s="25"/>
      <c r="F1" s="25"/>
      <c r="G1" s="26"/>
      <c r="I1" s="28" t="s">
        <v>14</v>
      </c>
      <c r="J1" s="29"/>
      <c r="L1" s="30"/>
      <c r="M1" s="30"/>
      <c r="N1" s="30"/>
      <c r="O1" s="31"/>
      <c r="P1" s="31"/>
      <c r="Q1" s="31"/>
      <c r="R1" s="31"/>
      <c r="S1" s="31"/>
      <c r="U1" s="45" t="s">
        <v>33</v>
      </c>
      <c r="V1" s="45"/>
      <c r="W1" s="45"/>
      <c r="Y1" s="27" t="s">
        <v>16</v>
      </c>
      <c r="Z1" s="38"/>
      <c r="AA1" s="39"/>
    </row>
    <row r="2" spans="1:33" ht="80.25" customHeight="1" x14ac:dyDescent="0.25">
      <c r="A2" s="13" t="s">
        <v>0</v>
      </c>
      <c r="B2" s="22" t="s">
        <v>18</v>
      </c>
      <c r="C2" s="14" t="s">
        <v>19</v>
      </c>
      <c r="D2" s="22" t="s">
        <v>20</v>
      </c>
      <c r="E2" s="14" t="s">
        <v>21</v>
      </c>
      <c r="F2" s="14" t="s">
        <v>13</v>
      </c>
      <c r="G2" s="15" t="s">
        <v>15</v>
      </c>
      <c r="H2" s="16"/>
      <c r="I2" s="17" t="s">
        <v>11</v>
      </c>
      <c r="J2" s="18" t="s">
        <v>12</v>
      </c>
      <c r="L2" s="32" t="s">
        <v>31</v>
      </c>
      <c r="M2" s="32"/>
      <c r="N2" s="32"/>
      <c r="O2" s="32"/>
      <c r="P2" s="32"/>
      <c r="Q2" s="32"/>
      <c r="R2" s="32"/>
      <c r="S2" s="32"/>
      <c r="U2" s="21" t="s">
        <v>9</v>
      </c>
      <c r="V2" s="21" t="s">
        <v>10</v>
      </c>
      <c r="W2" s="21" t="s">
        <v>15</v>
      </c>
      <c r="Y2" s="23" t="s">
        <v>9</v>
      </c>
      <c r="Z2" s="23" t="s">
        <v>10</v>
      </c>
      <c r="AA2" s="23" t="s">
        <v>15</v>
      </c>
      <c r="AC2" s="46" t="s">
        <v>32</v>
      </c>
      <c r="AD2" s="46"/>
      <c r="AE2" s="46"/>
      <c r="AF2" s="46"/>
      <c r="AG2" s="46"/>
    </row>
    <row r="3" spans="1:33" s="2" customFormat="1" ht="42" customHeight="1" x14ac:dyDescent="0.25">
      <c r="A3" s="8">
        <v>1</v>
      </c>
      <c r="B3" s="7">
        <v>159</v>
      </c>
      <c r="C3" s="7">
        <v>5</v>
      </c>
      <c r="D3" s="7">
        <v>108</v>
      </c>
      <c r="E3" s="7">
        <v>4</v>
      </c>
      <c r="F3" s="7">
        <v>1.7</v>
      </c>
      <c r="G3" s="9">
        <v>10</v>
      </c>
      <c r="I3" s="5" t="str">
        <f t="array" ref="I3">IF(OR(A3:F3=0),"",CONCATENATE(B3,"х",C3,"-",D3,"х",E3))</f>
        <v>159х5-108х4</v>
      </c>
      <c r="J3" s="6">
        <f t="shared" ref="J3:J34" si="0">IF(OR(I3&lt;=0,I3=""),"",F3)</f>
        <v>1.7</v>
      </c>
      <c r="L3" s="33" t="str" cm="1">
        <f t="array" ref="L3">IFERROR(INDEX($I$3:$I$61&amp;"_"&amp;$G$3:$G$61,MATCH(0,INDEX(COUNTIF($L$2:L2,$I$3:$I$61&amp;"_"&amp;$G$3:$G$61),0,0),0)),"")</f>
        <v>159х5-108х4_10</v>
      </c>
      <c r="M3" s="4" cm="1">
        <f t="array" ref="M3">IFERROR(MIN(IF($I$3:$I61&amp;"_"&amp;$G$3:$G61=LEFT(L3,FIND("_",L3)-1)&amp;"_"&amp;RIGHT( L3,LEN(L3)-FIND("_",L3)), $J$3:$J$61,111)),"")</f>
        <v>1.7</v>
      </c>
      <c r="N3" s="4" t="str">
        <f>IFERROR(IFERROR(RIGHT(L3,LEN(L3)-FIND("_",L3)),""),"")</f>
        <v>10</v>
      </c>
      <c r="O3" s="41">
        <f>IFERROR(--LEFT(L3,FIND("х",L3)-1),0)</f>
        <v>159</v>
      </c>
      <c r="P3" s="41">
        <f>IFERROR(--MID(L3,FIND("х",L3)+1,FIND("-",L3)-FIND("х",L3)-1),0)</f>
        <v>5</v>
      </c>
      <c r="Q3" s="42" t="str">
        <f>IFERROR(TRIM(MID(SUBSTITUTE("-"&amp;SUBSTITUTE($L3,"х","-"),"-",REPT(" ",LEN($L3))),COLUMNS($O3:Q3)*LEN($L3),LEN($L3))),0)</f>
        <v>108</v>
      </c>
      <c r="R3" s="42" t="str">
        <f>IFERROR(LEFT(TRIM(MID(SUBSTITUTE("-"&amp;SUBSTITUTE($L3,"х","-"),"-",REPT(" ",LEN($L3))),COLUMNS($O3:R3)*LEN($L3),LEN($L3))),SEARCH("_",TRIM(MID(SUBSTITUTE("-"&amp;SUBSTITUTE($L3,"х","-"),"-",REPT(" ",LEN($L3))),COLUMNS($O3:R3)*LEN($L3),LEN($L3))))-1),0)</f>
        <v>4</v>
      </c>
      <c r="S3" s="43" t="str">
        <f>IFERROR(RIGHT(L3,LEN(L3)-FIND("_",L3)),"")</f>
        <v>10</v>
      </c>
      <c r="U3" s="44" t="str">
        <f t="array" ref="U3">INDEX(LEFT($L$3:$L$61,FIND("_",$L$3:$L$61)-1),MATCH(LARGE($O$3:$O$61*10000000000+$P$3:$P$61*10000000+$F$3:$F$61*100000+FIND(MID($G$3:$G$61,1,1),"0123456789АБВГДЕ")*16+FIND(MID($G$3:$G$61,2,1),"0123456789АБВГДЕ"),ROW()-ROW($A$3)+1),$O$3:$O$61*10000000000+$P$3:$P$61*10000000+$F$3:$F$61*100000+FIND(MID($G$3:$G$61,1,1),"0123456789АБВГДЕ")*16+FIND(MID($G$3:$G$61,2,1),"0123456789АБВГДЕ"),0))</f>
        <v>159х5-108х3</v>
      </c>
      <c r="V3" s="44" cm="1">
        <f t="array" ref="V3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1.9</v>
      </c>
      <c r="W3" s="44" t="str" cm="1">
        <f t="array" ref="W3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10</v>
      </c>
      <c r="Y3" s="4" t="s">
        <v>23</v>
      </c>
      <c r="Z3" s="4">
        <v>1.7</v>
      </c>
      <c r="AA3" s="4">
        <v>10</v>
      </c>
    </row>
    <row r="4" spans="1:33" ht="42" customHeight="1" x14ac:dyDescent="0.25">
      <c r="A4" s="8">
        <v>2</v>
      </c>
      <c r="B4" s="7">
        <v>159</v>
      </c>
      <c r="C4" s="7">
        <v>5</v>
      </c>
      <c r="D4" s="7">
        <v>108</v>
      </c>
      <c r="E4" s="7">
        <v>3</v>
      </c>
      <c r="F4" s="7">
        <v>2</v>
      </c>
      <c r="G4" s="9">
        <v>10</v>
      </c>
      <c r="I4" s="5" t="str">
        <f t="array" ref="I4">IF(OR(A4:F4=0),"",CONCATENATE(B4,"х",C4,"-",D4,"х",E4))</f>
        <v>159х5-108х3</v>
      </c>
      <c r="J4" s="6">
        <f t="shared" si="0"/>
        <v>2</v>
      </c>
      <c r="L4" s="33" t="str" cm="1">
        <f t="array" ref="L4">IFERROR(INDEX($I$3:$I$61&amp;"_"&amp;$G$3:$G$61,MATCH(0,INDEX(COUNTIF($L$2:L3,$I$3:$I$61&amp;"_"&amp;$G$3:$G$61),0,0),0)),"")</f>
        <v>159х5-108х3_10</v>
      </c>
      <c r="M4" s="4" cm="1">
        <f t="array" ref="M4">IFERROR(MIN(IF($I$3:$I62&amp;"_"&amp;$G$3:$G62=LEFT(L4,FIND("_",L4)-1)&amp;"_"&amp;RIGHT( L4,LEN(L4)-FIND("_",L4)), $J$3:$J$61,111)),"")</f>
        <v>1.9</v>
      </c>
      <c r="N4" s="4" t="str">
        <f t="shared" ref="N4:N61" si="1">IFERROR(IFERROR(RIGHT(L4,LEN(L4)-FIND("_",L4)),""),"")</f>
        <v>10</v>
      </c>
      <c r="O4" s="41">
        <f t="shared" ref="O4:O61" si="2">IFERROR(--LEFT(L4,FIND("х",L4)-1),0)</f>
        <v>159</v>
      </c>
      <c r="P4" s="41">
        <f t="shared" ref="P4:P61" si="3">IFERROR(--MID(L4,FIND("х",L4)+1,FIND("-",L4)-FIND("х",L4)-1),0)</f>
        <v>5</v>
      </c>
      <c r="Q4" s="42" t="str">
        <f>IFERROR(TRIM(MID(SUBSTITUTE("-"&amp;SUBSTITUTE($L4,"х","-"),"-",REPT(" ",LEN($L4))),COLUMNS($O4:Q4)*LEN($L4),LEN($L4))),0)</f>
        <v>108</v>
      </c>
      <c r="R4" s="42" t="str">
        <f>IFERROR(LEFT(TRIM(MID(SUBSTITUTE("-"&amp;SUBSTITUTE($L4,"х","-"),"-",REPT(" ",LEN($L4))),COLUMNS($O4:R4)*LEN($L4),LEN($L4))),SEARCH("_",TRIM(MID(SUBSTITUTE("-"&amp;SUBSTITUTE($L4,"х","-"),"-",REPT(" ",LEN($L4))),COLUMNS($O4:R4)*LEN($L4),LEN($L4))))-1),0)</f>
        <v>3</v>
      </c>
      <c r="S4" s="43" t="str">
        <f t="shared" ref="S4:S61" si="4">IFERROR(RIGHT(L4,LEN(L4)-FIND("_",L4)),"")</f>
        <v>10</v>
      </c>
      <c r="T4" s="2"/>
      <c r="U4" s="44" t="str" cm="1">
        <f t="array" ref="U4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159х5-89х4</v>
      </c>
      <c r="V4" s="44" cm="1">
        <f t="array" ref="V4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1.4</v>
      </c>
      <c r="W4" s="44" t="str" cm="1">
        <f t="array" ref="W4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10</v>
      </c>
      <c r="Y4" s="4" t="s">
        <v>24</v>
      </c>
      <c r="Z4" s="4">
        <v>1.9</v>
      </c>
      <c r="AA4" s="4">
        <v>10</v>
      </c>
    </row>
    <row r="5" spans="1:33" ht="42" customHeight="1" x14ac:dyDescent="0.25">
      <c r="A5" s="8">
        <v>6</v>
      </c>
      <c r="B5" s="7">
        <v>159</v>
      </c>
      <c r="C5" s="7">
        <v>5</v>
      </c>
      <c r="D5" s="7">
        <v>108</v>
      </c>
      <c r="E5" s="7">
        <v>3</v>
      </c>
      <c r="F5" s="7">
        <v>1.2</v>
      </c>
      <c r="G5" s="9">
        <v>20</v>
      </c>
      <c r="I5" s="5" t="str">
        <f t="array" ref="I5">IF(OR(A5:F5=0),"",CONCATENATE(B5,"х",C5,"-",D5,"х",E5))</f>
        <v>159х5-108х3</v>
      </c>
      <c r="J5" s="6">
        <f t="shared" si="0"/>
        <v>1.2</v>
      </c>
      <c r="L5" s="33" t="str" cm="1">
        <f t="array" ref="L5">IFERROR(INDEX($I$3:$I$61&amp;"_"&amp;$G$3:$G$61,MATCH(0,INDEX(COUNTIF($L$2:L4,$I$3:$I$61&amp;"_"&amp;$G$3:$G$61),0,0),0)),"")</f>
        <v>159х5-108х3_20</v>
      </c>
      <c r="M5" s="4" cm="1">
        <f t="array" ref="M5">IFERROR(MIN(IF($I$3:$I63&amp;"_"&amp;$G$3:$G63=LEFT(L5,FIND("_",L5)-1)&amp;"_"&amp;RIGHT( L5,LEN(L5)-FIND("_",L5)), $J$3:$J$61,111)),"")</f>
        <v>1.2</v>
      </c>
      <c r="N5" s="4" t="str">
        <f t="shared" si="1"/>
        <v>20</v>
      </c>
      <c r="O5" s="41">
        <f t="shared" si="2"/>
        <v>159</v>
      </c>
      <c r="P5" s="41">
        <f t="shared" si="3"/>
        <v>5</v>
      </c>
      <c r="Q5" s="42" t="str">
        <f>IFERROR(TRIM(MID(SUBSTITUTE("-"&amp;SUBSTITUTE($L5,"х","-"),"-",REPT(" ",LEN($L5))),COLUMNS($O5:Q5)*LEN($L5),LEN($L5))),0)</f>
        <v>108</v>
      </c>
      <c r="R5" s="42" t="str">
        <f>IFERROR(LEFT(TRIM(MID(SUBSTITUTE("-"&amp;SUBSTITUTE($L5,"х","-"),"-",REPT(" ",LEN($L5))),COLUMNS($O5:R5)*LEN($L5),LEN($L5))),SEARCH("_",TRIM(MID(SUBSTITUTE("-"&amp;SUBSTITUTE($L5,"х","-"),"-",REPT(" ",LEN($L5))),COLUMNS($O5:R5)*LEN($L5),LEN($L5))))-1),0)</f>
        <v>3</v>
      </c>
      <c r="S5" s="43" t="str">
        <f t="shared" si="4"/>
        <v>20</v>
      </c>
      <c r="T5" s="2"/>
      <c r="U5" s="44" t="str" cm="1">
        <f t="array" ref="U5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159х5-108х4</v>
      </c>
      <c r="V5" s="44" cm="1">
        <f t="array" ref="V5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1.7</v>
      </c>
      <c r="W5" s="44" t="str" cm="1">
        <f t="array" ref="W5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10</v>
      </c>
      <c r="Y5" s="4" t="s">
        <v>24</v>
      </c>
      <c r="Z5" s="4">
        <v>1.2</v>
      </c>
      <c r="AA5" s="4">
        <v>20</v>
      </c>
    </row>
    <row r="6" spans="1:33" ht="42" customHeight="1" x14ac:dyDescent="0.25">
      <c r="A6" s="8">
        <v>1</v>
      </c>
      <c r="B6" s="7">
        <v>159</v>
      </c>
      <c r="C6" s="7">
        <v>5</v>
      </c>
      <c r="D6" s="7">
        <v>108</v>
      </c>
      <c r="E6" s="7">
        <v>3</v>
      </c>
      <c r="F6" s="7">
        <v>1.9</v>
      </c>
      <c r="G6" s="9">
        <v>10</v>
      </c>
      <c r="I6" s="5" t="str">
        <f t="array" ref="I6">IF(OR(A6:F6=0),"",CONCATENATE(B6,"х",C6,"-",D6,"х",E6))</f>
        <v>159х5-108х3</v>
      </c>
      <c r="J6" s="6">
        <f t="shared" si="0"/>
        <v>1.9</v>
      </c>
      <c r="L6" s="33" t="str" cm="1">
        <f t="array" ref="L6">IFERROR(INDEX($I$3:$I$61&amp;"_"&amp;$G$3:$G$61,MATCH(0,INDEX(COUNTIF($L$2:L5,$I$3:$I$61&amp;"_"&amp;$G$3:$G$61),0,0),0)),"")</f>
        <v>159х4-108х3_10</v>
      </c>
      <c r="M6" s="4" cm="1">
        <f t="array" ref="M6">IFERROR(MIN(IF($I$3:$I64&amp;"_"&amp;$G$3:$G64=LEFT(L6,FIND("_",L6)-1)&amp;"_"&amp;RIGHT( L6,LEN(L6)-FIND("_",L6)), $J$3:$J$61,111)),"")</f>
        <v>1.9</v>
      </c>
      <c r="N6" s="4" t="str">
        <f t="shared" si="1"/>
        <v>10</v>
      </c>
      <c r="O6" s="41">
        <f t="shared" si="2"/>
        <v>159</v>
      </c>
      <c r="P6" s="41">
        <f t="shared" si="3"/>
        <v>4</v>
      </c>
      <c r="Q6" s="42" t="str">
        <f>IFERROR(TRIM(MID(SUBSTITUTE("-"&amp;SUBSTITUTE($L6,"х","-"),"-",REPT(" ",LEN($L6))),COLUMNS($O6:Q6)*LEN($L6),LEN($L6))),0)</f>
        <v>108</v>
      </c>
      <c r="R6" s="42" t="str">
        <f>IFERROR(LEFT(TRIM(MID(SUBSTITUTE("-"&amp;SUBSTITUTE($L6,"х","-"),"-",REPT(" ",LEN($L6))),COLUMNS($O6:R6)*LEN($L6),LEN($L6))),SEARCH("_",TRIM(MID(SUBSTITUTE("-"&amp;SUBSTITUTE($L6,"х","-"),"-",REPT(" ",LEN($L6))),COLUMNS($O6:R6)*LEN($L6),LEN($L6))))-1),0)</f>
        <v>3</v>
      </c>
      <c r="S6" s="43" t="str">
        <f t="shared" si="4"/>
        <v>10</v>
      </c>
      <c r="T6" s="2"/>
      <c r="U6" s="44" t="str" cm="1">
        <f t="array" ref="U6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159х5-108х3</v>
      </c>
      <c r="V6" s="44" cm="1">
        <f t="array" ref="V6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1.2</v>
      </c>
      <c r="W6" s="44" t="str" cm="1">
        <f t="array" ref="W6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20</v>
      </c>
      <c r="Y6" s="4" t="s">
        <v>25</v>
      </c>
      <c r="Z6" s="4">
        <v>1.9</v>
      </c>
      <c r="AA6" s="4">
        <v>10</v>
      </c>
    </row>
    <row r="7" spans="1:33" ht="42" customHeight="1" x14ac:dyDescent="0.25">
      <c r="A7" s="8">
        <v>4</v>
      </c>
      <c r="B7" s="7">
        <v>159</v>
      </c>
      <c r="C7" s="7">
        <v>4</v>
      </c>
      <c r="D7" s="7">
        <v>108</v>
      </c>
      <c r="E7" s="7">
        <v>3</v>
      </c>
      <c r="F7" s="7">
        <v>1.9</v>
      </c>
      <c r="G7" s="9">
        <v>10</v>
      </c>
      <c r="I7" s="5" t="str">
        <f t="array" ref="I7">IF(OR(A7:F7=0),"",CONCATENATE(B7,"х",C7,"-",D7,"х",E7))</f>
        <v>159х4-108х3</v>
      </c>
      <c r="J7" s="6">
        <f t="shared" si="0"/>
        <v>1.9</v>
      </c>
      <c r="L7" s="33" t="str" cm="1">
        <f t="array" ref="L7">IFERROR(INDEX($I$3:$I$61&amp;"_"&amp;$G$3:$G$61,MATCH(0,INDEX(COUNTIF($L$2:L6,$I$3:$I$61&amp;"_"&amp;$G$3:$G$61),0,0),0)),"")</f>
        <v>159х4-89х4_20</v>
      </c>
      <c r="M7" s="4" cm="1">
        <f t="array" ref="M7">IFERROR(MIN(IF($I$3:$I65&amp;"_"&amp;$G$3:$G65=LEFT(L7,FIND("_",L7)-1)&amp;"_"&amp;RIGHT( L7,LEN(L7)-FIND("_",L7)), $J$3:$J$61,111)),"")</f>
        <v>1.9</v>
      </c>
      <c r="N7" s="4" t="str">
        <f t="shared" si="1"/>
        <v>20</v>
      </c>
      <c r="O7" s="41">
        <f t="shared" si="2"/>
        <v>159</v>
      </c>
      <c r="P7" s="41">
        <f t="shared" si="3"/>
        <v>4</v>
      </c>
      <c r="Q7" s="42" t="str">
        <f>IFERROR(TRIM(MID(SUBSTITUTE("-"&amp;SUBSTITUTE($L7,"х","-"),"-",REPT(" ",LEN($L7))),COLUMNS($O7:Q7)*LEN($L7),LEN($L7))),0)</f>
        <v>89</v>
      </c>
      <c r="R7" s="42" t="str">
        <f>IFERROR(LEFT(TRIM(MID(SUBSTITUTE("-"&amp;SUBSTITUTE($L7,"х","-"),"-",REPT(" ",LEN($L7))),COLUMNS($O7:R7)*LEN($L7),LEN($L7))),SEARCH("_",TRIM(MID(SUBSTITUTE("-"&amp;SUBSTITUTE($L7,"х","-"),"-",REPT(" ",LEN($L7))),COLUMNS($O7:R7)*LEN($L7),LEN($L7))))-1),0)</f>
        <v>4</v>
      </c>
      <c r="S7" s="43" t="str">
        <f t="shared" si="4"/>
        <v>20</v>
      </c>
      <c r="T7" s="2"/>
      <c r="U7" s="44" t="str" cm="1">
        <f t="array" ref="U7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159х4-108х3</v>
      </c>
      <c r="V7" s="44" cm="1">
        <f t="array" ref="V7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1.9</v>
      </c>
      <c r="W7" s="44" t="str" cm="1">
        <f t="array" ref="W7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10</v>
      </c>
      <c r="Y7" s="4" t="s">
        <v>25</v>
      </c>
      <c r="Z7" s="4">
        <v>3</v>
      </c>
      <c r="AA7" s="4" t="s">
        <v>22</v>
      </c>
    </row>
    <row r="8" spans="1:33" ht="42" customHeight="1" x14ac:dyDescent="0.25">
      <c r="A8" s="8">
        <v>10</v>
      </c>
      <c r="B8" s="7">
        <v>159</v>
      </c>
      <c r="C8" s="7">
        <v>4</v>
      </c>
      <c r="D8" s="7">
        <v>89</v>
      </c>
      <c r="E8" s="7">
        <v>4</v>
      </c>
      <c r="F8" s="7">
        <v>1.9</v>
      </c>
      <c r="G8" s="9">
        <v>20</v>
      </c>
      <c r="I8" s="5" t="str">
        <f t="array" ref="I8">IF(OR(A8:F8=0),"",CONCATENATE(B8,"х",C8,"-",D8,"х",E8))</f>
        <v>159х4-89х4</v>
      </c>
      <c r="J8" s="6">
        <f t="shared" si="0"/>
        <v>1.9</v>
      </c>
      <c r="L8" s="33" t="str" cm="1">
        <f t="array" ref="L8">IFERROR(INDEX($I$3:$I$61&amp;"_"&amp;$G$3:$G$61,MATCH(0,INDEX(COUNTIF($L$2:L7,$I$3:$I$61&amp;"_"&amp;$G$3:$G$61),0,0),0)),"")</f>
        <v>159х5-89х4_10</v>
      </c>
      <c r="M8" s="4" cm="1">
        <f t="array" ref="M8">IFERROR(MIN(IF($I$3:$I66&amp;"_"&amp;$G$3:$G66=LEFT(L8,FIND("_",L8)-1)&amp;"_"&amp;RIGHT( L8,LEN(L8)-FIND("_",L8)), $J$3:$J$61,111)),"")</f>
        <v>1.4</v>
      </c>
      <c r="N8" s="4" t="str">
        <f t="shared" si="1"/>
        <v>10</v>
      </c>
      <c r="O8" s="41">
        <f t="shared" si="2"/>
        <v>159</v>
      </c>
      <c r="P8" s="41">
        <f t="shared" si="3"/>
        <v>5</v>
      </c>
      <c r="Q8" s="42" t="str">
        <f>IFERROR(TRIM(MID(SUBSTITUTE("-"&amp;SUBSTITUTE($L8,"х","-"),"-",REPT(" ",LEN($L8))),COLUMNS($O8:Q8)*LEN($L8),LEN($L8))),0)</f>
        <v>89</v>
      </c>
      <c r="R8" s="42" t="str">
        <f>IFERROR(LEFT(TRIM(MID(SUBSTITUTE("-"&amp;SUBSTITUTE($L8,"х","-"),"-",REPT(" ",LEN($L8))),COLUMNS($O8:R8)*LEN($L8),LEN($L8))),SEARCH("_",TRIM(MID(SUBSTITUTE("-"&amp;SUBSTITUTE($L8,"х","-"),"-",REPT(" ",LEN($L8))),COLUMNS($O8:R8)*LEN($L8),LEN($L8))))-1),0)</f>
        <v>4</v>
      </c>
      <c r="S8" s="43" t="str">
        <f t="shared" si="4"/>
        <v>10</v>
      </c>
      <c r="T8" s="2"/>
      <c r="U8" s="44" t="str" cm="1">
        <f t="array" ref="U8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159х4-108х3</v>
      </c>
      <c r="V8" s="44" cm="1">
        <f t="array" ref="V8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1.9</v>
      </c>
      <c r="W8" s="44" t="str" cm="1">
        <f t="array" ref="W8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10</v>
      </c>
      <c r="Y8" s="4" t="s">
        <v>30</v>
      </c>
      <c r="Z8" s="4">
        <v>2</v>
      </c>
      <c r="AA8" s="4">
        <v>10</v>
      </c>
    </row>
    <row r="9" spans="1:33" ht="42" customHeight="1" x14ac:dyDescent="0.25">
      <c r="A9" s="8">
        <v>5</v>
      </c>
      <c r="B9" s="7">
        <v>159</v>
      </c>
      <c r="C9" s="7">
        <v>5</v>
      </c>
      <c r="D9" s="7">
        <v>89</v>
      </c>
      <c r="E9" s="7">
        <v>4</v>
      </c>
      <c r="F9" s="7">
        <v>1.4</v>
      </c>
      <c r="G9" s="9">
        <v>10</v>
      </c>
      <c r="I9" s="5" t="str">
        <f t="array" ref="I9">IF(OR(A9:F9=0),"",CONCATENATE(B9,"х",C9,"-",D9,"х",E9))</f>
        <v>159х5-89х4</v>
      </c>
      <c r="J9" s="6">
        <f t="shared" si="0"/>
        <v>1.4</v>
      </c>
      <c r="K9" s="19"/>
      <c r="L9" s="33" t="str" cm="1">
        <f t="array" ref="L9">IFERROR(INDEX($I$3:$I$61&amp;"_"&amp;$G$3:$G$61,MATCH(0,INDEX(COUNTIF($L$2:L8,$I$3:$I$61&amp;"_"&amp;$G$3:$G$61),0,0),0)),"")</f>
        <v>159х4-108х3_А</v>
      </c>
      <c r="M9" s="4" cm="1">
        <f t="array" ref="M9">IFERROR(MIN(IF($I$3:$I67&amp;"_"&amp;$G$3:$G67=LEFT(L9,FIND("_",L9)-1)&amp;"_"&amp;RIGHT( L9,LEN(L9)-FIND("_",L9)), $J$3:$J$61,111)),"")</f>
        <v>3</v>
      </c>
      <c r="N9" s="4" t="str">
        <f t="shared" si="1"/>
        <v>А</v>
      </c>
      <c r="O9" s="41">
        <f t="shared" si="2"/>
        <v>159</v>
      </c>
      <c r="P9" s="41">
        <f t="shared" si="3"/>
        <v>4</v>
      </c>
      <c r="Q9" s="42" t="str">
        <f>IFERROR(TRIM(MID(SUBSTITUTE("-"&amp;SUBSTITUTE($L9,"х","-"),"-",REPT(" ",LEN($L9))),COLUMNS($O9:Q9)*LEN($L9),LEN($L9))),0)</f>
        <v>108</v>
      </c>
      <c r="R9" s="42" t="str">
        <f>IFERROR(LEFT(TRIM(MID(SUBSTITUTE("-"&amp;SUBSTITUTE($L9,"х","-"),"-",REPT(" ",LEN($L9))),COLUMNS($O9:R9)*LEN($L9),LEN($L9))),SEARCH("_",TRIM(MID(SUBSTITUTE("-"&amp;SUBSTITUTE($L9,"х","-"),"-",REPT(" ",LEN($L9))),COLUMNS($O9:R9)*LEN($L9),LEN($L9))))-1),0)</f>
        <v>3</v>
      </c>
      <c r="S9" s="43" t="str">
        <f t="shared" si="4"/>
        <v>А</v>
      </c>
      <c r="T9" s="2"/>
      <c r="U9" s="44" t="str" cm="1">
        <f t="array" ref="U9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159х4-108х3</v>
      </c>
      <c r="V9" s="44" cm="1">
        <f t="array" ref="V9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1.9</v>
      </c>
      <c r="W9" s="44" t="str" cm="1">
        <f t="array" ref="W9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10</v>
      </c>
      <c r="Y9" s="4" t="s">
        <v>26</v>
      </c>
      <c r="Z9" s="4">
        <v>1.4</v>
      </c>
      <c r="AA9" s="4">
        <v>10</v>
      </c>
    </row>
    <row r="10" spans="1:33" ht="42" customHeight="1" x14ac:dyDescent="0.25">
      <c r="A10" s="8">
        <v>3</v>
      </c>
      <c r="B10" s="7">
        <v>159</v>
      </c>
      <c r="C10" s="7">
        <v>5</v>
      </c>
      <c r="D10" s="7">
        <v>89</v>
      </c>
      <c r="E10" s="7">
        <v>4</v>
      </c>
      <c r="F10" s="7">
        <v>1.5</v>
      </c>
      <c r="G10" s="9">
        <v>10</v>
      </c>
      <c r="I10" s="5" t="str">
        <f t="array" ref="I10">IF(OR(A10:F10=0),"",CONCATENATE(B10,"х",C10,"-",D10,"х",E10))</f>
        <v>159х5-89х4</v>
      </c>
      <c r="J10" s="6">
        <f t="shared" si="0"/>
        <v>1.5</v>
      </c>
      <c r="L10" s="33" t="str" cm="1">
        <f t="array" ref="L10">IFERROR(INDEX($I$3:$I$61&amp;"_"&amp;$G$3:$G$61,MATCH(0,INDEX(COUNTIF($L$2:L9,$I$3:$I$61&amp;"_"&amp;$G$3:$G$61),0,0),0)),"")</f>
        <v>89х4-57х3_10</v>
      </c>
      <c r="M10" s="4" cm="1">
        <f t="array" ref="M10">IFERROR(MIN(IF($I$3:$I68&amp;"_"&amp;$G$3:$G68=LEFT(L10,FIND("_",L10)-1)&amp;"_"&amp;RIGHT( L10,LEN(L10)-FIND("_",L10)), $J$3:$J$61,111)),"")</f>
        <v>2.1</v>
      </c>
      <c r="N10" s="4" t="str">
        <f t="shared" si="1"/>
        <v>10</v>
      </c>
      <c r="O10" s="41">
        <f t="shared" si="2"/>
        <v>89</v>
      </c>
      <c r="P10" s="41">
        <f t="shared" si="3"/>
        <v>4</v>
      </c>
      <c r="Q10" s="42" t="str">
        <f>IFERROR(TRIM(MID(SUBSTITUTE("-"&amp;SUBSTITUTE($L10,"х","-"),"-",REPT(" ",LEN($L10))),COLUMNS($O10:Q10)*LEN($L10),LEN($L10))),0)</f>
        <v>57</v>
      </c>
      <c r="R10" s="42" t="str">
        <f>IFERROR(LEFT(TRIM(MID(SUBSTITUTE("-"&amp;SUBSTITUTE($L10,"х","-"),"-",REPT(" ",LEN($L10))),COLUMNS($O10:R10)*LEN($L10),LEN($L10))),SEARCH("_",TRIM(MID(SUBSTITUTE("-"&amp;SUBSTITUTE($L10,"х","-"),"-",REPT(" ",LEN($L10))),COLUMNS($O10:R10)*LEN($L10),LEN($L10))))-1),0)</f>
        <v>3</v>
      </c>
      <c r="S10" s="43" t="str">
        <f t="shared" si="4"/>
        <v>10</v>
      </c>
      <c r="T10" s="2"/>
      <c r="U10" s="44" t="str" cm="1">
        <f t="array" ref="U10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159х4-108х3</v>
      </c>
      <c r="V10" s="44" cm="1">
        <f t="array" ref="V10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3</v>
      </c>
      <c r="W10" s="44" t="str" cm="1">
        <f t="array" ref="W10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А</v>
      </c>
      <c r="Y10" s="4" t="s">
        <v>27</v>
      </c>
      <c r="Z10" s="4">
        <v>1.9</v>
      </c>
      <c r="AA10" s="4">
        <v>20</v>
      </c>
    </row>
    <row r="11" spans="1:33" ht="42" customHeight="1" x14ac:dyDescent="0.25">
      <c r="A11" s="8">
        <v>7</v>
      </c>
      <c r="B11" s="7">
        <v>159</v>
      </c>
      <c r="C11" s="7">
        <v>5</v>
      </c>
      <c r="D11" s="7">
        <v>89</v>
      </c>
      <c r="E11" s="7">
        <v>4</v>
      </c>
      <c r="F11" s="7">
        <v>1.9</v>
      </c>
      <c r="G11" s="9">
        <v>10</v>
      </c>
      <c r="I11" s="5" t="str">
        <f t="array" ref="I11">IF(OR(A11:F11=0),"",CONCATENATE(B11,"х",C11,"-",D11,"х",E11))</f>
        <v>159х5-89х4</v>
      </c>
      <c r="J11" s="6">
        <f t="shared" si="0"/>
        <v>1.9</v>
      </c>
      <c r="L11" s="33" t="str" cm="1">
        <f t="array" ref="L11">IFERROR(INDEX($I$3:$I$61&amp;"_"&amp;$G$3:$G$61,MATCH(0,INDEX(COUNTIF($L$2:L10,$I$3:$I$61&amp;"_"&amp;$G$3:$G$61),0,0),0)),"")</f>
        <v>89х4-57х3,5_10</v>
      </c>
      <c r="M11" s="4" cm="1">
        <f t="array" ref="M11">IFERROR(MIN(IF($I$3:$I69&amp;"_"&amp;$G$3:$G69=LEFT(L11,FIND("_",L11)-1)&amp;"_"&amp;RIGHT( L11,LEN(L11)-FIND("_",L11)), $J$3:$J$61,111)),"")</f>
        <v>2.5</v>
      </c>
      <c r="N11" s="4" t="str">
        <f t="shared" si="1"/>
        <v>10</v>
      </c>
      <c r="O11" s="41">
        <f t="shared" si="2"/>
        <v>89</v>
      </c>
      <c r="P11" s="41">
        <f t="shared" si="3"/>
        <v>4</v>
      </c>
      <c r="Q11" s="42" t="str">
        <f>IFERROR(TRIM(MID(SUBSTITUTE("-"&amp;SUBSTITUTE($L11,"х","-"),"-",REPT(" ",LEN($L11))),COLUMNS($O11:Q11)*LEN($L11),LEN($L11))),0)</f>
        <v>57</v>
      </c>
      <c r="R11" s="42" t="str">
        <f>IFERROR(LEFT(TRIM(MID(SUBSTITUTE("-"&amp;SUBSTITUTE($L11,"х","-"),"-",REPT(" ",LEN($L11))),COLUMNS($O11:R11)*LEN($L11),LEN($L11))),SEARCH("_",TRIM(MID(SUBSTITUTE("-"&amp;SUBSTITUTE($L11,"х","-"),"-",REPT(" ",LEN($L11))),COLUMNS($O11:R11)*LEN($L11),LEN($L11))))-1),0)</f>
        <v>3,5</v>
      </c>
      <c r="S11" s="43" t="str">
        <f t="shared" si="4"/>
        <v>10</v>
      </c>
      <c r="T11" s="2"/>
      <c r="U11" s="44" t="str" cm="1">
        <f t="array" ref="U11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89х4-57х3,5</v>
      </c>
      <c r="V11" s="44" cm="1">
        <f t="array" ref="V11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2.5</v>
      </c>
      <c r="W11" s="44" t="str" cm="1">
        <f t="array" ref="W11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10</v>
      </c>
      <c r="Y11" s="4" t="s">
        <v>28</v>
      </c>
      <c r="Z11" s="4">
        <v>2.5</v>
      </c>
      <c r="AA11" s="4">
        <v>10</v>
      </c>
    </row>
    <row r="12" spans="1:33" ht="42" customHeight="1" x14ac:dyDescent="0.25">
      <c r="A12" s="8">
        <v>7</v>
      </c>
      <c r="B12" s="7">
        <v>159</v>
      </c>
      <c r="C12" s="7">
        <v>4</v>
      </c>
      <c r="D12" s="7">
        <v>108</v>
      </c>
      <c r="E12" s="7">
        <v>3</v>
      </c>
      <c r="F12" s="7">
        <v>1.9</v>
      </c>
      <c r="G12" s="9">
        <v>10</v>
      </c>
      <c r="I12" s="5" t="str">
        <f t="array" ref="I12">IF(OR(A12:F12=0),"",CONCATENATE(B12,"х",C12,"-",D12,"х",E12))</f>
        <v>159х4-108х3</v>
      </c>
      <c r="J12" s="6">
        <f t="shared" si="0"/>
        <v>1.9</v>
      </c>
      <c r="L12" s="33" t="str" cm="1">
        <f t="array" ref="L12">IFERROR(INDEX($I$3:$I$61&amp;"_"&amp;$G$3:$G$61,MATCH(0,INDEX(COUNTIF($L$2:L11,$I$3:$I$61&amp;"_"&amp;$G$3:$G$61),0,0),0)),"")</f>
        <v>159х4-108х2_10</v>
      </c>
      <c r="M12" s="4" cm="1">
        <f t="array" ref="M12">IFERROR(MIN(IF($I$3:$I70&amp;"_"&amp;$G$3:$G70=LEFT(L12,FIND("_",L12)-1)&amp;"_"&amp;RIGHT( L12,LEN(L12)-FIND("_",L12)), $J$3:$J$61,111)),"")</f>
        <v>2</v>
      </c>
      <c r="N12" s="4" t="str">
        <f t="shared" si="1"/>
        <v>10</v>
      </c>
      <c r="O12" s="41">
        <f t="shared" si="2"/>
        <v>159</v>
      </c>
      <c r="P12" s="41">
        <f t="shared" si="3"/>
        <v>4</v>
      </c>
      <c r="Q12" s="42" t="str">
        <f>IFERROR(TRIM(MID(SUBSTITUTE("-"&amp;SUBSTITUTE($L12,"х","-"),"-",REPT(" ",LEN($L12))),COLUMNS($O12:Q12)*LEN($L12),LEN($L12))),0)</f>
        <v>108</v>
      </c>
      <c r="R12" s="42" t="str">
        <f>IFERROR(LEFT(TRIM(MID(SUBSTITUTE("-"&amp;SUBSTITUTE($L12,"х","-"),"-",REPT(" ",LEN($L12))),COLUMNS($O12:R12)*LEN($L12),LEN($L12))),SEARCH("_",TRIM(MID(SUBSTITUTE("-"&amp;SUBSTITUTE($L12,"х","-"),"-",REPT(" ",LEN($L12))),COLUMNS($O12:R12)*LEN($L12),LEN($L12))))-1),0)</f>
        <v>2</v>
      </c>
      <c r="S12" s="43" t="str">
        <f t="shared" si="4"/>
        <v>10</v>
      </c>
      <c r="T12" s="2"/>
      <c r="U12" s="44" t="str" cm="1">
        <f t="array" ref="U12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89х4-57х3</v>
      </c>
      <c r="V12" s="44" cm="1">
        <f t="array" ref="V12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2.1</v>
      </c>
      <c r="W12" s="44" t="str" cm="1">
        <f t="array" ref="W12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10</v>
      </c>
      <c r="Y12" s="4" t="s">
        <v>29</v>
      </c>
      <c r="Z12" s="4">
        <v>2.1</v>
      </c>
      <c r="AA12" s="4">
        <v>10</v>
      </c>
    </row>
    <row r="13" spans="1:33" ht="42" customHeight="1" x14ac:dyDescent="0.25">
      <c r="A13" s="8">
        <v>7</v>
      </c>
      <c r="B13" s="7">
        <v>159</v>
      </c>
      <c r="C13" s="7">
        <v>4</v>
      </c>
      <c r="D13" s="7">
        <v>108</v>
      </c>
      <c r="E13" s="7">
        <v>3</v>
      </c>
      <c r="F13" s="7">
        <v>2.8</v>
      </c>
      <c r="G13" s="9">
        <v>10</v>
      </c>
      <c r="I13" s="5" t="str">
        <f t="array" ref="I13">IF(OR(A13:F13=0),"",CONCATENATE(B13,"х",C13,"-",D13,"х",E13))</f>
        <v>159х4-108х3</v>
      </c>
      <c r="J13" s="6">
        <f t="shared" si="0"/>
        <v>2.8</v>
      </c>
      <c r="L13" s="33" t="str" cm="1">
        <f t="array" ref="L13">IFERROR(INDEX($I$3:$I$61&amp;"_"&amp;$G$3:$G$61,MATCH(0,INDEX(COUNTIF($L$2:L12,$I$3:$I$61&amp;"_"&amp;$G$3:$G$61),0,0),0)),"")</f>
        <v>_</v>
      </c>
      <c r="M13" s="4" t="str" cm="1">
        <f t="array" ref="M13">IFERROR(MIN(IF($I$3:$I71&amp;"_"&amp;$G$3:$G71=LEFT(L13,FIND("_",L13)-1)&amp;"_"&amp;RIGHT( L13,LEN(L13)-FIND("_",L13)), $J$3:$J$61,111)),"")</f>
        <v/>
      </c>
      <c r="N13" s="4" t="str">
        <f t="shared" si="1"/>
        <v/>
      </c>
      <c r="O13" s="34">
        <f t="shared" si="2"/>
        <v>0</v>
      </c>
      <c r="P13" s="34">
        <f t="shared" si="3"/>
        <v>0</v>
      </c>
      <c r="Q13" s="35" t="str">
        <f>IFERROR(TRIM(MID(SUBSTITUTE("-"&amp;SUBSTITUTE($L13,"х","-"),"-",REPT(" ",LEN($L13))),COLUMNS($O13:Q13)*LEN($L13),LEN($L13))),0)</f>
        <v/>
      </c>
      <c r="R13" s="35">
        <f>IFERROR(LEFT(TRIM(MID(SUBSTITUTE("-"&amp;SUBSTITUTE($L13,"х","-"),"-",REPT(" ",LEN($L13))),COLUMNS($O13:R13)*LEN($L13),LEN($L13))),SEARCH("_",TRIM(MID(SUBSTITUTE("-"&amp;SUBSTITUTE($L13,"х","-"),"-",REPT(" ",LEN($L13))),COLUMNS($O13:R13)*LEN($L13),LEN($L13))))-1),0)</f>
        <v>0</v>
      </c>
      <c r="S13" s="36" t="str">
        <f t="shared" si="4"/>
        <v/>
      </c>
      <c r="T13" s="2"/>
      <c r="U13" s="44" t="e" cm="1">
        <f t="array" ref="U13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13" s="44" t="str" cm="1">
        <f t="array" ref="V13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13" s="44" t="str" cm="1">
        <f t="array" ref="W13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13" s="40"/>
      <c r="Z13" s="31"/>
      <c r="AA13" s="31"/>
    </row>
    <row r="14" spans="1:33" ht="42" customHeight="1" x14ac:dyDescent="0.25">
      <c r="A14" s="8">
        <v>7</v>
      </c>
      <c r="B14" s="7">
        <v>159</v>
      </c>
      <c r="C14" s="7">
        <v>4</v>
      </c>
      <c r="D14" s="7">
        <v>108</v>
      </c>
      <c r="E14" s="7">
        <v>3</v>
      </c>
      <c r="F14" s="7">
        <v>2.6</v>
      </c>
      <c r="G14" s="9">
        <v>10</v>
      </c>
      <c r="I14" s="5" t="str">
        <f t="array" ref="I14">IF(OR(A14:F14=0),"",CONCATENATE(B14,"х",C14,"-",D14,"х",E14))</f>
        <v>159х4-108х3</v>
      </c>
      <c r="J14" s="6">
        <f t="shared" si="0"/>
        <v>2.6</v>
      </c>
      <c r="L14" s="33" t="str" cm="1">
        <f t="array" ref="L14">IFERROR(INDEX($I$3:$I$61&amp;"_"&amp;$G$3:$G$61,MATCH(0,INDEX(COUNTIF($L$2:L13,$I$3:$I$61&amp;"_"&amp;$G$3:$G$61),0,0),0)),"")</f>
        <v/>
      </c>
      <c r="M14" s="4" t="str" cm="1">
        <f t="array" ref="M14">IFERROR(MIN(IF($I$3:$I72&amp;"_"&amp;$G$3:$G72=LEFT(L14,FIND("_",L14)-1)&amp;"_"&amp;RIGHT( L14,LEN(L14)-FIND("_",L14)), $J$3:$J$61,111)),"")</f>
        <v/>
      </c>
      <c r="N14" s="4" t="str">
        <f t="shared" si="1"/>
        <v/>
      </c>
      <c r="O14" s="34">
        <f t="shared" si="2"/>
        <v>0</v>
      </c>
      <c r="P14" s="34">
        <f t="shared" si="3"/>
        <v>0</v>
      </c>
      <c r="Q14" s="35">
        <f>IFERROR(TRIM(MID(SUBSTITUTE("-"&amp;SUBSTITUTE($L14,"х","-"),"-",REPT(" ",LEN($L14))),COLUMNS($O14:Q14)*LEN($L14),LEN($L14))),0)</f>
        <v>0</v>
      </c>
      <c r="R14" s="35">
        <f>IFERROR(LEFT(TRIM(MID(SUBSTITUTE("-"&amp;SUBSTITUTE($L14,"х","-"),"-",REPT(" ",LEN($L14))),COLUMNS($O14:R14)*LEN($L14),LEN($L14))),SEARCH("_",TRIM(MID(SUBSTITUTE("-"&amp;SUBSTITUTE($L14,"х","-"),"-",REPT(" ",LEN($L14))),COLUMNS($O14:R14)*LEN($L14),LEN($L14))))-1),0)</f>
        <v>0</v>
      </c>
      <c r="S14" s="36" t="str">
        <f t="shared" si="4"/>
        <v/>
      </c>
      <c r="T14" s="2"/>
      <c r="U14" s="44" t="e" cm="1">
        <f t="array" ref="U14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14" s="44" t="str" cm="1">
        <f t="array" ref="V14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14" s="44" t="str" cm="1">
        <f t="array" ref="W14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14" s="12"/>
      <c r="Z14" s="12"/>
      <c r="AA14" s="12"/>
    </row>
    <row r="15" spans="1:33" ht="42" customHeight="1" x14ac:dyDescent="0.25">
      <c r="A15" s="8">
        <v>7</v>
      </c>
      <c r="B15" s="7">
        <v>159</v>
      </c>
      <c r="C15" s="7">
        <v>4</v>
      </c>
      <c r="D15" s="7">
        <v>108</v>
      </c>
      <c r="E15" s="7">
        <v>3</v>
      </c>
      <c r="F15" s="7">
        <v>3.2</v>
      </c>
      <c r="G15" s="9">
        <v>10</v>
      </c>
      <c r="I15" s="5" t="str">
        <f t="array" ref="I15">IF(OR(A15:F15=0),"",CONCATENATE(B15,"х",C15,"-",D15,"х",E15))</f>
        <v>159х4-108х3</v>
      </c>
      <c r="J15" s="6">
        <f t="shared" si="0"/>
        <v>3.2</v>
      </c>
      <c r="L15" s="33" t="str" cm="1">
        <f t="array" ref="L15">IFERROR(INDEX($I$3:$I$61&amp;"_"&amp;$G$3:$G$61,MATCH(0,INDEX(COUNTIF($L$2:L14,$I$3:$I$61&amp;"_"&amp;$G$3:$G$61),0,0),0)),"")</f>
        <v/>
      </c>
      <c r="M15" s="4" t="str" cm="1">
        <f t="array" ref="M15">IFERROR(MIN(IF($I$3:$I73&amp;"_"&amp;$G$3:$G73=LEFT(L15,FIND("_",L15)-1)&amp;"_"&amp;RIGHT( L15,LEN(L15)-FIND("_",L15)), $J$3:$J$61,111)),"")</f>
        <v/>
      </c>
      <c r="N15" s="4" t="str">
        <f t="shared" si="1"/>
        <v/>
      </c>
      <c r="O15" s="34">
        <f t="shared" si="2"/>
        <v>0</v>
      </c>
      <c r="P15" s="34">
        <f t="shared" si="3"/>
        <v>0</v>
      </c>
      <c r="Q15" s="35">
        <f>IFERROR(TRIM(MID(SUBSTITUTE("-"&amp;SUBSTITUTE($L15,"х","-"),"-",REPT(" ",LEN($L15))),COLUMNS($O15:Q15)*LEN($L15),LEN($L15))),0)</f>
        <v>0</v>
      </c>
      <c r="R15" s="35">
        <f>IFERROR(LEFT(TRIM(MID(SUBSTITUTE("-"&amp;SUBSTITUTE($L15,"х","-"),"-",REPT(" ",LEN($L15))),COLUMNS($O15:R15)*LEN($L15),LEN($L15))),SEARCH("_",TRIM(MID(SUBSTITUTE("-"&amp;SUBSTITUTE($L15,"х","-"),"-",REPT(" ",LEN($L15))),COLUMNS($O15:R15)*LEN($L15),LEN($L15))))-1),0)</f>
        <v>0</v>
      </c>
      <c r="S15" s="36" t="str">
        <f t="shared" si="4"/>
        <v/>
      </c>
      <c r="T15" s="2"/>
      <c r="U15" s="44" t="str" cm="1">
        <f t="array" ref="U15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V15" s="44" t="str" cm="1">
        <f t="array" ref="V15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15" s="44" t="str" cm="1">
        <f t="array" ref="W15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15" s="12"/>
      <c r="Z15" s="12"/>
      <c r="AA15" s="12"/>
    </row>
    <row r="16" spans="1:33" ht="42" customHeight="1" x14ac:dyDescent="0.25">
      <c r="A16" s="8">
        <v>8</v>
      </c>
      <c r="B16" s="7">
        <v>159</v>
      </c>
      <c r="C16" s="7">
        <v>4</v>
      </c>
      <c r="D16" s="7">
        <v>108</v>
      </c>
      <c r="E16" s="7">
        <v>3</v>
      </c>
      <c r="F16" s="7">
        <v>3</v>
      </c>
      <c r="G16" s="9" t="s">
        <v>22</v>
      </c>
      <c r="I16" s="5" t="str">
        <f t="array" ref="I16">IF(OR(A16:F16=0),"",CONCATENATE(B16,"х",C16,"-",D16,"х",E16))</f>
        <v>159х4-108х3</v>
      </c>
      <c r="J16" s="6">
        <f t="shared" si="0"/>
        <v>3</v>
      </c>
      <c r="L16" s="33" t="str" cm="1">
        <f t="array" ref="L16">IFERROR(INDEX($I$3:$I$61&amp;"_"&amp;$G$3:$G$61,MATCH(0,INDEX(COUNTIF($L$2:L15,$I$3:$I$61&amp;"_"&amp;$G$3:$G$61),0,0),0)),"")</f>
        <v/>
      </c>
      <c r="M16" s="4" t="str" cm="1">
        <f t="array" ref="M16">IFERROR(MIN(IF($I$3:$I74&amp;"_"&amp;$G$3:$G74=LEFT(L16,FIND("_",L16)-1)&amp;"_"&amp;RIGHT( L16,LEN(L16)-FIND("_",L16)), $J$3:$J$61,111)),"")</f>
        <v/>
      </c>
      <c r="N16" s="4" t="str">
        <f t="shared" si="1"/>
        <v/>
      </c>
      <c r="O16" s="34">
        <f t="shared" si="2"/>
        <v>0</v>
      </c>
      <c r="P16" s="34">
        <f t="shared" si="3"/>
        <v>0</v>
      </c>
      <c r="Q16" s="35">
        <f>IFERROR(TRIM(MID(SUBSTITUTE("-"&amp;SUBSTITUTE($L16,"х","-"),"-",REPT(" ",LEN($L16))),COLUMNS($O16:Q16)*LEN($L16),LEN($L16))),0)</f>
        <v>0</v>
      </c>
      <c r="R16" s="35">
        <f>IFERROR(LEFT(TRIM(MID(SUBSTITUTE("-"&amp;SUBSTITUTE($L16,"х","-"),"-",REPT(" ",LEN($L16))),COLUMNS($O16:R16)*LEN($L16),LEN($L16))),SEARCH("_",TRIM(MID(SUBSTITUTE("-"&amp;SUBSTITUTE($L16,"х","-"),"-",REPT(" ",LEN($L16))),COLUMNS($O16:R16)*LEN($L16),LEN($L16))))-1),0)</f>
        <v>0</v>
      </c>
      <c r="S16" s="36" t="str">
        <f t="shared" si="4"/>
        <v/>
      </c>
      <c r="T16" s="2"/>
      <c r="U16" s="44" t="e" cm="1">
        <f t="array" ref="U16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16" s="44" t="str" cm="1">
        <f t="array" ref="V16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16" s="44" t="str" cm="1">
        <f t="array" ref="W16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16" s="12"/>
      <c r="Z16" s="12"/>
      <c r="AA16" s="12"/>
    </row>
    <row r="17" spans="1:27" ht="42" customHeight="1" x14ac:dyDescent="0.25">
      <c r="A17" s="8">
        <v>10</v>
      </c>
      <c r="B17" s="7">
        <v>89</v>
      </c>
      <c r="C17" s="7">
        <v>4</v>
      </c>
      <c r="D17" s="7">
        <v>57</v>
      </c>
      <c r="E17" s="7">
        <v>3</v>
      </c>
      <c r="F17" s="7">
        <v>2.5</v>
      </c>
      <c r="G17" s="9">
        <v>10</v>
      </c>
      <c r="I17" s="5" t="str">
        <f t="array" ref="I17">IF(OR(A17:F17=0),"",CONCATENATE(B17,"х",C17,"-",D17,"х",E17))</f>
        <v>89х4-57х3</v>
      </c>
      <c r="J17" s="6">
        <f t="shared" si="0"/>
        <v>2.5</v>
      </c>
      <c r="L17" s="33" t="str" cm="1">
        <f t="array" ref="L17">IFERROR(INDEX($I$3:$I$61&amp;"_"&amp;$G$3:$G$61,MATCH(0,INDEX(COUNTIF($L$2:L16,$I$3:$I$61&amp;"_"&amp;$G$3:$G$61),0,0),0)),"")</f>
        <v/>
      </c>
      <c r="M17" s="4" t="str" cm="1">
        <f t="array" ref="M17">IFERROR(MIN(IF($I$3:$I75&amp;"_"&amp;$G$3:$G75=LEFT(L17,FIND("_",L17)-1)&amp;"_"&amp;RIGHT( L17,LEN(L17)-FIND("_",L17)), $J$3:$J$61,111)),"")</f>
        <v/>
      </c>
      <c r="N17" s="4" t="str">
        <f t="shared" si="1"/>
        <v/>
      </c>
      <c r="O17" s="34">
        <f t="shared" si="2"/>
        <v>0</v>
      </c>
      <c r="P17" s="34">
        <f t="shared" si="3"/>
        <v>0</v>
      </c>
      <c r="Q17" s="35">
        <f>IFERROR(TRIM(MID(SUBSTITUTE("-"&amp;SUBSTITUTE($L17,"х","-"),"-",REPT(" ",LEN($L17))),COLUMNS($O17:Q17)*LEN($L17),LEN($L17))),0)</f>
        <v>0</v>
      </c>
      <c r="R17" s="35">
        <f>IFERROR(LEFT(TRIM(MID(SUBSTITUTE("-"&amp;SUBSTITUTE($L17,"х","-"),"-",REPT(" ",LEN($L17))),COLUMNS($O17:R17)*LEN($L17),LEN($L17))),SEARCH("_",TRIM(MID(SUBSTITUTE("-"&amp;SUBSTITUTE($L17,"х","-"),"-",REPT(" ",LEN($L17))),COLUMNS($O17:R17)*LEN($L17),LEN($L17))))-1),0)</f>
        <v>0</v>
      </c>
      <c r="S17" s="36" t="str">
        <f t="shared" si="4"/>
        <v/>
      </c>
      <c r="T17" s="2"/>
      <c r="U17" s="44" t="e" cm="1">
        <f t="array" ref="U17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17" s="44" t="str" cm="1">
        <f t="array" ref="V17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17" s="44" t="str" cm="1">
        <f t="array" ref="W17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17" s="4"/>
      <c r="Z17" s="4"/>
      <c r="AA17" s="4"/>
    </row>
    <row r="18" spans="1:27" ht="42" customHeight="1" x14ac:dyDescent="0.25">
      <c r="A18" s="8">
        <v>11</v>
      </c>
      <c r="B18" s="7">
        <v>89</v>
      </c>
      <c r="C18" s="7">
        <v>4</v>
      </c>
      <c r="D18" s="7">
        <v>57</v>
      </c>
      <c r="E18" s="7">
        <v>3</v>
      </c>
      <c r="F18" s="7">
        <v>2.1</v>
      </c>
      <c r="G18" s="9">
        <v>10</v>
      </c>
      <c r="I18" s="5" t="str">
        <f t="array" ref="I18">IF(OR(A18:F18=0),"",CONCATENATE(B18,"х",C18,"-",D18,"х",E18))</f>
        <v>89х4-57х3</v>
      </c>
      <c r="J18" s="6">
        <f t="shared" si="0"/>
        <v>2.1</v>
      </c>
      <c r="L18" s="33" t="str" cm="1">
        <f t="array" ref="L18">IFERROR(INDEX($I$3:$I$61&amp;"_"&amp;$G$3:$G$61,MATCH(0,INDEX(COUNTIF($L$2:L17,$I$3:$I$61&amp;"_"&amp;$G$3:$G$61),0,0),0)),"")</f>
        <v/>
      </c>
      <c r="M18" s="4" t="str" cm="1">
        <f t="array" ref="M18">IFERROR(MIN(IF($I$3:$I76&amp;"_"&amp;$G$3:$G76=LEFT(L18,FIND("_",L18)-1)&amp;"_"&amp;RIGHT( L18,LEN(L18)-FIND("_",L18)), $J$3:$J$61,111)),"")</f>
        <v/>
      </c>
      <c r="N18" s="4" t="str">
        <f t="shared" si="1"/>
        <v/>
      </c>
      <c r="O18" s="34">
        <f t="shared" si="2"/>
        <v>0</v>
      </c>
      <c r="P18" s="34">
        <f t="shared" si="3"/>
        <v>0</v>
      </c>
      <c r="Q18" s="35">
        <f>IFERROR(TRIM(MID(SUBSTITUTE("-"&amp;SUBSTITUTE($L18,"х","-"),"-",REPT(" ",LEN($L18))),COLUMNS($O18:Q18)*LEN($L18),LEN($L18))),0)</f>
        <v>0</v>
      </c>
      <c r="R18" s="35">
        <f>IFERROR(LEFT(TRIM(MID(SUBSTITUTE("-"&amp;SUBSTITUTE($L18,"х","-"),"-",REPT(" ",LEN($L18))),COLUMNS($O18:R18)*LEN($L18),LEN($L18))),SEARCH("_",TRIM(MID(SUBSTITUTE("-"&amp;SUBSTITUTE($L18,"х","-"),"-",REPT(" ",LEN($L18))),COLUMNS($O18:R18)*LEN($L18),LEN($L18))))-1),0)</f>
        <v>0</v>
      </c>
      <c r="S18" s="36" t="str">
        <f t="shared" si="4"/>
        <v/>
      </c>
      <c r="T18" s="2"/>
      <c r="U18" s="44" t="e" cm="1">
        <f t="array" ref="U18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18" s="44" t="str" cm="1">
        <f t="array" ref="V18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18" s="44" t="str" cm="1">
        <f t="array" ref="W18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18" s="4"/>
      <c r="Z18" s="4"/>
      <c r="AA18" s="4"/>
    </row>
    <row r="19" spans="1:27" ht="42" customHeight="1" x14ac:dyDescent="0.25">
      <c r="A19" s="8">
        <v>12</v>
      </c>
      <c r="B19" s="7">
        <v>89</v>
      </c>
      <c r="C19" s="7">
        <v>4</v>
      </c>
      <c r="D19" s="7">
        <v>57</v>
      </c>
      <c r="E19" s="7">
        <v>3.5</v>
      </c>
      <c r="F19" s="7">
        <v>2.5</v>
      </c>
      <c r="G19" s="9">
        <v>10</v>
      </c>
      <c r="I19" s="5" t="str">
        <f t="array" ref="I19">IF(OR(A19:F19=0),"",CONCATENATE(B19,"х",C19,"-",D19,"х",E19))</f>
        <v>89х4-57х3,5</v>
      </c>
      <c r="J19" s="6">
        <f t="shared" si="0"/>
        <v>2.5</v>
      </c>
      <c r="L19" s="33" t="str" cm="1">
        <f t="array" ref="L19">IFERROR(INDEX($I$3:$I$61&amp;"_"&amp;$G$3:$G$61,MATCH(0,INDEX(COUNTIF($L$2:L18,$I$3:$I$61&amp;"_"&amp;$G$3:$G$61),0,0),0)),"")</f>
        <v/>
      </c>
      <c r="M19" s="4" t="str" cm="1">
        <f t="array" ref="M19">IFERROR(MIN(IF($I$3:$I77&amp;"_"&amp;$G$3:$G77=LEFT(L19,FIND("_",L19)-1)&amp;"_"&amp;RIGHT( L19,LEN(L19)-FIND("_",L19)), $J$3:$J$61,111)),"")</f>
        <v/>
      </c>
      <c r="N19" s="4" t="str">
        <f t="shared" si="1"/>
        <v/>
      </c>
      <c r="O19" s="34">
        <f t="shared" si="2"/>
        <v>0</v>
      </c>
      <c r="P19" s="34">
        <f t="shared" si="3"/>
        <v>0</v>
      </c>
      <c r="Q19" s="35">
        <f>IFERROR(TRIM(MID(SUBSTITUTE("-"&amp;SUBSTITUTE($L19,"х","-"),"-",REPT(" ",LEN($L19))),COLUMNS($O19:Q19)*LEN($L19),LEN($L19))),0)</f>
        <v>0</v>
      </c>
      <c r="R19" s="35">
        <f>IFERROR(LEFT(TRIM(MID(SUBSTITUTE("-"&amp;SUBSTITUTE($L19,"х","-"),"-",REPT(" ",LEN($L19))),COLUMNS($O19:R19)*LEN($L19),LEN($L19))),SEARCH("_",TRIM(MID(SUBSTITUTE("-"&amp;SUBSTITUTE($L19,"х","-"),"-",REPT(" ",LEN($L19))),COLUMNS($O19:R19)*LEN($L19),LEN($L19))))-1),0)</f>
        <v>0</v>
      </c>
      <c r="S19" s="36" t="str">
        <f t="shared" si="4"/>
        <v/>
      </c>
      <c r="T19" s="2"/>
      <c r="U19" s="44" t="e" cm="1">
        <f t="array" ref="U19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19" s="44" t="str" cm="1">
        <f t="array" ref="V19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19" s="44" t="str" cm="1">
        <f t="array" ref="W19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19" s="4"/>
      <c r="Z19" s="4"/>
      <c r="AA19" s="4"/>
    </row>
    <row r="20" spans="1:27" ht="42" customHeight="1" x14ac:dyDescent="0.25">
      <c r="A20" s="8">
        <v>14</v>
      </c>
      <c r="B20" s="7">
        <v>159</v>
      </c>
      <c r="C20" s="7">
        <v>4</v>
      </c>
      <c r="D20" s="7">
        <v>108</v>
      </c>
      <c r="E20" s="7">
        <v>2</v>
      </c>
      <c r="F20" s="7">
        <v>2</v>
      </c>
      <c r="G20" s="9">
        <v>10</v>
      </c>
      <c r="I20" s="5" t="str">
        <f t="array" ref="I20">IF(OR(A20:F20=0),"",CONCATENATE(B20,"х",C20,"-",D20,"х",E20))</f>
        <v>159х4-108х2</v>
      </c>
      <c r="J20" s="6">
        <f t="shared" si="0"/>
        <v>2</v>
      </c>
      <c r="L20" s="33" t="str" cm="1">
        <f t="array" ref="L20">IFERROR(INDEX($I$3:$I$61&amp;"_"&amp;$G$3:$G$61,MATCH(0,INDEX(COUNTIF($L$2:L19,$I$3:$I$61&amp;"_"&amp;$G$3:$G$61),0,0),0)),"")</f>
        <v/>
      </c>
      <c r="M20" s="4" t="str" cm="1">
        <f t="array" ref="M20">IFERROR(MIN(IF($I$3:$I78&amp;"_"&amp;$G$3:$G78=LEFT(L20,FIND("_",L20)-1)&amp;"_"&amp;RIGHT( L20,LEN(L20)-FIND("_",L20)), $J$3:$J$61,111)),"")</f>
        <v/>
      </c>
      <c r="N20" s="4" t="str">
        <f t="shared" si="1"/>
        <v/>
      </c>
      <c r="O20" s="34">
        <f t="shared" si="2"/>
        <v>0</v>
      </c>
      <c r="P20" s="34">
        <f t="shared" si="3"/>
        <v>0</v>
      </c>
      <c r="Q20" s="35">
        <f>IFERROR(TRIM(MID(SUBSTITUTE("-"&amp;SUBSTITUTE($L20,"х","-"),"-",REPT(" ",LEN($L20))),COLUMNS($O20:Q20)*LEN($L20),LEN($L20))),0)</f>
        <v>0</v>
      </c>
      <c r="R20" s="35">
        <f>IFERROR(LEFT(TRIM(MID(SUBSTITUTE("-"&amp;SUBSTITUTE($L20,"х","-"),"-",REPT(" ",LEN($L20))),COLUMNS($O20:R20)*LEN($L20),LEN($L20))),SEARCH("_",TRIM(MID(SUBSTITUTE("-"&amp;SUBSTITUTE($L20,"х","-"),"-",REPT(" ",LEN($L20))),COLUMNS($O20:R20)*LEN($L20),LEN($L20))))-1),0)</f>
        <v>0</v>
      </c>
      <c r="S20" s="36" t="str">
        <f t="shared" si="4"/>
        <v/>
      </c>
      <c r="T20" s="2"/>
      <c r="U20" s="44" t="e" cm="1">
        <f t="array" ref="U20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20" s="44" t="str" cm="1">
        <f t="array" ref="V20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20" s="44" t="str" cm="1">
        <f t="array" ref="W20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20" s="4"/>
      <c r="Z20" s="4"/>
      <c r="AA20" s="4"/>
    </row>
    <row r="21" spans="1:27" ht="42" customHeight="1" x14ac:dyDescent="0.25">
      <c r="A21" s="8"/>
      <c r="B21" s="7"/>
      <c r="C21" s="7"/>
      <c r="D21" s="7"/>
      <c r="E21" s="7"/>
      <c r="F21" s="7"/>
      <c r="G21" s="9"/>
      <c r="I21" s="5" t="str">
        <f t="array" ref="I21">IF(OR(A21:F21=0),"",CONCATENATE(B21,"х",C21,"-",D21,"х",E21))</f>
        <v/>
      </c>
      <c r="J21" s="6" t="str">
        <f t="shared" si="0"/>
        <v/>
      </c>
      <c r="L21" s="33" t="str" cm="1">
        <f t="array" ref="L21">IFERROR(INDEX($I$3:$I$61&amp;"_"&amp;$G$3:$G$61,MATCH(0,INDEX(COUNTIF($L$2:L20,$I$3:$I$61&amp;"_"&amp;$G$3:$G$61),0,0),0)),"")</f>
        <v/>
      </c>
      <c r="M21" s="4" t="str" cm="1">
        <f t="array" ref="M21">IFERROR(MIN(IF($I$3:$I79&amp;"_"&amp;$G$3:$G79=LEFT(L21,FIND("_",L21)-1)&amp;"_"&amp;RIGHT( L21,LEN(L21)-FIND("_",L21)), $J$3:$J$61,111)),"")</f>
        <v/>
      </c>
      <c r="N21" s="4" t="str">
        <f t="shared" si="1"/>
        <v/>
      </c>
      <c r="O21" s="34">
        <f t="shared" si="2"/>
        <v>0</v>
      </c>
      <c r="P21" s="34">
        <f t="shared" si="3"/>
        <v>0</v>
      </c>
      <c r="Q21" s="35">
        <f>IFERROR(TRIM(MID(SUBSTITUTE("-"&amp;SUBSTITUTE($L21,"х","-"),"-",REPT(" ",LEN($L21))),COLUMNS($O21:Q21)*LEN($L21),LEN($L21))),0)</f>
        <v>0</v>
      </c>
      <c r="R21" s="35">
        <f>IFERROR(LEFT(TRIM(MID(SUBSTITUTE("-"&amp;SUBSTITUTE($L21,"х","-"),"-",REPT(" ",LEN($L21))),COLUMNS($O21:R21)*LEN($L21),LEN($L21))),SEARCH("_",TRIM(MID(SUBSTITUTE("-"&amp;SUBSTITUTE($L21,"х","-"),"-",REPT(" ",LEN($L21))),COLUMNS($O21:R21)*LEN($L21),LEN($L21))))-1),0)</f>
        <v>0</v>
      </c>
      <c r="S21" s="36" t="str">
        <f t="shared" si="4"/>
        <v/>
      </c>
      <c r="T21" s="2"/>
      <c r="U21" s="44" t="e" cm="1">
        <f t="array" ref="U21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21" s="44" t="str" cm="1">
        <f t="array" ref="V21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21" s="44" t="str" cm="1">
        <f t="array" ref="W21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21" s="4"/>
      <c r="Z21" s="4"/>
      <c r="AA21" s="4"/>
    </row>
    <row r="22" spans="1:27" ht="42" customHeight="1" x14ac:dyDescent="0.25">
      <c r="A22" s="8"/>
      <c r="B22" s="7"/>
      <c r="C22" s="7"/>
      <c r="D22" s="7"/>
      <c r="E22" s="7"/>
      <c r="F22" s="7"/>
      <c r="G22" s="9"/>
      <c r="I22" s="5" t="str">
        <f t="array" ref="I22">IF(OR(A22:F22=0),"",CONCATENATE(B22,"х",C22,"-",D22,"х",E22))</f>
        <v/>
      </c>
      <c r="J22" s="6" t="str">
        <f t="shared" si="0"/>
        <v/>
      </c>
      <c r="L22" s="33" t="str" cm="1">
        <f t="array" ref="L22">IFERROR(INDEX($I$3:$I$61&amp;"_"&amp;$G$3:$G$61,MATCH(0,INDEX(COUNTIF($L$2:L21,$I$3:$I$61&amp;"_"&amp;$G$3:$G$61),0,0),0)),"")</f>
        <v/>
      </c>
      <c r="M22" s="4" t="str" cm="1">
        <f t="array" ref="M22">IFERROR(MIN(IF($I$3:$I80&amp;"_"&amp;$G$3:$G80=LEFT(L22,FIND("_",L22)-1)&amp;"_"&amp;RIGHT( L22,LEN(L22)-FIND("_",L22)), $J$3:$J$61,111)),"")</f>
        <v/>
      </c>
      <c r="N22" s="4" t="str">
        <f t="shared" si="1"/>
        <v/>
      </c>
      <c r="O22" s="34">
        <f t="shared" si="2"/>
        <v>0</v>
      </c>
      <c r="P22" s="34">
        <f t="shared" si="3"/>
        <v>0</v>
      </c>
      <c r="Q22" s="35">
        <f>IFERROR(TRIM(MID(SUBSTITUTE("-"&amp;SUBSTITUTE($L22,"х","-"),"-",REPT(" ",LEN($L22))),COLUMNS($O22:Q22)*LEN($L22),LEN($L22))),0)</f>
        <v>0</v>
      </c>
      <c r="R22" s="35">
        <f>IFERROR(LEFT(TRIM(MID(SUBSTITUTE("-"&amp;SUBSTITUTE($L22,"х","-"),"-",REPT(" ",LEN($L22))),COLUMNS($O22:R22)*LEN($L22),LEN($L22))),SEARCH("_",TRIM(MID(SUBSTITUTE("-"&amp;SUBSTITUTE($L22,"х","-"),"-",REPT(" ",LEN($L22))),COLUMNS($O22:R22)*LEN($L22),LEN($L22))))-1),0)</f>
        <v>0</v>
      </c>
      <c r="S22" s="36" t="str">
        <f t="shared" si="4"/>
        <v/>
      </c>
      <c r="T22" s="2"/>
      <c r="U22" s="44" t="e" cm="1">
        <f t="array" ref="U22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22" s="44" t="str" cm="1">
        <f t="array" ref="V22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22" s="44" t="str" cm="1">
        <f t="array" ref="W22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22" s="12"/>
      <c r="Z22" s="12"/>
      <c r="AA22" s="12"/>
    </row>
    <row r="23" spans="1:27" ht="42" customHeight="1" x14ac:dyDescent="0.25">
      <c r="A23" s="8"/>
      <c r="B23" s="7"/>
      <c r="C23" s="7"/>
      <c r="D23" s="7"/>
      <c r="E23" s="7"/>
      <c r="F23" s="7"/>
      <c r="G23" s="9"/>
      <c r="I23" s="5" t="str">
        <f t="array" ref="I23">IF(OR(A23:F23=0),"",CONCATENATE(B23,"х",C23,"-",D23,"х",E23))</f>
        <v/>
      </c>
      <c r="J23" s="6" t="str">
        <f t="shared" si="0"/>
        <v/>
      </c>
      <c r="L23" s="33" t="str" cm="1">
        <f t="array" ref="L23">IFERROR(INDEX($I$3:$I$61&amp;"_"&amp;$G$3:$G$61,MATCH(0,INDEX(COUNTIF($L$2:L22,$I$3:$I$61&amp;"_"&amp;$G$3:$G$61),0,0),0)),"")</f>
        <v/>
      </c>
      <c r="M23" s="4" t="str" cm="1">
        <f t="array" ref="M23">IFERROR(MIN(IF($I$3:$I81&amp;"_"&amp;$G$3:$G81=LEFT(L23,FIND("_",L23)-1)&amp;"_"&amp;RIGHT( L23,LEN(L23)-FIND("_",L23)), $J$3:$J$61,111)),"")</f>
        <v/>
      </c>
      <c r="N23" s="4" t="str">
        <f t="shared" si="1"/>
        <v/>
      </c>
      <c r="O23" s="34">
        <f t="shared" si="2"/>
        <v>0</v>
      </c>
      <c r="P23" s="34">
        <f t="shared" si="3"/>
        <v>0</v>
      </c>
      <c r="Q23" s="35">
        <f>IFERROR(TRIM(MID(SUBSTITUTE("-"&amp;SUBSTITUTE($L23,"х","-"),"-",REPT(" ",LEN($L23))),COLUMNS($O23:Q23)*LEN($L23),LEN($L23))),0)</f>
        <v>0</v>
      </c>
      <c r="R23" s="35">
        <f>IFERROR(LEFT(TRIM(MID(SUBSTITUTE("-"&amp;SUBSTITUTE($L23,"х","-"),"-",REPT(" ",LEN($L23))),COLUMNS($O23:R23)*LEN($L23),LEN($L23))),SEARCH("_",TRIM(MID(SUBSTITUTE("-"&amp;SUBSTITUTE($L23,"х","-"),"-",REPT(" ",LEN($L23))),COLUMNS($O23:R23)*LEN($L23),LEN($L23))))-1),0)</f>
        <v>0</v>
      </c>
      <c r="S23" s="36" t="str">
        <f t="shared" si="4"/>
        <v/>
      </c>
      <c r="T23" s="2"/>
      <c r="U23" s="44" t="e" cm="1">
        <f t="array" ref="U23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23" s="44" t="str" cm="1">
        <f t="array" ref="V23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23" s="44" t="str" cm="1">
        <f t="array" ref="W23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23" s="12"/>
      <c r="Z23" s="12"/>
      <c r="AA23" s="12"/>
    </row>
    <row r="24" spans="1:27" ht="42" customHeight="1" x14ac:dyDescent="0.25">
      <c r="A24" s="8"/>
      <c r="B24" s="7"/>
      <c r="C24" s="7"/>
      <c r="D24" s="7"/>
      <c r="E24" s="7"/>
      <c r="F24" s="7"/>
      <c r="G24" s="9"/>
      <c r="I24" s="5" t="str">
        <f t="array" ref="I24">IF(OR(A24:F24=0),"",CONCATENATE(B24,"х",C24,"-",D24,"х",E24))</f>
        <v/>
      </c>
      <c r="J24" s="6" t="str">
        <f t="shared" si="0"/>
        <v/>
      </c>
      <c r="L24" s="33" t="str" cm="1">
        <f t="array" ref="L24">IFERROR(INDEX($I$3:$I$61&amp;"_"&amp;$G$3:$G$61,MATCH(0,INDEX(COUNTIF($L$2:L23,$I$3:$I$61&amp;"_"&amp;$G$3:$G$61),0,0),0)),"")</f>
        <v/>
      </c>
      <c r="M24" s="4" t="str" cm="1">
        <f t="array" ref="M24">IFERROR(MIN(IF($I$3:$I82&amp;"_"&amp;$G$3:$G82=LEFT(L24,FIND("_",L24)-1)&amp;"_"&amp;RIGHT( L24,LEN(L24)-FIND("_",L24)), $J$3:$J$61,111)),"")</f>
        <v/>
      </c>
      <c r="N24" s="4" t="str">
        <f t="shared" si="1"/>
        <v/>
      </c>
      <c r="O24" s="34">
        <f t="shared" si="2"/>
        <v>0</v>
      </c>
      <c r="P24" s="34">
        <f t="shared" si="3"/>
        <v>0</v>
      </c>
      <c r="Q24" s="35">
        <f>IFERROR(TRIM(MID(SUBSTITUTE("-"&amp;SUBSTITUTE($L24,"х","-"),"-",REPT(" ",LEN($L24))),COLUMNS($O24:Q24)*LEN($L24),LEN($L24))),0)</f>
        <v>0</v>
      </c>
      <c r="R24" s="35">
        <f>IFERROR(LEFT(TRIM(MID(SUBSTITUTE("-"&amp;SUBSTITUTE($L24,"х","-"),"-",REPT(" ",LEN($L24))),COLUMNS($O24:R24)*LEN($L24),LEN($L24))),SEARCH("_",TRIM(MID(SUBSTITUTE("-"&amp;SUBSTITUTE($L24,"х","-"),"-",REPT(" ",LEN($L24))),COLUMNS($O24:R24)*LEN($L24),LEN($L24))))-1),0)</f>
        <v>0</v>
      </c>
      <c r="S24" s="36" t="str">
        <f t="shared" si="4"/>
        <v/>
      </c>
      <c r="T24" s="2"/>
      <c r="U24" s="44" t="e" cm="1">
        <f t="array" ref="U24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24" s="44" t="str" cm="1">
        <f t="array" ref="V24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24" s="44" t="str" cm="1">
        <f t="array" ref="W24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24" s="12"/>
      <c r="Z24" s="12"/>
      <c r="AA24" s="12"/>
    </row>
    <row r="25" spans="1:27" ht="42" customHeight="1" x14ac:dyDescent="0.25">
      <c r="A25" s="8"/>
      <c r="B25" s="7"/>
      <c r="C25" s="7"/>
      <c r="D25" s="7"/>
      <c r="E25" s="7"/>
      <c r="F25" s="7"/>
      <c r="G25" s="9"/>
      <c r="I25" s="5" t="str">
        <f t="array" ref="I25">IF(OR(A25:F25=0),"",CONCATENATE(B25,"х",C25,"-",D25,"х",E25))</f>
        <v/>
      </c>
      <c r="J25" s="6" t="str">
        <f t="shared" si="0"/>
        <v/>
      </c>
      <c r="L25" s="33" t="str" cm="1">
        <f t="array" ref="L25">IFERROR(INDEX($I$3:$I$61&amp;"_"&amp;$G$3:$G$61,MATCH(0,INDEX(COUNTIF($L$2:L24,$I$3:$I$61&amp;"_"&amp;$G$3:$G$61),0,0),0)),"")</f>
        <v/>
      </c>
      <c r="M25" s="4" t="str" cm="1">
        <f t="array" ref="M25">IFERROR(MIN(IF($I$3:$I83&amp;"_"&amp;$G$3:$G83=LEFT(L25,FIND("_",L25)-1)&amp;"_"&amp;RIGHT( L25,LEN(L25)-FIND("_",L25)), $J$3:$J$61,111)),"")</f>
        <v/>
      </c>
      <c r="N25" s="4" t="str">
        <f t="shared" si="1"/>
        <v/>
      </c>
      <c r="O25" s="34">
        <f t="shared" si="2"/>
        <v>0</v>
      </c>
      <c r="P25" s="34">
        <f t="shared" si="3"/>
        <v>0</v>
      </c>
      <c r="Q25" s="35">
        <f>IFERROR(TRIM(MID(SUBSTITUTE("-"&amp;SUBSTITUTE($L25,"х","-"),"-",REPT(" ",LEN($L25))),COLUMNS($O25:Q25)*LEN($L25),LEN($L25))),0)</f>
        <v>0</v>
      </c>
      <c r="R25" s="35">
        <f>IFERROR(LEFT(TRIM(MID(SUBSTITUTE("-"&amp;SUBSTITUTE($L25,"х","-"),"-",REPT(" ",LEN($L25))),COLUMNS($O25:R25)*LEN($L25),LEN($L25))),SEARCH("_",TRIM(MID(SUBSTITUTE("-"&amp;SUBSTITUTE($L25,"х","-"),"-",REPT(" ",LEN($L25))),COLUMNS($O25:R25)*LEN($L25),LEN($L25))))-1),0)</f>
        <v>0</v>
      </c>
      <c r="S25" s="36" t="str">
        <f t="shared" si="4"/>
        <v/>
      </c>
      <c r="T25" s="2"/>
      <c r="U25" s="44" t="e" cm="1">
        <f t="array" ref="U25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25" s="44" t="str" cm="1">
        <f t="array" ref="V25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25" s="44" t="str" cm="1">
        <f t="array" ref="W25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25" s="12"/>
      <c r="Z25" s="12"/>
      <c r="AA25" s="12"/>
    </row>
    <row r="26" spans="1:27" ht="42" customHeight="1" x14ac:dyDescent="0.25">
      <c r="A26" s="8"/>
      <c r="B26" s="7"/>
      <c r="C26" s="7"/>
      <c r="D26" s="7"/>
      <c r="E26" s="7"/>
      <c r="F26" s="7"/>
      <c r="G26" s="9"/>
      <c r="I26" s="5" t="str">
        <f t="array" ref="I26">IF(OR(A26:F26=0),"",CONCATENATE(B26,"х",C26,"-",D26,"х",E26))</f>
        <v/>
      </c>
      <c r="J26" s="6" t="str">
        <f t="shared" si="0"/>
        <v/>
      </c>
      <c r="L26" s="33" t="str" cm="1">
        <f t="array" ref="L26">IFERROR(INDEX($I$3:$I$61&amp;"_"&amp;$G$3:$G$61,MATCH(0,INDEX(COUNTIF($L$2:L25,$I$3:$I$61&amp;"_"&amp;$G$3:$G$61),0,0),0)),"")</f>
        <v/>
      </c>
      <c r="M26" s="4" t="str" cm="1">
        <f t="array" ref="M26">IFERROR(MIN(IF($I$3:$I84&amp;"_"&amp;$G$3:$G84=LEFT(L26,FIND("_",L26)-1)&amp;"_"&amp;RIGHT( L26,LEN(L26)-FIND("_",L26)), $J$3:$J$61,111)),"")</f>
        <v/>
      </c>
      <c r="N26" s="4" t="str">
        <f t="shared" si="1"/>
        <v/>
      </c>
      <c r="O26" s="34">
        <f t="shared" si="2"/>
        <v>0</v>
      </c>
      <c r="P26" s="34">
        <f t="shared" si="3"/>
        <v>0</v>
      </c>
      <c r="Q26" s="35">
        <f>IFERROR(TRIM(MID(SUBSTITUTE("-"&amp;SUBSTITUTE($L26,"х","-"),"-",REPT(" ",LEN($L26))),COLUMNS($O26:Q26)*LEN($L26),LEN($L26))),0)</f>
        <v>0</v>
      </c>
      <c r="R26" s="35">
        <f>IFERROR(LEFT(TRIM(MID(SUBSTITUTE("-"&amp;SUBSTITUTE($L26,"х","-"),"-",REPT(" ",LEN($L26))),COLUMNS($O26:R26)*LEN($L26),LEN($L26))),SEARCH("_",TRIM(MID(SUBSTITUTE("-"&amp;SUBSTITUTE($L26,"х","-"),"-",REPT(" ",LEN($L26))),COLUMNS($O26:R26)*LEN($L26),LEN($L26))))-1),0)</f>
        <v>0</v>
      </c>
      <c r="S26" s="36" t="str">
        <f t="shared" si="4"/>
        <v/>
      </c>
      <c r="T26" s="2"/>
      <c r="U26" s="44" t="e" cm="1">
        <f t="array" ref="U26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26" s="44" t="str" cm="1">
        <f t="array" ref="V26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26" s="44" t="str" cm="1">
        <f t="array" ref="W26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26" s="12"/>
      <c r="Z26" s="12"/>
      <c r="AA26" s="12"/>
    </row>
    <row r="27" spans="1:27" ht="42" customHeight="1" x14ac:dyDescent="0.25">
      <c r="A27" s="8"/>
      <c r="B27" s="7"/>
      <c r="C27" s="7"/>
      <c r="D27" s="7"/>
      <c r="E27" s="7"/>
      <c r="F27" s="7"/>
      <c r="G27" s="9"/>
      <c r="I27" s="5" t="str">
        <f t="array" ref="I27">IF(OR(A27:F27=0),"",CONCATENATE(B27,"х",C27,"-",D27,"х",E27))</f>
        <v/>
      </c>
      <c r="J27" s="6" t="str">
        <f t="shared" si="0"/>
        <v/>
      </c>
      <c r="L27" s="33" t="str" cm="1">
        <f t="array" ref="L27">IFERROR(INDEX($I$3:$I$61&amp;"_"&amp;$G$3:$G$61,MATCH(0,INDEX(COUNTIF($L$2:L26,$I$3:$I$61&amp;"_"&amp;$G$3:$G$61),0,0),0)),"")</f>
        <v/>
      </c>
      <c r="M27" s="4" t="str" cm="1">
        <f t="array" ref="M27">IFERROR(MIN(IF($I$3:$I85&amp;"_"&amp;$G$3:$G85=LEFT(L27,FIND("_",L27)-1)&amp;"_"&amp;RIGHT( L27,LEN(L27)-FIND("_",L27)), $J$3:$J$61,111)),"")</f>
        <v/>
      </c>
      <c r="N27" s="4" t="str">
        <f t="shared" si="1"/>
        <v/>
      </c>
      <c r="O27" s="34">
        <f t="shared" si="2"/>
        <v>0</v>
      </c>
      <c r="P27" s="34">
        <f t="shared" si="3"/>
        <v>0</v>
      </c>
      <c r="Q27" s="35">
        <f>IFERROR(TRIM(MID(SUBSTITUTE("-"&amp;SUBSTITUTE($L27,"х","-"),"-",REPT(" ",LEN($L27))),COLUMNS($O27:Q27)*LEN($L27),LEN($L27))),0)</f>
        <v>0</v>
      </c>
      <c r="R27" s="35">
        <f>IFERROR(LEFT(TRIM(MID(SUBSTITUTE("-"&amp;SUBSTITUTE($L27,"х","-"),"-",REPT(" ",LEN($L27))),COLUMNS($O27:R27)*LEN($L27),LEN($L27))),SEARCH("_",TRIM(MID(SUBSTITUTE("-"&amp;SUBSTITUTE($L27,"х","-"),"-",REPT(" ",LEN($L27))),COLUMNS($O27:R27)*LEN($L27),LEN($L27))))-1),0)</f>
        <v>0</v>
      </c>
      <c r="S27" s="36" t="str">
        <f t="shared" si="4"/>
        <v/>
      </c>
      <c r="T27" s="2"/>
      <c r="U27" s="44" t="e" cm="1">
        <f t="array" ref="U27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27" s="44" t="str" cm="1">
        <f t="array" ref="V27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27" s="44" t="str" cm="1">
        <f t="array" ref="W27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27" s="12"/>
      <c r="Z27" s="12"/>
      <c r="AA27" s="12"/>
    </row>
    <row r="28" spans="1:27" ht="42" customHeight="1" x14ac:dyDescent="0.25">
      <c r="A28" s="8"/>
      <c r="B28" s="7"/>
      <c r="C28" s="7"/>
      <c r="D28" s="7"/>
      <c r="E28" s="7"/>
      <c r="F28" s="7"/>
      <c r="G28" s="9"/>
      <c r="I28" s="5" t="str">
        <f t="array" ref="I28">IF(OR(A28:F28=0),"",CONCATENATE(B28,"х",C28,"-",D28,"х",E28))</f>
        <v/>
      </c>
      <c r="J28" s="6" t="str">
        <f t="shared" si="0"/>
        <v/>
      </c>
      <c r="L28" s="33" t="str" cm="1">
        <f t="array" ref="L28">IFERROR(INDEX($I$3:$I$61&amp;"_"&amp;$G$3:$G$61,MATCH(0,INDEX(COUNTIF($L$2:L27,$I$3:$I$61&amp;"_"&amp;$G$3:$G$61),0,0),0)),"")</f>
        <v/>
      </c>
      <c r="M28" s="4" t="str" cm="1">
        <f t="array" ref="M28">IFERROR(MIN(IF($I$3:$I86&amp;"_"&amp;$G$3:$G86=LEFT(L28,FIND("_",L28)-1)&amp;"_"&amp;RIGHT( L28,LEN(L28)-FIND("_",L28)), $J$3:$J$61,111)),"")</f>
        <v/>
      </c>
      <c r="N28" s="4" t="str">
        <f t="shared" si="1"/>
        <v/>
      </c>
      <c r="O28" s="34">
        <f t="shared" si="2"/>
        <v>0</v>
      </c>
      <c r="P28" s="34">
        <f t="shared" si="3"/>
        <v>0</v>
      </c>
      <c r="Q28" s="35">
        <f>IFERROR(TRIM(MID(SUBSTITUTE("-"&amp;SUBSTITUTE($L28,"х","-"),"-",REPT(" ",LEN($L28))),COLUMNS($O28:Q28)*LEN($L28),LEN($L28))),0)</f>
        <v>0</v>
      </c>
      <c r="R28" s="35">
        <f>IFERROR(LEFT(TRIM(MID(SUBSTITUTE("-"&amp;SUBSTITUTE($L28,"х","-"),"-",REPT(" ",LEN($L28))),COLUMNS($O28:R28)*LEN($L28),LEN($L28))),SEARCH("_",TRIM(MID(SUBSTITUTE("-"&amp;SUBSTITUTE($L28,"х","-"),"-",REPT(" ",LEN($L28))),COLUMNS($O28:R28)*LEN($L28),LEN($L28))))-1),0)</f>
        <v>0</v>
      </c>
      <c r="S28" s="36" t="str">
        <f t="shared" si="4"/>
        <v/>
      </c>
      <c r="T28" s="2"/>
      <c r="U28" s="44" t="e" cm="1">
        <f t="array" ref="U28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28" s="44" t="str" cm="1">
        <f t="array" ref="V28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28" s="44" t="str" cm="1">
        <f t="array" ref="W28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28" s="12"/>
      <c r="Z28" s="12"/>
      <c r="AA28" s="12"/>
    </row>
    <row r="29" spans="1:27" ht="42" customHeight="1" x14ac:dyDescent="0.25">
      <c r="A29" s="8"/>
      <c r="B29" s="7"/>
      <c r="C29" s="7"/>
      <c r="D29" s="7"/>
      <c r="E29" s="7"/>
      <c r="F29" s="7"/>
      <c r="G29" s="9"/>
      <c r="I29" s="5" t="str">
        <f t="array" ref="I29">IF(OR(A29:F29=0),"",CONCATENATE(B29,"х",C29,"-",D29,"х",E29))</f>
        <v/>
      </c>
      <c r="J29" s="6" t="str">
        <f t="shared" si="0"/>
        <v/>
      </c>
      <c r="L29" s="33" t="str" cm="1">
        <f t="array" ref="L29">IFERROR(INDEX($I$3:$I$61&amp;"_"&amp;$G$3:$G$61,MATCH(0,INDEX(COUNTIF($L$2:L28,$I$3:$I$61&amp;"_"&amp;$G$3:$G$61),0,0),0)),"")</f>
        <v/>
      </c>
      <c r="M29" s="4" t="str" cm="1">
        <f t="array" ref="M29">IFERROR(MIN(IF($I$3:$I87&amp;"_"&amp;$G$3:$G87=LEFT(L29,FIND("_",L29)-1)&amp;"_"&amp;RIGHT( L29,LEN(L29)-FIND("_",L29)), $J$3:$J$61,111)),"")</f>
        <v/>
      </c>
      <c r="N29" s="4" t="str">
        <f t="shared" si="1"/>
        <v/>
      </c>
      <c r="O29" s="34">
        <f t="shared" si="2"/>
        <v>0</v>
      </c>
      <c r="P29" s="34">
        <f t="shared" si="3"/>
        <v>0</v>
      </c>
      <c r="Q29" s="35">
        <f>IFERROR(TRIM(MID(SUBSTITUTE("-"&amp;SUBSTITUTE($L29,"х","-"),"-",REPT(" ",LEN($L29))),COLUMNS($O29:Q29)*LEN($L29),LEN($L29))),0)</f>
        <v>0</v>
      </c>
      <c r="R29" s="35">
        <f>IFERROR(LEFT(TRIM(MID(SUBSTITUTE("-"&amp;SUBSTITUTE($L29,"х","-"),"-",REPT(" ",LEN($L29))),COLUMNS($O29:R29)*LEN($L29),LEN($L29))),SEARCH("_",TRIM(MID(SUBSTITUTE("-"&amp;SUBSTITUTE($L29,"х","-"),"-",REPT(" ",LEN($L29))),COLUMNS($O29:R29)*LEN($L29),LEN($L29))))-1),0)</f>
        <v>0</v>
      </c>
      <c r="S29" s="36" t="str">
        <f t="shared" si="4"/>
        <v/>
      </c>
      <c r="T29" s="2"/>
      <c r="U29" s="44" t="e" cm="1">
        <f t="array" ref="U29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29" s="44" t="str" cm="1">
        <f t="array" ref="V29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29" s="44" t="str" cm="1">
        <f t="array" ref="W29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29" s="12"/>
      <c r="Z29" s="12"/>
      <c r="AA29" s="12"/>
    </row>
    <row r="30" spans="1:27" ht="42" customHeight="1" x14ac:dyDescent="0.25">
      <c r="A30" s="8"/>
      <c r="B30" s="7"/>
      <c r="C30" s="7"/>
      <c r="D30" s="7"/>
      <c r="E30" s="7"/>
      <c r="F30" s="7"/>
      <c r="G30" s="9"/>
      <c r="I30" s="5" t="str">
        <f t="array" ref="I30">IF(OR(A30:F30=0),"",CONCATENATE(B30,"х",C30,"-",D30,"х",E30))</f>
        <v/>
      </c>
      <c r="J30" s="6" t="str">
        <f t="shared" si="0"/>
        <v/>
      </c>
      <c r="L30" s="33" t="str" cm="1">
        <f t="array" ref="L30">IFERROR(INDEX($I$3:$I$61&amp;"_"&amp;$G$3:$G$61,MATCH(0,INDEX(COUNTIF($L$2:L29,$I$3:$I$61&amp;"_"&amp;$G$3:$G$61),0,0),0)),"")</f>
        <v/>
      </c>
      <c r="M30" s="4" t="str" cm="1">
        <f t="array" ref="M30">IFERROR(MIN(IF($I$3:$I88&amp;"_"&amp;$G$3:$G88=LEFT(L30,FIND("_",L30)-1)&amp;"_"&amp;RIGHT( L30,LEN(L30)-FIND("_",L30)), $J$3:$J$61,111)),"")</f>
        <v/>
      </c>
      <c r="N30" s="4" t="str">
        <f t="shared" si="1"/>
        <v/>
      </c>
      <c r="O30" s="34">
        <f t="shared" si="2"/>
        <v>0</v>
      </c>
      <c r="P30" s="34">
        <f t="shared" si="3"/>
        <v>0</v>
      </c>
      <c r="Q30" s="35">
        <f>IFERROR(TRIM(MID(SUBSTITUTE("-"&amp;SUBSTITUTE($L30,"х","-"),"-",REPT(" ",LEN($L30))),COLUMNS($O30:Q30)*LEN($L30),LEN($L30))),0)</f>
        <v>0</v>
      </c>
      <c r="R30" s="35">
        <f>IFERROR(LEFT(TRIM(MID(SUBSTITUTE("-"&amp;SUBSTITUTE($L30,"х","-"),"-",REPT(" ",LEN($L30))),COLUMNS($O30:R30)*LEN($L30),LEN($L30))),SEARCH("_",TRIM(MID(SUBSTITUTE("-"&amp;SUBSTITUTE($L30,"х","-"),"-",REPT(" ",LEN($L30))),COLUMNS($O30:R30)*LEN($L30),LEN($L30))))-1),0)</f>
        <v>0</v>
      </c>
      <c r="S30" s="36" t="str">
        <f t="shared" si="4"/>
        <v/>
      </c>
      <c r="T30" s="2"/>
      <c r="U30" s="44" t="e" cm="1">
        <f t="array" ref="U30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30" s="44" t="str" cm="1">
        <f t="array" ref="V30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30" s="44" t="str" cm="1">
        <f t="array" ref="W30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30" s="12"/>
      <c r="Z30" s="12"/>
      <c r="AA30" s="12"/>
    </row>
    <row r="31" spans="1:27" ht="42" customHeight="1" x14ac:dyDescent="0.25">
      <c r="A31" s="8"/>
      <c r="B31" s="7"/>
      <c r="C31" s="7"/>
      <c r="D31" s="7"/>
      <c r="E31" s="7"/>
      <c r="F31" s="7"/>
      <c r="G31" s="9"/>
      <c r="I31" s="5" t="str">
        <f t="array" ref="I31">IF(OR(A31:F31=0),"",CONCATENATE(B31,"х",C31,"-",D31,"х",E31))</f>
        <v/>
      </c>
      <c r="J31" s="6" t="str">
        <f t="shared" si="0"/>
        <v/>
      </c>
      <c r="L31" s="33" t="str" cm="1">
        <f t="array" ref="L31">IFERROR(INDEX($I$3:$I$61&amp;"_"&amp;$G$3:$G$61,MATCH(0,INDEX(COUNTIF($L$2:L30,$I$3:$I$61&amp;"_"&amp;$G$3:$G$61),0,0),0)),"")</f>
        <v/>
      </c>
      <c r="M31" s="4" t="str" cm="1">
        <f t="array" ref="M31">IFERROR(MIN(IF($I$3:$I89&amp;"_"&amp;$G$3:$G89=LEFT(L31,FIND("_",L31)-1)&amp;"_"&amp;RIGHT( L31,LEN(L31)-FIND("_",L31)), $J$3:$J$61,111)),"")</f>
        <v/>
      </c>
      <c r="N31" s="4" t="str">
        <f t="shared" si="1"/>
        <v/>
      </c>
      <c r="O31" s="34">
        <f t="shared" si="2"/>
        <v>0</v>
      </c>
      <c r="P31" s="34">
        <f t="shared" si="3"/>
        <v>0</v>
      </c>
      <c r="Q31" s="35">
        <f>IFERROR(TRIM(MID(SUBSTITUTE("-"&amp;SUBSTITUTE($L31,"х","-"),"-",REPT(" ",LEN($L31))),COLUMNS($O31:Q31)*LEN($L31),LEN($L31))),0)</f>
        <v>0</v>
      </c>
      <c r="R31" s="35">
        <f>IFERROR(LEFT(TRIM(MID(SUBSTITUTE("-"&amp;SUBSTITUTE($L31,"х","-"),"-",REPT(" ",LEN($L31))),COLUMNS($O31:R31)*LEN($L31),LEN($L31))),SEARCH("_",TRIM(MID(SUBSTITUTE("-"&amp;SUBSTITUTE($L31,"х","-"),"-",REPT(" ",LEN($L31))),COLUMNS($O31:R31)*LEN($L31),LEN($L31))))-1),0)</f>
        <v>0</v>
      </c>
      <c r="S31" s="36" t="str">
        <f t="shared" si="4"/>
        <v/>
      </c>
      <c r="T31" s="2"/>
      <c r="U31" s="44" t="e" cm="1">
        <f t="array" ref="U31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31" s="44" t="str" cm="1">
        <f t="array" ref="V31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31" s="44" t="str" cm="1">
        <f t="array" ref="W31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31" s="12"/>
      <c r="Z31" s="12"/>
      <c r="AA31" s="12"/>
    </row>
    <row r="32" spans="1:27" ht="42" customHeight="1" x14ac:dyDescent="0.25">
      <c r="A32" s="8"/>
      <c r="B32" s="7"/>
      <c r="C32" s="7"/>
      <c r="D32" s="7"/>
      <c r="E32" s="7"/>
      <c r="F32" s="7"/>
      <c r="G32" s="9"/>
      <c r="I32" s="5" t="str">
        <f t="array" ref="I32">IF(OR(A32:F32=0),"",CONCATENATE(B32,"х",C32,"-",D32,"х",E32))</f>
        <v/>
      </c>
      <c r="J32" s="6" t="str">
        <f t="shared" si="0"/>
        <v/>
      </c>
      <c r="L32" s="33" t="str" cm="1">
        <f t="array" ref="L32">IFERROR(INDEX($I$3:$I$61&amp;"_"&amp;$G$3:$G$61,MATCH(0,INDEX(COUNTIF($L$2:L31,$I$3:$I$61&amp;"_"&amp;$G$3:$G$61),0,0),0)),"")</f>
        <v/>
      </c>
      <c r="M32" s="4" t="str" cm="1">
        <f t="array" ref="M32">IFERROR(MIN(IF($I$3:$I90&amp;"_"&amp;$G$3:$G90=LEFT(L32,FIND("_",L32)-1)&amp;"_"&amp;RIGHT( L32,LEN(L32)-FIND("_",L32)), $J$3:$J$61,111)),"")</f>
        <v/>
      </c>
      <c r="N32" s="4" t="str">
        <f t="shared" si="1"/>
        <v/>
      </c>
      <c r="O32" s="34">
        <f t="shared" si="2"/>
        <v>0</v>
      </c>
      <c r="P32" s="34">
        <f t="shared" si="3"/>
        <v>0</v>
      </c>
      <c r="Q32" s="35">
        <f>IFERROR(TRIM(MID(SUBSTITUTE("-"&amp;SUBSTITUTE($L32,"х","-"),"-",REPT(" ",LEN($L32))),COLUMNS($O32:Q32)*LEN($L32),LEN($L32))),0)</f>
        <v>0</v>
      </c>
      <c r="R32" s="35">
        <f>IFERROR(LEFT(TRIM(MID(SUBSTITUTE("-"&amp;SUBSTITUTE($L32,"х","-"),"-",REPT(" ",LEN($L32))),COLUMNS($O32:R32)*LEN($L32),LEN($L32))),SEARCH("_",TRIM(MID(SUBSTITUTE("-"&amp;SUBSTITUTE($L32,"х","-"),"-",REPT(" ",LEN($L32))),COLUMNS($O32:R32)*LEN($L32),LEN($L32))))-1),0)</f>
        <v>0</v>
      </c>
      <c r="S32" s="36" t="str">
        <f t="shared" si="4"/>
        <v/>
      </c>
      <c r="T32" s="2"/>
      <c r="U32" s="44" t="e" cm="1">
        <f t="array" ref="U32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32" s="44" t="str" cm="1">
        <f t="array" ref="V32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32" s="44" t="str" cm="1">
        <f t="array" ref="W32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32" s="12"/>
      <c r="Z32" s="12"/>
      <c r="AA32" s="12"/>
    </row>
    <row r="33" spans="1:27" ht="42" customHeight="1" x14ac:dyDescent="0.25">
      <c r="A33" s="8"/>
      <c r="B33" s="7"/>
      <c r="C33" s="7"/>
      <c r="D33" s="7"/>
      <c r="E33" s="7"/>
      <c r="F33" s="7"/>
      <c r="G33" s="9"/>
      <c r="I33" s="5" t="str">
        <f t="array" ref="I33">IF(OR(A33:F33=0),"",CONCATENATE(B33,"х",C33,"-",D33,"х",E33))</f>
        <v/>
      </c>
      <c r="J33" s="6" t="str">
        <f t="shared" si="0"/>
        <v/>
      </c>
      <c r="L33" s="33" t="str" cm="1">
        <f t="array" ref="L33">IFERROR(INDEX($I$3:$I$61&amp;"_"&amp;$G$3:$G$61,MATCH(0,INDEX(COUNTIF($L$2:L32,$I$3:$I$61&amp;"_"&amp;$G$3:$G$61),0,0),0)),"")</f>
        <v/>
      </c>
      <c r="M33" s="4" t="str" cm="1">
        <f t="array" ref="M33">IFERROR(MIN(IF($I$3:$I91&amp;"_"&amp;$G$3:$G91=LEFT(L33,FIND("_",L33)-1)&amp;"_"&amp;RIGHT( L33,LEN(L33)-FIND("_",L33)), $J$3:$J$61,111)),"")</f>
        <v/>
      </c>
      <c r="N33" s="4" t="str">
        <f t="shared" si="1"/>
        <v/>
      </c>
      <c r="O33" s="34">
        <f t="shared" si="2"/>
        <v>0</v>
      </c>
      <c r="P33" s="34">
        <f t="shared" si="3"/>
        <v>0</v>
      </c>
      <c r="Q33" s="35">
        <f>IFERROR(TRIM(MID(SUBSTITUTE("-"&amp;SUBSTITUTE($L33,"х","-"),"-",REPT(" ",LEN($L33))),COLUMNS($O33:Q33)*LEN($L33),LEN($L33))),0)</f>
        <v>0</v>
      </c>
      <c r="R33" s="35">
        <f>IFERROR(LEFT(TRIM(MID(SUBSTITUTE("-"&amp;SUBSTITUTE($L33,"х","-"),"-",REPT(" ",LEN($L33))),COLUMNS($O33:R33)*LEN($L33),LEN($L33))),SEARCH("_",TRIM(MID(SUBSTITUTE("-"&amp;SUBSTITUTE($L33,"х","-"),"-",REPT(" ",LEN($L33))),COLUMNS($O33:R33)*LEN($L33),LEN($L33))))-1),0)</f>
        <v>0</v>
      </c>
      <c r="S33" s="36" t="str">
        <f t="shared" si="4"/>
        <v/>
      </c>
      <c r="T33" s="2"/>
      <c r="U33" s="44" t="e" cm="1">
        <f t="array" ref="U33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33" s="44" t="str" cm="1">
        <f t="array" ref="V33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33" s="44" t="str" cm="1">
        <f t="array" ref="W33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33" s="12"/>
      <c r="Z33" s="12"/>
      <c r="AA33" s="12"/>
    </row>
    <row r="34" spans="1:27" ht="42" customHeight="1" x14ac:dyDescent="0.25">
      <c r="A34" s="8"/>
      <c r="B34" s="7"/>
      <c r="C34" s="7"/>
      <c r="D34" s="7"/>
      <c r="E34" s="7"/>
      <c r="F34" s="7"/>
      <c r="G34" s="9"/>
      <c r="I34" s="5" t="str">
        <f t="array" ref="I34">IF(OR(A34:F34=0),"",CONCATENATE(B34,"х",C34,"-",D34,"х",E34))</f>
        <v/>
      </c>
      <c r="J34" s="6" t="str">
        <f t="shared" si="0"/>
        <v/>
      </c>
      <c r="L34" s="33" t="str" cm="1">
        <f t="array" ref="L34">IFERROR(INDEX($I$3:$I$61&amp;"_"&amp;$G$3:$G$61,MATCH(0,INDEX(COUNTIF($L$2:L33,$I$3:$I$61&amp;"_"&amp;$G$3:$G$61),0,0),0)),"")</f>
        <v/>
      </c>
      <c r="M34" s="4" t="str" cm="1">
        <f t="array" ref="M34">IFERROR(MIN(IF($I$3:$I92&amp;"_"&amp;$G$3:$G92=LEFT(L34,FIND("_",L34)-1)&amp;"_"&amp;RIGHT( L34,LEN(L34)-FIND("_",L34)), $J$3:$J$61,111)),"")</f>
        <v/>
      </c>
      <c r="N34" s="4" t="str">
        <f t="shared" si="1"/>
        <v/>
      </c>
      <c r="O34" s="34">
        <f t="shared" si="2"/>
        <v>0</v>
      </c>
      <c r="P34" s="34">
        <f t="shared" si="3"/>
        <v>0</v>
      </c>
      <c r="Q34" s="35">
        <f>IFERROR(TRIM(MID(SUBSTITUTE("-"&amp;SUBSTITUTE($L34,"х","-"),"-",REPT(" ",LEN($L34))),COLUMNS($O34:Q34)*LEN($L34),LEN($L34))),0)</f>
        <v>0</v>
      </c>
      <c r="R34" s="35">
        <f>IFERROR(LEFT(TRIM(MID(SUBSTITUTE("-"&amp;SUBSTITUTE($L34,"х","-"),"-",REPT(" ",LEN($L34))),COLUMNS($O34:R34)*LEN($L34),LEN($L34))),SEARCH("_",TRIM(MID(SUBSTITUTE("-"&amp;SUBSTITUTE($L34,"х","-"),"-",REPT(" ",LEN($L34))),COLUMNS($O34:R34)*LEN($L34),LEN($L34))))-1),0)</f>
        <v>0</v>
      </c>
      <c r="S34" s="36" t="str">
        <f t="shared" si="4"/>
        <v/>
      </c>
      <c r="T34" s="2"/>
      <c r="U34" s="44" t="e" cm="1">
        <f t="array" ref="U34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34" s="44" t="str" cm="1">
        <f t="array" ref="V34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34" s="44" t="str" cm="1">
        <f t="array" ref="W34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34" s="12"/>
      <c r="Z34" s="12"/>
      <c r="AA34" s="12"/>
    </row>
    <row r="35" spans="1:27" ht="42" customHeight="1" x14ac:dyDescent="0.25">
      <c r="A35" s="8"/>
      <c r="B35" s="7"/>
      <c r="C35" s="7"/>
      <c r="D35" s="7"/>
      <c r="E35" s="7"/>
      <c r="F35" s="7"/>
      <c r="G35" s="9"/>
      <c r="I35" s="5" t="str">
        <f t="array" ref="I35">IF(OR(A35:F35=0),"",CONCATENATE(B35,"х",C35,"-",D35,"х",E35))</f>
        <v/>
      </c>
      <c r="J35" s="6" t="str">
        <f t="shared" ref="J35:J61" si="5">IF(OR(I35&lt;=0,I35=""),"",F35)</f>
        <v/>
      </c>
      <c r="L35" s="33" t="str" cm="1">
        <f t="array" ref="L35">IFERROR(INDEX($I$3:$I$61&amp;"_"&amp;$G$3:$G$61,MATCH(0,INDEX(COUNTIF($L$2:L34,$I$3:$I$61&amp;"_"&amp;$G$3:$G$61),0,0),0)),"")</f>
        <v/>
      </c>
      <c r="M35" s="4" t="str" cm="1">
        <f t="array" ref="M35">IFERROR(MIN(IF($I$3:$I93&amp;"_"&amp;$G$3:$G93=LEFT(L35,FIND("_",L35)-1)&amp;"_"&amp;RIGHT( L35,LEN(L35)-FIND("_",L35)), $J$3:$J$61,111)),"")</f>
        <v/>
      </c>
      <c r="N35" s="4" t="str">
        <f t="shared" si="1"/>
        <v/>
      </c>
      <c r="O35" s="34">
        <f t="shared" si="2"/>
        <v>0</v>
      </c>
      <c r="P35" s="34">
        <f t="shared" si="3"/>
        <v>0</v>
      </c>
      <c r="Q35" s="35">
        <f>IFERROR(TRIM(MID(SUBSTITUTE("-"&amp;SUBSTITUTE($L35,"х","-"),"-",REPT(" ",LEN($L35))),COLUMNS($O35:Q35)*LEN($L35),LEN($L35))),0)</f>
        <v>0</v>
      </c>
      <c r="R35" s="35">
        <f>IFERROR(LEFT(TRIM(MID(SUBSTITUTE("-"&amp;SUBSTITUTE($L35,"х","-"),"-",REPT(" ",LEN($L35))),COLUMNS($O35:R35)*LEN($L35),LEN($L35))),SEARCH("_",TRIM(MID(SUBSTITUTE("-"&amp;SUBSTITUTE($L35,"х","-"),"-",REPT(" ",LEN($L35))),COLUMNS($O35:R35)*LEN($L35),LEN($L35))))-1),0)</f>
        <v>0</v>
      </c>
      <c r="S35" s="36" t="str">
        <f t="shared" si="4"/>
        <v/>
      </c>
      <c r="T35" s="2"/>
      <c r="U35" s="44" t="e" cm="1">
        <f t="array" ref="U35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35" s="44" t="str" cm="1">
        <f t="array" ref="V35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35" s="44" t="str" cm="1">
        <f t="array" ref="W35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35" s="12"/>
      <c r="Z35" s="12"/>
      <c r="AA35" s="12"/>
    </row>
    <row r="36" spans="1:27" ht="42" customHeight="1" x14ac:dyDescent="0.25">
      <c r="A36" s="8"/>
      <c r="B36" s="7"/>
      <c r="C36" s="7"/>
      <c r="D36" s="7"/>
      <c r="E36" s="7"/>
      <c r="F36" s="7"/>
      <c r="G36" s="9"/>
      <c r="I36" s="5" t="str">
        <f t="array" ref="I36">IF(OR(A36:F36=0),"",CONCATENATE(B36,"х",C36,"-",D36,"х",E36))</f>
        <v/>
      </c>
      <c r="J36" s="6" t="str">
        <f t="shared" si="5"/>
        <v/>
      </c>
      <c r="L36" s="33" t="str" cm="1">
        <f t="array" ref="L36">IFERROR(INDEX($I$3:$I$61&amp;"_"&amp;$G$3:$G$61,MATCH(0,INDEX(COUNTIF($L$2:L35,$I$3:$I$61&amp;"_"&amp;$G$3:$G$61),0,0),0)),"")</f>
        <v/>
      </c>
      <c r="M36" s="4" t="str" cm="1">
        <f t="array" ref="M36">IFERROR(MIN(IF($I$3:$I94&amp;"_"&amp;$G$3:$G94=LEFT(L36,FIND("_",L36)-1)&amp;"_"&amp;RIGHT( L36,LEN(L36)-FIND("_",L36)), $J$3:$J$61,111)),"")</f>
        <v/>
      </c>
      <c r="N36" s="4" t="str">
        <f t="shared" si="1"/>
        <v/>
      </c>
      <c r="O36" s="34">
        <f t="shared" si="2"/>
        <v>0</v>
      </c>
      <c r="P36" s="34">
        <f t="shared" si="3"/>
        <v>0</v>
      </c>
      <c r="Q36" s="35">
        <f>IFERROR(TRIM(MID(SUBSTITUTE("-"&amp;SUBSTITUTE($L36,"х","-"),"-",REPT(" ",LEN($L36))),COLUMNS($O36:Q36)*LEN($L36),LEN($L36))),0)</f>
        <v>0</v>
      </c>
      <c r="R36" s="35">
        <f>IFERROR(LEFT(TRIM(MID(SUBSTITUTE("-"&amp;SUBSTITUTE($L36,"х","-"),"-",REPT(" ",LEN($L36))),COLUMNS($O36:R36)*LEN($L36),LEN($L36))),SEARCH("_",TRIM(MID(SUBSTITUTE("-"&amp;SUBSTITUTE($L36,"х","-"),"-",REPT(" ",LEN($L36))),COLUMNS($O36:R36)*LEN($L36),LEN($L36))))-1),0)</f>
        <v>0</v>
      </c>
      <c r="S36" s="36" t="str">
        <f t="shared" si="4"/>
        <v/>
      </c>
      <c r="T36" s="2"/>
      <c r="U36" s="44" t="e" cm="1">
        <f t="array" ref="U36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36" s="44" t="str" cm="1">
        <f t="array" ref="V36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36" s="44" t="str" cm="1">
        <f t="array" ref="W36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36" s="12"/>
      <c r="Z36" s="12"/>
      <c r="AA36" s="12"/>
    </row>
    <row r="37" spans="1:27" ht="42" customHeight="1" x14ac:dyDescent="0.25">
      <c r="A37" s="8"/>
      <c r="B37" s="7"/>
      <c r="C37" s="7"/>
      <c r="D37" s="7"/>
      <c r="E37" s="7"/>
      <c r="F37" s="7"/>
      <c r="G37" s="9"/>
      <c r="I37" s="5" t="str">
        <f t="array" ref="I37">IF(OR(A37:F37=0),"",CONCATENATE(B37,"х",C37,"-",D37,"х",E37))</f>
        <v/>
      </c>
      <c r="J37" s="6" t="str">
        <f t="shared" si="5"/>
        <v/>
      </c>
      <c r="L37" s="33" t="str" cm="1">
        <f t="array" ref="L37">IFERROR(INDEX($I$3:$I$61&amp;"_"&amp;$G$3:$G$61,MATCH(0,INDEX(COUNTIF($L$2:L36,$I$3:$I$61&amp;"_"&amp;$G$3:$G$61),0,0),0)),"")</f>
        <v/>
      </c>
      <c r="M37" s="4" t="str" cm="1">
        <f t="array" ref="M37">IFERROR(MIN(IF($I$3:$I95&amp;"_"&amp;$G$3:$G95=LEFT(L37,FIND("_",L37)-1)&amp;"_"&amp;RIGHT( L37,LEN(L37)-FIND("_",L37)), $J$3:$J$61,111)),"")</f>
        <v/>
      </c>
      <c r="N37" s="4" t="str">
        <f t="shared" si="1"/>
        <v/>
      </c>
      <c r="O37" s="34">
        <f t="shared" si="2"/>
        <v>0</v>
      </c>
      <c r="P37" s="34">
        <f t="shared" si="3"/>
        <v>0</v>
      </c>
      <c r="Q37" s="35">
        <f>IFERROR(TRIM(MID(SUBSTITUTE("-"&amp;SUBSTITUTE($L37,"х","-"),"-",REPT(" ",LEN($L37))),COLUMNS($O37:Q37)*LEN($L37),LEN($L37))),0)</f>
        <v>0</v>
      </c>
      <c r="R37" s="35">
        <f>IFERROR(LEFT(TRIM(MID(SUBSTITUTE("-"&amp;SUBSTITUTE($L37,"х","-"),"-",REPT(" ",LEN($L37))),COLUMNS($O37:R37)*LEN($L37),LEN($L37))),SEARCH("_",TRIM(MID(SUBSTITUTE("-"&amp;SUBSTITUTE($L37,"х","-"),"-",REPT(" ",LEN($L37))),COLUMNS($O37:R37)*LEN($L37),LEN($L37))))-1),0)</f>
        <v>0</v>
      </c>
      <c r="S37" s="36" t="str">
        <f t="shared" si="4"/>
        <v/>
      </c>
      <c r="T37" s="2"/>
      <c r="U37" s="37" t="e" cm="1">
        <f t="array" ref="U37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37" s="37" t="str" cm="1">
        <f t="array" ref="V37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37" s="37" t="str" cm="1">
        <f t="array" ref="W37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37" s="12"/>
      <c r="Z37" s="12"/>
      <c r="AA37" s="12"/>
    </row>
    <row r="38" spans="1:27" ht="42" customHeight="1" x14ac:dyDescent="0.25">
      <c r="A38" s="8"/>
      <c r="B38" s="7"/>
      <c r="C38" s="7"/>
      <c r="D38" s="7"/>
      <c r="E38" s="7"/>
      <c r="F38" s="7"/>
      <c r="G38" s="9"/>
      <c r="I38" s="5" t="str">
        <f t="array" ref="I38">IF(OR(A38:F38=0),"",CONCATENATE(B38,"х",C38,"-",D38,"х",E38))</f>
        <v/>
      </c>
      <c r="J38" s="6" t="str">
        <f t="shared" si="5"/>
        <v/>
      </c>
      <c r="L38" s="33" t="str" cm="1">
        <f t="array" ref="L38">IFERROR(INDEX($I$3:$I$61&amp;"_"&amp;$G$3:$G$61,MATCH(0,INDEX(COUNTIF($L$2:L37,$I$3:$I$61&amp;"_"&amp;$G$3:$G$61),0,0),0)),"")</f>
        <v/>
      </c>
      <c r="M38" s="4" t="str" cm="1">
        <f t="array" ref="M38">IFERROR(MIN(IF($I$3:$I96&amp;"_"&amp;$G$3:$G96=LEFT(L38,FIND("_",L38)-1)&amp;"_"&amp;RIGHT( L38,LEN(L38)-FIND("_",L38)), $J$3:$J$61,111)),"")</f>
        <v/>
      </c>
      <c r="N38" s="4" t="str">
        <f t="shared" si="1"/>
        <v/>
      </c>
      <c r="O38" s="34">
        <f t="shared" si="2"/>
        <v>0</v>
      </c>
      <c r="P38" s="34">
        <f t="shared" si="3"/>
        <v>0</v>
      </c>
      <c r="Q38" s="35">
        <f>IFERROR(TRIM(MID(SUBSTITUTE("-"&amp;SUBSTITUTE($L38,"х","-"),"-",REPT(" ",LEN($L38))),COLUMNS($O38:Q38)*LEN($L38),LEN($L38))),0)</f>
        <v>0</v>
      </c>
      <c r="R38" s="35">
        <f>IFERROR(LEFT(TRIM(MID(SUBSTITUTE("-"&amp;SUBSTITUTE($L38,"х","-"),"-",REPT(" ",LEN($L38))),COLUMNS($O38:R38)*LEN($L38),LEN($L38))),SEARCH("_",TRIM(MID(SUBSTITUTE("-"&amp;SUBSTITUTE($L38,"х","-"),"-",REPT(" ",LEN($L38))),COLUMNS($O38:R38)*LEN($L38),LEN($L38))))-1),0)</f>
        <v>0</v>
      </c>
      <c r="S38" s="36" t="str">
        <f t="shared" si="4"/>
        <v/>
      </c>
      <c r="T38" s="2"/>
      <c r="U38" s="37" t="e" cm="1">
        <f t="array" ref="U38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38" s="37" t="str" cm="1">
        <f t="array" ref="V38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38" s="37" t="str" cm="1">
        <f t="array" ref="W38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38" s="12"/>
      <c r="Z38" s="12"/>
      <c r="AA38" s="12"/>
    </row>
    <row r="39" spans="1:27" ht="42" customHeight="1" x14ac:dyDescent="0.25">
      <c r="A39" s="8"/>
      <c r="B39" s="7"/>
      <c r="C39" s="7"/>
      <c r="D39" s="7"/>
      <c r="E39" s="7"/>
      <c r="F39" s="7"/>
      <c r="G39" s="9"/>
      <c r="I39" s="5" t="str">
        <f t="array" ref="I39">IF(OR(A39:F39=0),"",CONCATENATE(B39,"х",C39,"-",D39,"х",E39))</f>
        <v/>
      </c>
      <c r="J39" s="6" t="str">
        <f t="shared" si="5"/>
        <v/>
      </c>
      <c r="L39" s="33" t="str" cm="1">
        <f t="array" ref="L39">IFERROR(INDEX($I$3:$I$61&amp;"_"&amp;$G$3:$G$61,MATCH(0,INDEX(COUNTIF($L$2:L38,$I$3:$I$61&amp;"_"&amp;$G$3:$G$61),0,0),0)),"")</f>
        <v/>
      </c>
      <c r="M39" s="4" t="str" cm="1">
        <f t="array" ref="M39">IFERROR(MIN(IF($I$3:$I97&amp;"_"&amp;$G$3:$G97=LEFT(L39,FIND("_",L39)-1)&amp;"_"&amp;RIGHT( L39,LEN(L39)-FIND("_",L39)), $J$3:$J$61,111)),"")</f>
        <v/>
      </c>
      <c r="N39" s="4" t="str">
        <f t="shared" si="1"/>
        <v/>
      </c>
      <c r="O39" s="34">
        <f t="shared" si="2"/>
        <v>0</v>
      </c>
      <c r="P39" s="34">
        <f t="shared" si="3"/>
        <v>0</v>
      </c>
      <c r="Q39" s="35">
        <f>IFERROR(TRIM(MID(SUBSTITUTE("-"&amp;SUBSTITUTE($L39,"х","-"),"-",REPT(" ",LEN($L39))),COLUMNS($O39:Q39)*LEN($L39),LEN($L39))),0)</f>
        <v>0</v>
      </c>
      <c r="R39" s="35">
        <f>IFERROR(LEFT(TRIM(MID(SUBSTITUTE("-"&amp;SUBSTITUTE($L39,"х","-"),"-",REPT(" ",LEN($L39))),COLUMNS($O39:R39)*LEN($L39),LEN($L39))),SEARCH("_",TRIM(MID(SUBSTITUTE("-"&amp;SUBSTITUTE($L39,"х","-"),"-",REPT(" ",LEN($L39))),COLUMNS($O39:R39)*LEN($L39),LEN($L39))))-1),0)</f>
        <v>0</v>
      </c>
      <c r="S39" s="36" t="str">
        <f t="shared" si="4"/>
        <v/>
      </c>
      <c r="T39" s="2"/>
      <c r="U39" s="37" t="e" cm="1">
        <f t="array" ref="U39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39" s="37" t="str" cm="1">
        <f t="array" ref="V39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39" s="37" t="str" cm="1">
        <f t="array" ref="W39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39" s="12"/>
      <c r="Z39" s="12"/>
      <c r="AA39" s="12"/>
    </row>
    <row r="40" spans="1:27" ht="42" customHeight="1" x14ac:dyDescent="0.25">
      <c r="A40" s="8"/>
      <c r="B40" s="7"/>
      <c r="C40" s="7"/>
      <c r="D40" s="7"/>
      <c r="E40" s="7"/>
      <c r="F40" s="7"/>
      <c r="G40" s="9"/>
      <c r="I40" s="5" t="str">
        <f t="array" ref="I40">IF(OR(A40:F40=0),"",CONCATENATE(B40,"х",C40,"-",D40,"х",E40))</f>
        <v/>
      </c>
      <c r="J40" s="6" t="str">
        <f t="shared" si="5"/>
        <v/>
      </c>
      <c r="L40" s="33" t="str" cm="1">
        <f t="array" ref="L40">IFERROR(INDEX($I$3:$I$61&amp;"_"&amp;$G$3:$G$61,MATCH(0,INDEX(COUNTIF($L$2:L39,$I$3:$I$61&amp;"_"&amp;$G$3:$G$61),0,0),0)),"")</f>
        <v/>
      </c>
      <c r="M40" s="4" t="str" cm="1">
        <f t="array" ref="M40">IFERROR(MIN(IF($I$3:$I98&amp;"_"&amp;$G$3:$G98=LEFT(L40,FIND("_",L40)-1)&amp;"_"&amp;RIGHT( L40,LEN(L40)-FIND("_",L40)), $J$3:$J$61,111)),"")</f>
        <v/>
      </c>
      <c r="N40" s="4" t="str">
        <f t="shared" si="1"/>
        <v/>
      </c>
      <c r="O40" s="34">
        <f t="shared" si="2"/>
        <v>0</v>
      </c>
      <c r="P40" s="34">
        <f t="shared" si="3"/>
        <v>0</v>
      </c>
      <c r="Q40" s="35">
        <f>IFERROR(TRIM(MID(SUBSTITUTE("-"&amp;SUBSTITUTE($L40,"х","-"),"-",REPT(" ",LEN($L40))),COLUMNS($O40:Q40)*LEN($L40),LEN($L40))),0)</f>
        <v>0</v>
      </c>
      <c r="R40" s="35">
        <f>IFERROR(LEFT(TRIM(MID(SUBSTITUTE("-"&amp;SUBSTITUTE($L40,"х","-"),"-",REPT(" ",LEN($L40))),COLUMNS($O40:R40)*LEN($L40),LEN($L40))),SEARCH("_",TRIM(MID(SUBSTITUTE("-"&amp;SUBSTITUTE($L40,"х","-"),"-",REPT(" ",LEN($L40))),COLUMNS($O40:R40)*LEN($L40),LEN($L40))))-1),0)</f>
        <v>0</v>
      </c>
      <c r="S40" s="36" t="str">
        <f t="shared" si="4"/>
        <v/>
      </c>
      <c r="T40" s="2"/>
      <c r="U40" s="37" t="e" cm="1">
        <f t="array" ref="U40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40" s="37" t="str" cm="1">
        <f t="array" ref="V40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40" s="37" t="str" cm="1">
        <f t="array" ref="W40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40" s="12"/>
      <c r="Z40" s="12"/>
      <c r="AA40" s="12"/>
    </row>
    <row r="41" spans="1:27" ht="42" customHeight="1" x14ac:dyDescent="0.25">
      <c r="A41" s="8"/>
      <c r="B41" s="7"/>
      <c r="C41" s="7"/>
      <c r="D41" s="7"/>
      <c r="E41" s="7"/>
      <c r="F41" s="7"/>
      <c r="G41" s="9"/>
      <c r="I41" s="5" t="str">
        <f t="array" ref="I41">IF(OR(A41:F41=0),"",CONCATENATE(B41,"х",C41,"-",D41,"х",E41))</f>
        <v/>
      </c>
      <c r="J41" s="6" t="str">
        <f t="shared" si="5"/>
        <v/>
      </c>
      <c r="L41" s="33" t="str" cm="1">
        <f t="array" ref="L41">IFERROR(INDEX($I$3:$I$61&amp;"_"&amp;$G$3:$G$61,MATCH(0,INDEX(COUNTIF($L$2:L40,$I$3:$I$61&amp;"_"&amp;$G$3:$G$61),0,0),0)),"")</f>
        <v/>
      </c>
      <c r="M41" s="4" t="str" cm="1">
        <f t="array" ref="M41">IFERROR(MIN(IF($I$3:$I99&amp;"_"&amp;$G$3:$G99=LEFT(L41,FIND("_",L41)-1)&amp;"_"&amp;RIGHT( L41,LEN(L41)-FIND("_",L41)), $J$3:$J$61,111)),"")</f>
        <v/>
      </c>
      <c r="N41" s="4" t="str">
        <f t="shared" si="1"/>
        <v/>
      </c>
      <c r="O41" s="34">
        <f t="shared" si="2"/>
        <v>0</v>
      </c>
      <c r="P41" s="34">
        <f t="shared" si="3"/>
        <v>0</v>
      </c>
      <c r="Q41" s="35">
        <f>IFERROR(TRIM(MID(SUBSTITUTE("-"&amp;SUBSTITUTE($L41,"х","-"),"-",REPT(" ",LEN($L41))),COLUMNS($O41:Q41)*LEN($L41),LEN($L41))),0)</f>
        <v>0</v>
      </c>
      <c r="R41" s="35">
        <f>IFERROR(LEFT(TRIM(MID(SUBSTITUTE("-"&amp;SUBSTITUTE($L41,"х","-"),"-",REPT(" ",LEN($L41))),COLUMNS($O41:R41)*LEN($L41),LEN($L41))),SEARCH("_",TRIM(MID(SUBSTITUTE("-"&amp;SUBSTITUTE($L41,"х","-"),"-",REPT(" ",LEN($L41))),COLUMNS($O41:R41)*LEN($L41),LEN($L41))))-1),0)</f>
        <v>0</v>
      </c>
      <c r="S41" s="36" t="str">
        <f t="shared" si="4"/>
        <v/>
      </c>
      <c r="T41" s="2"/>
      <c r="U41" s="37" t="e" cm="1">
        <f t="array" ref="U41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41" s="37" t="str" cm="1">
        <f t="array" ref="V41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41" s="37" t="str" cm="1">
        <f t="array" ref="W41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41" s="12"/>
      <c r="Z41" s="12"/>
      <c r="AA41" s="12"/>
    </row>
    <row r="42" spans="1:27" ht="42" customHeight="1" x14ac:dyDescent="0.25">
      <c r="A42" s="8"/>
      <c r="B42" s="7"/>
      <c r="C42" s="7"/>
      <c r="D42" s="7"/>
      <c r="E42" s="7"/>
      <c r="F42" s="7"/>
      <c r="G42" s="9"/>
      <c r="I42" s="5" t="str">
        <f t="array" ref="I42">IF(OR(A42:F42=0),"",CONCATENATE(B42,"х",C42,"-",D42,"х",E42))</f>
        <v/>
      </c>
      <c r="J42" s="6" t="str">
        <f t="shared" si="5"/>
        <v/>
      </c>
      <c r="L42" s="33" t="str" cm="1">
        <f t="array" ref="L42">IFERROR(INDEX($I$3:$I$61&amp;"_"&amp;$G$3:$G$61,MATCH(0,INDEX(COUNTIF($L$2:L41,$I$3:$I$61&amp;"_"&amp;$G$3:$G$61),0,0),0)),"")</f>
        <v/>
      </c>
      <c r="M42" s="4" t="str" cm="1">
        <f t="array" ref="M42">IFERROR(MIN(IF($I$3:$I100&amp;"_"&amp;$G$3:$G100=LEFT(L42,FIND("_",L42)-1)&amp;"_"&amp;RIGHT( L42,LEN(L42)-FIND("_",L42)), $J$3:$J$61,111)),"")</f>
        <v/>
      </c>
      <c r="N42" s="4" t="str">
        <f t="shared" si="1"/>
        <v/>
      </c>
      <c r="O42" s="34">
        <f t="shared" si="2"/>
        <v>0</v>
      </c>
      <c r="P42" s="34">
        <f t="shared" si="3"/>
        <v>0</v>
      </c>
      <c r="Q42" s="35">
        <f>IFERROR(TRIM(MID(SUBSTITUTE("-"&amp;SUBSTITUTE($L42,"х","-"),"-",REPT(" ",LEN($L42))),COLUMNS($O42:Q42)*LEN($L42),LEN($L42))),0)</f>
        <v>0</v>
      </c>
      <c r="R42" s="35">
        <f>IFERROR(LEFT(TRIM(MID(SUBSTITUTE("-"&amp;SUBSTITUTE($L42,"х","-"),"-",REPT(" ",LEN($L42))),COLUMNS($O42:R42)*LEN($L42),LEN($L42))),SEARCH("_",TRIM(MID(SUBSTITUTE("-"&amp;SUBSTITUTE($L42,"х","-"),"-",REPT(" ",LEN($L42))),COLUMNS($O42:R42)*LEN($L42),LEN($L42))))-1),0)</f>
        <v>0</v>
      </c>
      <c r="S42" s="36" t="str">
        <f t="shared" si="4"/>
        <v/>
      </c>
      <c r="T42" s="2"/>
      <c r="U42" s="37" t="e" cm="1">
        <f t="array" ref="U42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42" s="37" t="str" cm="1">
        <f t="array" ref="V42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42" s="37" t="str" cm="1">
        <f t="array" ref="W42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42" s="12"/>
      <c r="Z42" s="12"/>
      <c r="AA42" s="12"/>
    </row>
    <row r="43" spans="1:27" ht="42" customHeight="1" x14ac:dyDescent="0.25">
      <c r="A43" s="8"/>
      <c r="B43" s="7"/>
      <c r="C43" s="7"/>
      <c r="D43" s="7"/>
      <c r="E43" s="7"/>
      <c r="F43" s="7"/>
      <c r="G43" s="9"/>
      <c r="I43" s="5" t="str">
        <f t="array" ref="I43">IF(OR(A43:F43=0),"",CONCATENATE(B43,"х",C43,"-",D43,"х",E43))</f>
        <v/>
      </c>
      <c r="J43" s="6" t="str">
        <f t="shared" si="5"/>
        <v/>
      </c>
      <c r="L43" s="33" t="str" cm="1">
        <f t="array" ref="L43">IFERROR(INDEX($I$3:$I$61&amp;"_"&amp;$G$3:$G$61,MATCH(0,INDEX(COUNTIF($L$2:L42,$I$3:$I$61&amp;"_"&amp;$G$3:$G$61),0,0),0)),"")</f>
        <v/>
      </c>
      <c r="M43" s="4" t="str" cm="1">
        <f t="array" ref="M43">IFERROR(MIN(IF($I$3:$I101&amp;"_"&amp;$G$3:$G101=LEFT(L43,FIND("_",L43)-1)&amp;"_"&amp;RIGHT( L43,LEN(L43)-FIND("_",L43)), $J$3:$J$61,111)),"")</f>
        <v/>
      </c>
      <c r="N43" s="4" t="str">
        <f t="shared" si="1"/>
        <v/>
      </c>
      <c r="O43" s="34">
        <f t="shared" si="2"/>
        <v>0</v>
      </c>
      <c r="P43" s="34">
        <f t="shared" si="3"/>
        <v>0</v>
      </c>
      <c r="Q43" s="35">
        <f>IFERROR(TRIM(MID(SUBSTITUTE("-"&amp;SUBSTITUTE($L43,"х","-"),"-",REPT(" ",LEN($L43))),COLUMNS($O43:Q43)*LEN($L43),LEN($L43))),0)</f>
        <v>0</v>
      </c>
      <c r="R43" s="35">
        <f>IFERROR(LEFT(TRIM(MID(SUBSTITUTE("-"&amp;SUBSTITUTE($L43,"х","-"),"-",REPT(" ",LEN($L43))),COLUMNS($O43:R43)*LEN($L43),LEN($L43))),SEARCH("_",TRIM(MID(SUBSTITUTE("-"&amp;SUBSTITUTE($L43,"х","-"),"-",REPT(" ",LEN($L43))),COLUMNS($O43:R43)*LEN($L43),LEN($L43))))-1),0)</f>
        <v>0</v>
      </c>
      <c r="S43" s="36" t="str">
        <f t="shared" si="4"/>
        <v/>
      </c>
      <c r="T43" s="2"/>
      <c r="U43" s="37" t="e" cm="1">
        <f t="array" ref="U43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43" s="37" t="str" cm="1">
        <f t="array" ref="V43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43" s="37" t="str" cm="1">
        <f t="array" ref="W43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43" s="12"/>
      <c r="Z43" s="12"/>
      <c r="AA43" s="12"/>
    </row>
    <row r="44" spans="1:27" ht="42" customHeight="1" x14ac:dyDescent="0.25">
      <c r="A44" s="8"/>
      <c r="B44" s="7"/>
      <c r="C44" s="7"/>
      <c r="D44" s="7"/>
      <c r="E44" s="7"/>
      <c r="F44" s="7"/>
      <c r="G44" s="9"/>
      <c r="I44" s="5" t="str">
        <f t="array" ref="I44">IF(OR(A44:F44=0),"",CONCATENATE(B44,"х",C44,"-",D44,"х",E44))</f>
        <v/>
      </c>
      <c r="J44" s="6" t="str">
        <f t="shared" si="5"/>
        <v/>
      </c>
      <c r="L44" s="33" t="str" cm="1">
        <f t="array" ref="L44">IFERROR(INDEX($I$3:$I$61&amp;"_"&amp;$G$3:$G$61,MATCH(0,INDEX(COUNTIF($L$2:L43,$I$3:$I$61&amp;"_"&amp;$G$3:$G$61),0,0),0)),"")</f>
        <v/>
      </c>
      <c r="M44" s="4" t="str" cm="1">
        <f t="array" ref="M44">IFERROR(MIN(IF($I$3:$I102&amp;"_"&amp;$G$3:$G102=LEFT(L44,FIND("_",L44)-1)&amp;"_"&amp;RIGHT( L44,LEN(L44)-FIND("_",L44)), $J$3:$J$61,111)),"")</f>
        <v/>
      </c>
      <c r="N44" s="4" t="str">
        <f t="shared" si="1"/>
        <v/>
      </c>
      <c r="O44" s="34">
        <f t="shared" si="2"/>
        <v>0</v>
      </c>
      <c r="P44" s="34">
        <f t="shared" si="3"/>
        <v>0</v>
      </c>
      <c r="Q44" s="35">
        <f>IFERROR(TRIM(MID(SUBSTITUTE("-"&amp;SUBSTITUTE($L44,"х","-"),"-",REPT(" ",LEN($L44))),COLUMNS($O44:Q44)*LEN($L44),LEN($L44))),0)</f>
        <v>0</v>
      </c>
      <c r="R44" s="35">
        <f>IFERROR(LEFT(TRIM(MID(SUBSTITUTE("-"&amp;SUBSTITUTE($L44,"х","-"),"-",REPT(" ",LEN($L44))),COLUMNS($O44:R44)*LEN($L44),LEN($L44))),SEARCH("_",TRIM(MID(SUBSTITUTE("-"&amp;SUBSTITUTE($L44,"х","-"),"-",REPT(" ",LEN($L44))),COLUMNS($O44:R44)*LEN($L44),LEN($L44))))-1),0)</f>
        <v>0</v>
      </c>
      <c r="S44" s="36" t="str">
        <f t="shared" si="4"/>
        <v/>
      </c>
      <c r="T44" s="2"/>
      <c r="U44" s="37" t="e" cm="1">
        <f t="array" ref="U44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44" s="37" t="str" cm="1">
        <f t="array" ref="V44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44" s="37" t="str" cm="1">
        <f t="array" ref="W44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44" s="12"/>
      <c r="Z44" s="12"/>
      <c r="AA44" s="12"/>
    </row>
    <row r="45" spans="1:27" ht="42" customHeight="1" x14ac:dyDescent="0.25">
      <c r="A45" s="8"/>
      <c r="B45" s="7"/>
      <c r="C45" s="7"/>
      <c r="D45" s="7"/>
      <c r="E45" s="7"/>
      <c r="F45" s="7"/>
      <c r="G45" s="9"/>
      <c r="I45" s="5" t="str">
        <f t="array" ref="I45">IF(OR(A45:F45=0),"",CONCATENATE(B45,"х",C45,"-",D45,"х",E45))</f>
        <v/>
      </c>
      <c r="J45" s="6" t="str">
        <f t="shared" si="5"/>
        <v/>
      </c>
      <c r="L45" s="33" t="str" cm="1">
        <f t="array" ref="L45">IFERROR(INDEX($I$3:$I$61&amp;"_"&amp;$G$3:$G$61,MATCH(0,INDEX(COUNTIF($L$2:L44,$I$3:$I$61&amp;"_"&amp;$G$3:$G$61),0,0),0)),"")</f>
        <v/>
      </c>
      <c r="M45" s="4" t="str" cm="1">
        <f t="array" ref="M45">IFERROR(MIN(IF($I$3:$I103&amp;"_"&amp;$G$3:$G103=LEFT(L45,FIND("_",L45)-1)&amp;"_"&amp;RIGHT( L45,LEN(L45)-FIND("_",L45)), $J$3:$J$61,111)),"")</f>
        <v/>
      </c>
      <c r="N45" s="4" t="str">
        <f t="shared" si="1"/>
        <v/>
      </c>
      <c r="O45" s="34">
        <f t="shared" si="2"/>
        <v>0</v>
      </c>
      <c r="P45" s="34">
        <f t="shared" si="3"/>
        <v>0</v>
      </c>
      <c r="Q45" s="35">
        <f>IFERROR(TRIM(MID(SUBSTITUTE("-"&amp;SUBSTITUTE($L45,"х","-"),"-",REPT(" ",LEN($L45))),COLUMNS($O45:Q45)*LEN($L45),LEN($L45))),0)</f>
        <v>0</v>
      </c>
      <c r="R45" s="35">
        <f>IFERROR(LEFT(TRIM(MID(SUBSTITUTE("-"&amp;SUBSTITUTE($L45,"х","-"),"-",REPT(" ",LEN($L45))),COLUMNS($O45:R45)*LEN($L45),LEN($L45))),SEARCH("_",TRIM(MID(SUBSTITUTE("-"&amp;SUBSTITUTE($L45,"х","-"),"-",REPT(" ",LEN($L45))),COLUMNS($O45:R45)*LEN($L45),LEN($L45))))-1),0)</f>
        <v>0</v>
      </c>
      <c r="S45" s="36" t="str">
        <f t="shared" si="4"/>
        <v/>
      </c>
      <c r="T45" s="2"/>
      <c r="U45" s="37" t="e" cm="1">
        <f t="array" ref="U45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45" s="37" t="str" cm="1">
        <f t="array" ref="V45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45" s="37" t="str" cm="1">
        <f t="array" ref="W45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45" s="12"/>
      <c r="Z45" s="12"/>
      <c r="AA45" s="12"/>
    </row>
    <row r="46" spans="1:27" ht="42" customHeight="1" x14ac:dyDescent="0.25">
      <c r="A46" s="8"/>
      <c r="B46" s="7"/>
      <c r="C46" s="7"/>
      <c r="D46" s="7"/>
      <c r="E46" s="7"/>
      <c r="F46" s="7"/>
      <c r="G46" s="9"/>
      <c r="I46" s="5" t="str">
        <f t="array" ref="I46">IF(OR(A46:F46=0),"",CONCATENATE(B46,"х",C46,"-",D46,"х",E46))</f>
        <v/>
      </c>
      <c r="J46" s="6" t="str">
        <f t="shared" si="5"/>
        <v/>
      </c>
      <c r="L46" s="33" t="str" cm="1">
        <f t="array" ref="L46">IFERROR(INDEX($I$3:$I$61&amp;"_"&amp;$G$3:$G$61,MATCH(0,INDEX(COUNTIF($L$2:L45,$I$3:$I$61&amp;"_"&amp;$G$3:$G$61),0,0),0)),"")</f>
        <v/>
      </c>
      <c r="M46" s="4" t="str" cm="1">
        <f t="array" ref="M46">IFERROR(MIN(IF($I$3:$I104&amp;"_"&amp;$G$3:$G104=LEFT(L46,FIND("_",L46)-1)&amp;"_"&amp;RIGHT( L46,LEN(L46)-FIND("_",L46)), $J$3:$J$61,111)),"")</f>
        <v/>
      </c>
      <c r="N46" s="4" t="str">
        <f t="shared" si="1"/>
        <v/>
      </c>
      <c r="O46" s="34">
        <f t="shared" si="2"/>
        <v>0</v>
      </c>
      <c r="P46" s="34">
        <f t="shared" si="3"/>
        <v>0</v>
      </c>
      <c r="Q46" s="35">
        <f>IFERROR(TRIM(MID(SUBSTITUTE("-"&amp;SUBSTITUTE($L46,"х","-"),"-",REPT(" ",LEN($L46))),COLUMNS($O46:Q46)*LEN($L46),LEN($L46))),0)</f>
        <v>0</v>
      </c>
      <c r="R46" s="35">
        <f>IFERROR(LEFT(TRIM(MID(SUBSTITUTE("-"&amp;SUBSTITUTE($L46,"х","-"),"-",REPT(" ",LEN($L46))),COLUMNS($O46:R46)*LEN($L46),LEN($L46))),SEARCH("_",TRIM(MID(SUBSTITUTE("-"&amp;SUBSTITUTE($L46,"х","-"),"-",REPT(" ",LEN($L46))),COLUMNS($O46:R46)*LEN($L46),LEN($L46))))-1),0)</f>
        <v>0</v>
      </c>
      <c r="S46" s="36" t="str">
        <f t="shared" si="4"/>
        <v/>
      </c>
      <c r="T46" s="2"/>
      <c r="U46" s="37" t="e" cm="1">
        <f t="array" ref="U46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46" s="37" t="str" cm="1">
        <f t="array" ref="V46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46" s="37" t="str" cm="1">
        <f t="array" ref="W46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46" s="12"/>
      <c r="Z46" s="12"/>
      <c r="AA46" s="12"/>
    </row>
    <row r="47" spans="1:27" ht="42" customHeight="1" x14ac:dyDescent="0.25">
      <c r="A47" s="8"/>
      <c r="B47" s="7"/>
      <c r="C47" s="7"/>
      <c r="D47" s="7"/>
      <c r="E47" s="7"/>
      <c r="F47" s="7"/>
      <c r="G47" s="9"/>
      <c r="I47" s="5" t="str">
        <f t="array" ref="I47">IF(OR(A47:F47=0),"",CONCATENATE(B47,"х",C47,"-",D47,"х",E47))</f>
        <v/>
      </c>
      <c r="J47" s="6" t="str">
        <f t="shared" si="5"/>
        <v/>
      </c>
      <c r="L47" s="33" t="str" cm="1">
        <f t="array" ref="L47">IFERROR(INDEX($I$3:$I$61&amp;"_"&amp;$G$3:$G$61,MATCH(0,INDEX(COUNTIF($L$2:L46,$I$3:$I$61&amp;"_"&amp;$G$3:$G$61),0,0),0)),"")</f>
        <v/>
      </c>
      <c r="M47" s="4" t="str" cm="1">
        <f t="array" ref="M47">IFERROR(MIN(IF($I$3:$I105&amp;"_"&amp;$G$3:$G105=LEFT(L47,FIND("_",L47)-1)&amp;"_"&amp;RIGHT( L47,LEN(L47)-FIND("_",L47)), $J$3:$J$61,111)),"")</f>
        <v/>
      </c>
      <c r="N47" s="4" t="str">
        <f t="shared" si="1"/>
        <v/>
      </c>
      <c r="O47" s="34">
        <f t="shared" si="2"/>
        <v>0</v>
      </c>
      <c r="P47" s="34">
        <f t="shared" si="3"/>
        <v>0</v>
      </c>
      <c r="Q47" s="35">
        <f>IFERROR(TRIM(MID(SUBSTITUTE("-"&amp;SUBSTITUTE($L47,"х","-"),"-",REPT(" ",LEN($L47))),COLUMNS($O47:Q47)*LEN($L47),LEN($L47))),0)</f>
        <v>0</v>
      </c>
      <c r="R47" s="35">
        <f>IFERROR(LEFT(TRIM(MID(SUBSTITUTE("-"&amp;SUBSTITUTE($L47,"х","-"),"-",REPT(" ",LEN($L47))),COLUMNS($O47:R47)*LEN($L47),LEN($L47))),SEARCH("_",TRIM(MID(SUBSTITUTE("-"&amp;SUBSTITUTE($L47,"х","-"),"-",REPT(" ",LEN($L47))),COLUMNS($O47:R47)*LEN($L47),LEN($L47))))-1),0)</f>
        <v>0</v>
      </c>
      <c r="S47" s="36" t="str">
        <f t="shared" si="4"/>
        <v/>
      </c>
      <c r="T47" s="2"/>
      <c r="U47" s="37" t="e" cm="1">
        <f t="array" ref="U47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47" s="37" t="str" cm="1">
        <f t="array" ref="V47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47" s="37" t="str" cm="1">
        <f t="array" ref="W47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47" s="12"/>
      <c r="Z47" s="12"/>
      <c r="AA47" s="12"/>
    </row>
    <row r="48" spans="1:27" ht="42" customHeight="1" x14ac:dyDescent="0.25">
      <c r="A48" s="8"/>
      <c r="B48" s="7"/>
      <c r="C48" s="7"/>
      <c r="D48" s="7"/>
      <c r="E48" s="7"/>
      <c r="F48" s="7"/>
      <c r="G48" s="9"/>
      <c r="I48" s="5" t="str">
        <f t="array" ref="I48">IF(OR(A48:F48=0),"",CONCATENATE(B48,"х",C48,"-",D48,"х",E48))</f>
        <v/>
      </c>
      <c r="J48" s="6" t="str">
        <f t="shared" si="5"/>
        <v/>
      </c>
      <c r="L48" s="33" t="str" cm="1">
        <f t="array" ref="L48">IFERROR(INDEX($I$3:$I$61&amp;"_"&amp;$G$3:$G$61,MATCH(0,INDEX(COUNTIF($L$2:L47,$I$3:$I$61&amp;"_"&amp;$G$3:$G$61),0,0),0)),"")</f>
        <v/>
      </c>
      <c r="M48" s="4" t="str" cm="1">
        <f t="array" ref="M48">IFERROR(MIN(IF($I$3:$I106&amp;"_"&amp;$G$3:$G106=LEFT(L48,FIND("_",L48)-1)&amp;"_"&amp;RIGHT( L48,LEN(L48)-FIND("_",L48)), $J$3:$J$61,111)),"")</f>
        <v/>
      </c>
      <c r="N48" s="4" t="str">
        <f t="shared" si="1"/>
        <v/>
      </c>
      <c r="O48" s="34">
        <f t="shared" si="2"/>
        <v>0</v>
      </c>
      <c r="P48" s="34">
        <f t="shared" si="3"/>
        <v>0</v>
      </c>
      <c r="Q48" s="35">
        <f>IFERROR(TRIM(MID(SUBSTITUTE("-"&amp;SUBSTITUTE($L48,"х","-"),"-",REPT(" ",LEN($L48))),COLUMNS($O48:Q48)*LEN($L48),LEN($L48))),0)</f>
        <v>0</v>
      </c>
      <c r="R48" s="35">
        <f>IFERROR(LEFT(TRIM(MID(SUBSTITUTE("-"&amp;SUBSTITUTE($L48,"х","-"),"-",REPT(" ",LEN($L48))),COLUMNS($O48:R48)*LEN($L48),LEN($L48))),SEARCH("_",TRIM(MID(SUBSTITUTE("-"&amp;SUBSTITUTE($L48,"х","-"),"-",REPT(" ",LEN($L48))),COLUMNS($O48:R48)*LEN($L48),LEN($L48))))-1),0)</f>
        <v>0</v>
      </c>
      <c r="S48" s="36" t="str">
        <f t="shared" si="4"/>
        <v/>
      </c>
      <c r="T48" s="2"/>
      <c r="U48" s="37" t="e" cm="1">
        <f t="array" ref="U48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48" s="37" t="str" cm="1">
        <f t="array" ref="V48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48" s="37" t="str" cm="1">
        <f t="array" ref="W48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48" s="12"/>
      <c r="Z48" s="12"/>
      <c r="AA48" s="12"/>
    </row>
    <row r="49" spans="1:27" ht="42" customHeight="1" x14ac:dyDescent="0.25">
      <c r="A49" s="8"/>
      <c r="B49" s="7"/>
      <c r="C49" s="7"/>
      <c r="D49" s="7"/>
      <c r="E49" s="7"/>
      <c r="F49" s="7"/>
      <c r="G49" s="9"/>
      <c r="I49" s="5" t="str">
        <f t="array" ref="I49">IF(OR(A49:F49=0),"",CONCATENATE(B49,"х",C49,"-",D49,"х",E49))</f>
        <v/>
      </c>
      <c r="J49" s="6" t="str">
        <f t="shared" si="5"/>
        <v/>
      </c>
      <c r="L49" s="33" t="str" cm="1">
        <f t="array" ref="L49">IFERROR(INDEX($I$3:$I$61&amp;"_"&amp;$G$3:$G$61,MATCH(0,INDEX(COUNTIF($L$2:L48,$I$3:$I$61&amp;"_"&amp;$G$3:$G$61),0,0),0)),"")</f>
        <v/>
      </c>
      <c r="M49" s="4" t="str" cm="1">
        <f t="array" ref="M49">IFERROR(MIN(IF($I$3:$I107&amp;"_"&amp;$G$3:$G107=LEFT(L49,FIND("_",L49)-1)&amp;"_"&amp;RIGHT( L49,LEN(L49)-FIND("_",L49)), $J$3:$J$61,111)),"")</f>
        <v/>
      </c>
      <c r="N49" s="4" t="str">
        <f t="shared" si="1"/>
        <v/>
      </c>
      <c r="O49" s="34">
        <f t="shared" si="2"/>
        <v>0</v>
      </c>
      <c r="P49" s="34">
        <f t="shared" si="3"/>
        <v>0</v>
      </c>
      <c r="Q49" s="35">
        <f>IFERROR(TRIM(MID(SUBSTITUTE("-"&amp;SUBSTITUTE($L49,"х","-"),"-",REPT(" ",LEN($L49))),COLUMNS($O49:Q49)*LEN($L49),LEN($L49))),0)</f>
        <v>0</v>
      </c>
      <c r="R49" s="35">
        <f>IFERROR(LEFT(TRIM(MID(SUBSTITUTE("-"&amp;SUBSTITUTE($L49,"х","-"),"-",REPT(" ",LEN($L49))),COLUMNS($O49:R49)*LEN($L49),LEN($L49))),SEARCH("_",TRIM(MID(SUBSTITUTE("-"&amp;SUBSTITUTE($L49,"х","-"),"-",REPT(" ",LEN($L49))),COLUMNS($O49:R49)*LEN($L49),LEN($L49))))-1),0)</f>
        <v>0</v>
      </c>
      <c r="S49" s="36" t="str">
        <f t="shared" si="4"/>
        <v/>
      </c>
      <c r="T49" s="2"/>
      <c r="U49" s="37" t="e" cm="1">
        <f t="array" ref="U49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49" s="37" t="str" cm="1">
        <f t="array" ref="V49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49" s="37" t="str" cm="1">
        <f t="array" ref="W49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49" s="12"/>
      <c r="Z49" s="12"/>
      <c r="AA49" s="12"/>
    </row>
    <row r="50" spans="1:27" ht="42" customHeight="1" x14ac:dyDescent="0.25">
      <c r="A50" s="8"/>
      <c r="B50" s="7"/>
      <c r="C50" s="7"/>
      <c r="D50" s="7"/>
      <c r="E50" s="7"/>
      <c r="F50" s="7"/>
      <c r="G50" s="9"/>
      <c r="I50" s="5" t="str">
        <f t="array" ref="I50">IF(OR(A50:F50=0),"",CONCATENATE(B50,"х",C50,"-",D50,"х",E50))</f>
        <v/>
      </c>
      <c r="J50" s="6" t="str">
        <f t="shared" si="5"/>
        <v/>
      </c>
      <c r="L50" s="33" t="str" cm="1">
        <f t="array" ref="L50">IFERROR(INDEX($I$3:$I$61&amp;"_"&amp;$G$3:$G$61,MATCH(0,INDEX(COUNTIF($L$2:L49,$I$3:$I$61&amp;"_"&amp;$G$3:$G$61),0,0),0)),"")</f>
        <v/>
      </c>
      <c r="M50" s="4" t="str" cm="1">
        <f t="array" ref="M50">IFERROR(MIN(IF($I$3:$I108&amp;"_"&amp;$G$3:$G108=LEFT(L50,FIND("_",L50)-1)&amp;"_"&amp;RIGHT( L50,LEN(L50)-FIND("_",L50)), $J$3:$J$61,111)),"")</f>
        <v/>
      </c>
      <c r="N50" s="4" t="str">
        <f t="shared" si="1"/>
        <v/>
      </c>
      <c r="O50" s="34">
        <f t="shared" si="2"/>
        <v>0</v>
      </c>
      <c r="P50" s="34">
        <f t="shared" si="3"/>
        <v>0</v>
      </c>
      <c r="Q50" s="35">
        <f>IFERROR(TRIM(MID(SUBSTITUTE("-"&amp;SUBSTITUTE($L50,"х","-"),"-",REPT(" ",LEN($L50))),COLUMNS($O50:Q50)*LEN($L50),LEN($L50))),0)</f>
        <v>0</v>
      </c>
      <c r="R50" s="35">
        <f>IFERROR(LEFT(TRIM(MID(SUBSTITUTE("-"&amp;SUBSTITUTE($L50,"х","-"),"-",REPT(" ",LEN($L50))),COLUMNS($O50:R50)*LEN($L50),LEN($L50))),SEARCH("_",TRIM(MID(SUBSTITUTE("-"&amp;SUBSTITUTE($L50,"х","-"),"-",REPT(" ",LEN($L50))),COLUMNS($O50:R50)*LEN($L50),LEN($L50))))-1),0)</f>
        <v>0</v>
      </c>
      <c r="S50" s="36" t="str">
        <f t="shared" si="4"/>
        <v/>
      </c>
      <c r="T50" s="2"/>
      <c r="U50" s="37" t="e" cm="1">
        <f t="array" ref="U50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50" s="37" t="str" cm="1">
        <f t="array" ref="V50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50" s="37" t="str" cm="1">
        <f t="array" ref="W50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50" s="12"/>
      <c r="Z50" s="12"/>
      <c r="AA50" s="12"/>
    </row>
    <row r="51" spans="1:27" ht="42" customHeight="1" x14ac:dyDescent="0.25">
      <c r="A51" s="8"/>
      <c r="B51" s="7"/>
      <c r="C51" s="7"/>
      <c r="D51" s="7"/>
      <c r="E51" s="7"/>
      <c r="F51" s="7"/>
      <c r="G51" s="9"/>
      <c r="I51" s="5" t="str">
        <f t="array" ref="I51">IF(OR(A51:F51=0),"",CONCATENATE(B51,"х",C51,"-",D51,"х",E51))</f>
        <v/>
      </c>
      <c r="J51" s="6" t="str">
        <f t="shared" si="5"/>
        <v/>
      </c>
      <c r="L51" s="33" t="str" cm="1">
        <f t="array" ref="L51">IFERROR(INDEX($I$3:$I$61&amp;"_"&amp;$G$3:$G$61,MATCH(0,INDEX(COUNTIF($L$2:L50,$I$3:$I$61&amp;"_"&amp;$G$3:$G$61),0,0),0)),"")</f>
        <v/>
      </c>
      <c r="M51" s="4" t="str" cm="1">
        <f t="array" ref="M51">IFERROR(MIN(IF($I$3:$I109&amp;"_"&amp;$G$3:$G109=LEFT(L51,FIND("_",L51)-1)&amp;"_"&amp;RIGHT( L51,LEN(L51)-FIND("_",L51)), $J$3:$J$61,111)),"")</f>
        <v/>
      </c>
      <c r="N51" s="4" t="str">
        <f t="shared" si="1"/>
        <v/>
      </c>
      <c r="O51" s="34">
        <f t="shared" si="2"/>
        <v>0</v>
      </c>
      <c r="P51" s="34">
        <f t="shared" si="3"/>
        <v>0</v>
      </c>
      <c r="Q51" s="35">
        <f>IFERROR(TRIM(MID(SUBSTITUTE("-"&amp;SUBSTITUTE($L51,"х","-"),"-",REPT(" ",LEN($L51))),COLUMNS($O51:Q51)*LEN($L51),LEN($L51))),0)</f>
        <v>0</v>
      </c>
      <c r="R51" s="35">
        <f>IFERROR(LEFT(TRIM(MID(SUBSTITUTE("-"&amp;SUBSTITUTE($L51,"х","-"),"-",REPT(" ",LEN($L51))),COLUMNS($O51:R51)*LEN($L51),LEN($L51))),SEARCH("_",TRIM(MID(SUBSTITUTE("-"&amp;SUBSTITUTE($L51,"х","-"),"-",REPT(" ",LEN($L51))),COLUMNS($O51:R51)*LEN($L51),LEN($L51))))-1),0)</f>
        <v>0</v>
      </c>
      <c r="S51" s="36" t="str">
        <f t="shared" si="4"/>
        <v/>
      </c>
      <c r="T51" s="2"/>
      <c r="U51" s="37" t="e" cm="1">
        <f t="array" ref="U51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51" s="37" t="str" cm="1">
        <f t="array" ref="V51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51" s="37" t="str" cm="1">
        <f t="array" ref="W51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51" s="12"/>
      <c r="Z51" s="12"/>
      <c r="AA51" s="12"/>
    </row>
    <row r="52" spans="1:27" ht="42" customHeight="1" x14ac:dyDescent="0.25">
      <c r="A52" s="8"/>
      <c r="B52" s="7"/>
      <c r="C52" s="7"/>
      <c r="D52" s="7"/>
      <c r="E52" s="7"/>
      <c r="F52" s="7"/>
      <c r="G52" s="9"/>
      <c r="I52" s="5" t="str">
        <f t="array" ref="I52">IF(OR(A52:F52=0),"",CONCATENATE(B52,"х",C52,"-",D52,"х",E52))</f>
        <v/>
      </c>
      <c r="J52" s="6" t="str">
        <f t="shared" si="5"/>
        <v/>
      </c>
      <c r="L52" s="33" t="str" cm="1">
        <f t="array" ref="L52">IFERROR(INDEX($I$3:$I$61&amp;"_"&amp;$G$3:$G$61,MATCH(0,INDEX(COUNTIF($L$2:L51,$I$3:$I$61&amp;"_"&amp;$G$3:$G$61),0,0),0)),"")</f>
        <v/>
      </c>
      <c r="M52" s="4" t="str" cm="1">
        <f t="array" ref="M52">IFERROR(MIN(IF($I$3:$I110&amp;"_"&amp;$G$3:$G110=LEFT(L52,FIND("_",L52)-1)&amp;"_"&amp;RIGHT( L52,LEN(L52)-FIND("_",L52)), $J$3:$J$61,111)),"")</f>
        <v/>
      </c>
      <c r="N52" s="4" t="str">
        <f t="shared" si="1"/>
        <v/>
      </c>
      <c r="O52" s="34">
        <f t="shared" si="2"/>
        <v>0</v>
      </c>
      <c r="P52" s="34">
        <f t="shared" si="3"/>
        <v>0</v>
      </c>
      <c r="Q52" s="35">
        <f>IFERROR(TRIM(MID(SUBSTITUTE("-"&amp;SUBSTITUTE($L52,"х","-"),"-",REPT(" ",LEN($L52))),COLUMNS($O52:Q52)*LEN($L52),LEN($L52))),0)</f>
        <v>0</v>
      </c>
      <c r="R52" s="35">
        <f>IFERROR(LEFT(TRIM(MID(SUBSTITUTE("-"&amp;SUBSTITUTE($L52,"х","-"),"-",REPT(" ",LEN($L52))),COLUMNS($O52:R52)*LEN($L52),LEN($L52))),SEARCH("_",TRIM(MID(SUBSTITUTE("-"&amp;SUBSTITUTE($L52,"х","-"),"-",REPT(" ",LEN($L52))),COLUMNS($O52:R52)*LEN($L52),LEN($L52))))-1),0)</f>
        <v>0</v>
      </c>
      <c r="S52" s="36" t="str">
        <f t="shared" si="4"/>
        <v/>
      </c>
      <c r="T52" s="2"/>
      <c r="U52" s="37" t="e" cm="1">
        <f t="array" ref="U52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52" s="37" t="str" cm="1">
        <f t="array" ref="V52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52" s="37" t="str" cm="1">
        <f t="array" ref="W52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52" s="12"/>
      <c r="Z52" s="12"/>
      <c r="AA52" s="12"/>
    </row>
    <row r="53" spans="1:27" ht="42" customHeight="1" x14ac:dyDescent="0.25">
      <c r="A53" s="8"/>
      <c r="B53" s="7"/>
      <c r="C53" s="7"/>
      <c r="D53" s="7"/>
      <c r="E53" s="7"/>
      <c r="F53" s="7"/>
      <c r="G53" s="9"/>
      <c r="I53" s="5" t="str">
        <f t="array" ref="I53">IF(OR(A53:F53=0),"",CONCATENATE(B53,"х",C53,"-",D53,"х",E53))</f>
        <v/>
      </c>
      <c r="J53" s="6" t="str">
        <f t="shared" si="5"/>
        <v/>
      </c>
      <c r="L53" s="33" t="str" cm="1">
        <f t="array" ref="L53">IFERROR(INDEX($I$3:$I$61&amp;"_"&amp;$G$3:$G$61,MATCH(0,INDEX(COUNTIF($L$2:L52,$I$3:$I$61&amp;"_"&amp;$G$3:$G$61),0,0),0)),"")</f>
        <v/>
      </c>
      <c r="M53" s="4" t="str" cm="1">
        <f t="array" ref="M53">IFERROR(MIN(IF($I$3:$I111&amp;"_"&amp;$G$3:$G111=LEFT(L53,FIND("_",L53)-1)&amp;"_"&amp;RIGHT( L53,LEN(L53)-FIND("_",L53)), $J$3:$J$61,111)),"")</f>
        <v/>
      </c>
      <c r="N53" s="4" t="str">
        <f t="shared" si="1"/>
        <v/>
      </c>
      <c r="O53" s="34">
        <f t="shared" si="2"/>
        <v>0</v>
      </c>
      <c r="P53" s="34">
        <f t="shared" si="3"/>
        <v>0</v>
      </c>
      <c r="Q53" s="35">
        <f>IFERROR(TRIM(MID(SUBSTITUTE("-"&amp;SUBSTITUTE($L53,"х","-"),"-",REPT(" ",LEN($L53))),COLUMNS($O53:Q53)*LEN($L53),LEN($L53))),0)</f>
        <v>0</v>
      </c>
      <c r="R53" s="35">
        <f>IFERROR(LEFT(TRIM(MID(SUBSTITUTE("-"&amp;SUBSTITUTE($L53,"х","-"),"-",REPT(" ",LEN($L53))),COLUMNS($O53:R53)*LEN($L53),LEN($L53))),SEARCH("_",TRIM(MID(SUBSTITUTE("-"&amp;SUBSTITUTE($L53,"х","-"),"-",REPT(" ",LEN($L53))),COLUMNS($O53:R53)*LEN($L53),LEN($L53))))-1),0)</f>
        <v>0</v>
      </c>
      <c r="S53" s="36" t="str">
        <f t="shared" si="4"/>
        <v/>
      </c>
      <c r="T53" s="2"/>
      <c r="U53" s="37" t="e" cm="1">
        <f t="array" ref="U53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53" s="37" t="str" cm="1">
        <f t="array" ref="V53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53" s="37" t="str" cm="1">
        <f t="array" ref="W53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53" s="12"/>
      <c r="Z53" s="12"/>
      <c r="AA53" s="12"/>
    </row>
    <row r="54" spans="1:27" ht="42" customHeight="1" x14ac:dyDescent="0.25">
      <c r="A54" s="8"/>
      <c r="B54" s="7"/>
      <c r="C54" s="7"/>
      <c r="D54" s="7"/>
      <c r="E54" s="7"/>
      <c r="F54" s="7"/>
      <c r="G54" s="9"/>
      <c r="I54" s="5" t="str">
        <f t="array" ref="I54">IF(OR(A54:F54=0),"",CONCATENATE(B54,"х",C54,"-",D54,"х",E54))</f>
        <v/>
      </c>
      <c r="J54" s="6" t="str">
        <f t="shared" si="5"/>
        <v/>
      </c>
      <c r="L54" s="33" t="str" cm="1">
        <f t="array" ref="L54">IFERROR(INDEX($I$3:$I$61&amp;"_"&amp;$G$3:$G$61,MATCH(0,INDEX(COUNTIF($L$2:L53,$I$3:$I$61&amp;"_"&amp;$G$3:$G$61),0,0),0)),"")</f>
        <v/>
      </c>
      <c r="M54" s="4" t="str" cm="1">
        <f t="array" ref="M54">IFERROR(MIN(IF($I$3:$I112&amp;"_"&amp;$G$3:$G112=LEFT(L54,FIND("_",L54)-1)&amp;"_"&amp;RIGHT( L54,LEN(L54)-FIND("_",L54)), $J$3:$J$61,111)),"")</f>
        <v/>
      </c>
      <c r="N54" s="4" t="str">
        <f t="shared" si="1"/>
        <v/>
      </c>
      <c r="O54" s="34">
        <f t="shared" si="2"/>
        <v>0</v>
      </c>
      <c r="P54" s="34">
        <f t="shared" si="3"/>
        <v>0</v>
      </c>
      <c r="Q54" s="35">
        <f>IFERROR(TRIM(MID(SUBSTITUTE("-"&amp;SUBSTITUTE($L54,"х","-"),"-",REPT(" ",LEN($L54))),COLUMNS($O54:Q54)*LEN($L54),LEN($L54))),0)</f>
        <v>0</v>
      </c>
      <c r="R54" s="35">
        <f>IFERROR(LEFT(TRIM(MID(SUBSTITUTE("-"&amp;SUBSTITUTE($L54,"х","-"),"-",REPT(" ",LEN($L54))),COLUMNS($O54:R54)*LEN($L54),LEN($L54))),SEARCH("_",TRIM(MID(SUBSTITUTE("-"&amp;SUBSTITUTE($L54,"х","-"),"-",REPT(" ",LEN($L54))),COLUMNS($O54:R54)*LEN($L54),LEN($L54))))-1),0)</f>
        <v>0</v>
      </c>
      <c r="S54" s="36" t="str">
        <f t="shared" si="4"/>
        <v/>
      </c>
      <c r="T54" s="2"/>
      <c r="U54" s="37" t="e" cm="1">
        <f t="array" ref="U54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54" s="37" t="str" cm="1">
        <f t="array" ref="V54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54" s="37" t="str" cm="1">
        <f t="array" ref="W54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54" s="12"/>
      <c r="Z54" s="12"/>
      <c r="AA54" s="12"/>
    </row>
    <row r="55" spans="1:27" ht="42" customHeight="1" x14ac:dyDescent="0.25">
      <c r="A55" s="8"/>
      <c r="B55" s="7"/>
      <c r="C55" s="7"/>
      <c r="D55" s="7"/>
      <c r="E55" s="7"/>
      <c r="F55" s="7"/>
      <c r="G55" s="9"/>
      <c r="I55" s="5" t="str">
        <f t="array" ref="I55">IF(OR(A55:F55=0),"",CONCATENATE(B55,"х",C55,"-",D55,"х",E55))</f>
        <v/>
      </c>
      <c r="J55" s="6" t="str">
        <f t="shared" si="5"/>
        <v/>
      </c>
      <c r="L55" s="33" t="str" cm="1">
        <f t="array" ref="L55">IFERROR(INDEX($I$3:$I$61&amp;"_"&amp;$G$3:$G$61,MATCH(0,INDEX(COUNTIF($L$2:L54,$I$3:$I$61&amp;"_"&amp;$G$3:$G$61),0,0),0)),"")</f>
        <v/>
      </c>
      <c r="M55" s="4" t="str" cm="1">
        <f t="array" ref="M55">IFERROR(MIN(IF($I$3:$I113&amp;"_"&amp;$G$3:$G113=LEFT(L55,FIND("_",L55)-1)&amp;"_"&amp;RIGHT( L55,LEN(L55)-FIND("_",L55)), $J$3:$J$61,111)),"")</f>
        <v/>
      </c>
      <c r="N55" s="4" t="str">
        <f t="shared" si="1"/>
        <v/>
      </c>
      <c r="O55" s="34">
        <f t="shared" si="2"/>
        <v>0</v>
      </c>
      <c r="P55" s="34">
        <f t="shared" si="3"/>
        <v>0</v>
      </c>
      <c r="Q55" s="35">
        <f>IFERROR(TRIM(MID(SUBSTITUTE("-"&amp;SUBSTITUTE($L55,"х","-"),"-",REPT(" ",LEN($L55))),COLUMNS($O55:Q55)*LEN($L55),LEN($L55))),0)</f>
        <v>0</v>
      </c>
      <c r="R55" s="35">
        <f>IFERROR(LEFT(TRIM(MID(SUBSTITUTE("-"&amp;SUBSTITUTE($L55,"х","-"),"-",REPT(" ",LEN($L55))),COLUMNS($O55:R55)*LEN($L55),LEN($L55))),SEARCH("_",TRIM(MID(SUBSTITUTE("-"&amp;SUBSTITUTE($L55,"х","-"),"-",REPT(" ",LEN($L55))),COLUMNS($O55:R55)*LEN($L55),LEN($L55))))-1),0)</f>
        <v>0</v>
      </c>
      <c r="S55" s="36" t="str">
        <f t="shared" si="4"/>
        <v/>
      </c>
      <c r="T55" s="2"/>
      <c r="U55" s="37" t="e" cm="1">
        <f t="array" ref="U55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55" s="37" t="str" cm="1">
        <f t="array" ref="V55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55" s="37" t="str" cm="1">
        <f t="array" ref="W55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55" s="12"/>
      <c r="Z55" s="12"/>
      <c r="AA55" s="12"/>
    </row>
    <row r="56" spans="1:27" ht="42" customHeight="1" x14ac:dyDescent="0.25">
      <c r="A56" s="8"/>
      <c r="B56" s="7"/>
      <c r="C56" s="7"/>
      <c r="D56" s="7"/>
      <c r="E56" s="7"/>
      <c r="F56" s="7"/>
      <c r="G56" s="9"/>
      <c r="I56" s="5" t="str">
        <f t="array" ref="I56">IF(OR(A56:F56=0),"",CONCATENATE(B56,"х",C56,"-",D56,"х",E56))</f>
        <v/>
      </c>
      <c r="J56" s="6" t="str">
        <f t="shared" si="5"/>
        <v/>
      </c>
      <c r="L56" s="33" t="str" cm="1">
        <f t="array" ref="L56">IFERROR(INDEX($I$3:$I$61&amp;"_"&amp;$G$3:$G$61,MATCH(0,INDEX(COUNTIF($L$2:L55,$I$3:$I$61&amp;"_"&amp;$G$3:$G$61),0,0),0)),"")</f>
        <v/>
      </c>
      <c r="M56" s="4" t="str" cm="1">
        <f t="array" ref="M56">IFERROR(MIN(IF($I$3:$I114&amp;"_"&amp;$G$3:$G114=LEFT(L56,FIND("_",L56)-1)&amp;"_"&amp;RIGHT( L56,LEN(L56)-FIND("_",L56)), $J$3:$J$61,111)),"")</f>
        <v/>
      </c>
      <c r="N56" s="4" t="str">
        <f t="shared" si="1"/>
        <v/>
      </c>
      <c r="O56" s="34">
        <f t="shared" si="2"/>
        <v>0</v>
      </c>
      <c r="P56" s="34">
        <f t="shared" si="3"/>
        <v>0</v>
      </c>
      <c r="Q56" s="35">
        <f>IFERROR(TRIM(MID(SUBSTITUTE("-"&amp;SUBSTITUTE($L56,"х","-"),"-",REPT(" ",LEN($L56))),COLUMNS($O56:Q56)*LEN($L56),LEN($L56))),0)</f>
        <v>0</v>
      </c>
      <c r="R56" s="35">
        <f>IFERROR(LEFT(TRIM(MID(SUBSTITUTE("-"&amp;SUBSTITUTE($L56,"х","-"),"-",REPT(" ",LEN($L56))),COLUMNS($O56:R56)*LEN($L56),LEN($L56))),SEARCH("_",TRIM(MID(SUBSTITUTE("-"&amp;SUBSTITUTE($L56,"х","-"),"-",REPT(" ",LEN($L56))),COLUMNS($O56:R56)*LEN($L56),LEN($L56))))-1),0)</f>
        <v>0</v>
      </c>
      <c r="S56" s="36" t="str">
        <f t="shared" si="4"/>
        <v/>
      </c>
      <c r="T56" s="2"/>
      <c r="U56" s="37" t="e" cm="1">
        <f t="array" ref="U56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56" s="37" t="str" cm="1">
        <f t="array" ref="V56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56" s="37" t="str" cm="1">
        <f t="array" ref="W56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56" s="12"/>
      <c r="Z56" s="12"/>
      <c r="AA56" s="12"/>
    </row>
    <row r="57" spans="1:27" ht="42" customHeight="1" x14ac:dyDescent="0.25">
      <c r="A57" s="8"/>
      <c r="B57" s="7"/>
      <c r="C57" s="7"/>
      <c r="D57" s="7"/>
      <c r="E57" s="7"/>
      <c r="F57" s="7"/>
      <c r="G57" s="9"/>
      <c r="I57" s="5" t="str">
        <f t="array" ref="I57">IF(OR(A57:F57=0),"",CONCATENATE(B57,"х",C57,"-",D57,"х",E57))</f>
        <v/>
      </c>
      <c r="J57" s="6" t="str">
        <f t="shared" si="5"/>
        <v/>
      </c>
      <c r="L57" s="33" t="str" cm="1">
        <f t="array" ref="L57">IFERROR(INDEX($I$3:$I$61&amp;"_"&amp;$G$3:$G$61,MATCH(0,INDEX(COUNTIF($L$2:L56,$I$3:$I$61&amp;"_"&amp;$G$3:$G$61),0,0),0)),"")</f>
        <v/>
      </c>
      <c r="M57" s="4" t="str" cm="1">
        <f t="array" ref="M57">IFERROR(MIN(IF($I$3:$I115&amp;"_"&amp;$G$3:$G115=LEFT(L57,FIND("_",L57)-1)&amp;"_"&amp;RIGHT( L57,LEN(L57)-FIND("_",L57)), $J$3:$J$61,111)),"")</f>
        <v/>
      </c>
      <c r="N57" s="4" t="str">
        <f t="shared" si="1"/>
        <v/>
      </c>
      <c r="O57" s="34">
        <f t="shared" si="2"/>
        <v>0</v>
      </c>
      <c r="P57" s="34">
        <f t="shared" si="3"/>
        <v>0</v>
      </c>
      <c r="Q57" s="35">
        <f>IFERROR(TRIM(MID(SUBSTITUTE("-"&amp;SUBSTITUTE($L57,"х","-"),"-",REPT(" ",LEN($L57))),COLUMNS($O57:Q57)*LEN($L57),LEN($L57))),0)</f>
        <v>0</v>
      </c>
      <c r="R57" s="35">
        <f>IFERROR(LEFT(TRIM(MID(SUBSTITUTE("-"&amp;SUBSTITUTE($L57,"х","-"),"-",REPT(" ",LEN($L57))),COLUMNS($O57:R57)*LEN($L57),LEN($L57))),SEARCH("_",TRIM(MID(SUBSTITUTE("-"&amp;SUBSTITUTE($L57,"х","-"),"-",REPT(" ",LEN($L57))),COLUMNS($O57:R57)*LEN($L57),LEN($L57))))-1),0)</f>
        <v>0</v>
      </c>
      <c r="S57" s="36" t="str">
        <f t="shared" si="4"/>
        <v/>
      </c>
      <c r="T57" s="2"/>
      <c r="U57" s="37" t="e" cm="1">
        <f t="array" ref="U57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57" s="37" t="str" cm="1">
        <f t="array" ref="V57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57" s="37" t="str" cm="1">
        <f t="array" ref="W57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57" s="12"/>
      <c r="Z57" s="12"/>
      <c r="AA57" s="12"/>
    </row>
    <row r="58" spans="1:27" ht="42" customHeight="1" x14ac:dyDescent="0.25">
      <c r="A58" s="8"/>
      <c r="B58" s="7"/>
      <c r="C58" s="7"/>
      <c r="D58" s="7"/>
      <c r="E58" s="7"/>
      <c r="F58" s="7"/>
      <c r="G58" s="9"/>
      <c r="I58" s="5" t="str">
        <f t="array" ref="I58">IF(OR(A58:F58=0),"",CONCATENATE(B58,"х",C58,"-",D58,"х",E58))</f>
        <v/>
      </c>
      <c r="J58" s="6" t="str">
        <f t="shared" si="5"/>
        <v/>
      </c>
      <c r="L58" s="33" t="str" cm="1">
        <f t="array" ref="L58">IFERROR(INDEX($I$3:$I$61&amp;"_"&amp;$G$3:$G$61,MATCH(0,INDEX(COUNTIF($L$2:L57,$I$3:$I$61&amp;"_"&amp;$G$3:$G$61),0,0),0)),"")</f>
        <v/>
      </c>
      <c r="M58" s="4" t="str" cm="1">
        <f t="array" ref="M58">IFERROR(MIN(IF($I$3:$I116&amp;"_"&amp;$G$3:$G116=LEFT(L58,FIND("_",L58)-1)&amp;"_"&amp;RIGHT( L58,LEN(L58)-FIND("_",L58)), $J$3:$J$61,111)),"")</f>
        <v/>
      </c>
      <c r="N58" s="4" t="str">
        <f t="shared" si="1"/>
        <v/>
      </c>
      <c r="O58" s="34">
        <f t="shared" si="2"/>
        <v>0</v>
      </c>
      <c r="P58" s="34">
        <f t="shared" si="3"/>
        <v>0</v>
      </c>
      <c r="Q58" s="35">
        <f>IFERROR(TRIM(MID(SUBSTITUTE("-"&amp;SUBSTITUTE($L58,"х","-"),"-",REPT(" ",LEN($L58))),COLUMNS($O58:Q58)*LEN($L58),LEN($L58))),0)</f>
        <v>0</v>
      </c>
      <c r="R58" s="35">
        <f>IFERROR(LEFT(TRIM(MID(SUBSTITUTE("-"&amp;SUBSTITUTE($L58,"х","-"),"-",REPT(" ",LEN($L58))),COLUMNS($O58:R58)*LEN($L58),LEN($L58))),SEARCH("_",TRIM(MID(SUBSTITUTE("-"&amp;SUBSTITUTE($L58,"х","-"),"-",REPT(" ",LEN($L58))),COLUMNS($O58:R58)*LEN($L58),LEN($L58))))-1),0)</f>
        <v>0</v>
      </c>
      <c r="S58" s="36" t="str">
        <f t="shared" si="4"/>
        <v/>
      </c>
      <c r="T58" s="2"/>
      <c r="U58" s="37" t="e" cm="1">
        <f t="array" ref="U58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58" s="37" t="str" cm="1">
        <f t="array" ref="V58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58" s="37" t="str" cm="1">
        <f t="array" ref="W58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58" s="12"/>
      <c r="Z58" s="12"/>
      <c r="AA58" s="12"/>
    </row>
    <row r="59" spans="1:27" ht="42" customHeight="1" x14ac:dyDescent="0.25">
      <c r="A59" s="8"/>
      <c r="B59" s="7"/>
      <c r="C59" s="7"/>
      <c r="D59" s="7"/>
      <c r="E59" s="7"/>
      <c r="F59" s="7"/>
      <c r="G59" s="9"/>
      <c r="I59" s="5" t="str">
        <f t="array" ref="I59">IF(OR(A59:F59=0),"",CONCATENATE(B59,"х",C59,"-",D59,"х",E59))</f>
        <v/>
      </c>
      <c r="J59" s="6" t="str">
        <f t="shared" si="5"/>
        <v/>
      </c>
      <c r="L59" s="33" t="str" cm="1">
        <f t="array" ref="L59">IFERROR(INDEX($I$3:$I$61&amp;"_"&amp;$G$3:$G$61,MATCH(0,INDEX(COUNTIF($L$2:L58,$I$3:$I$61&amp;"_"&amp;$G$3:$G$61),0,0),0)),"")</f>
        <v/>
      </c>
      <c r="M59" s="4" t="str" cm="1">
        <f t="array" ref="M59">IFERROR(MIN(IF($I$3:$I117&amp;"_"&amp;$G$3:$G117=LEFT(L59,FIND("_",L59)-1)&amp;"_"&amp;RIGHT( L59,LEN(L59)-FIND("_",L59)), $J$3:$J$61,111)),"")</f>
        <v/>
      </c>
      <c r="N59" s="4" t="str">
        <f t="shared" si="1"/>
        <v/>
      </c>
      <c r="O59" s="34">
        <f t="shared" si="2"/>
        <v>0</v>
      </c>
      <c r="P59" s="34">
        <f t="shared" si="3"/>
        <v>0</v>
      </c>
      <c r="Q59" s="35">
        <f>IFERROR(TRIM(MID(SUBSTITUTE("-"&amp;SUBSTITUTE($L59,"х","-"),"-",REPT(" ",LEN($L59))),COLUMNS($O59:Q59)*LEN($L59),LEN($L59))),0)</f>
        <v>0</v>
      </c>
      <c r="R59" s="35">
        <f>IFERROR(LEFT(TRIM(MID(SUBSTITUTE("-"&amp;SUBSTITUTE($L59,"х","-"),"-",REPT(" ",LEN($L59))),COLUMNS($O59:R59)*LEN($L59),LEN($L59))),SEARCH("_",TRIM(MID(SUBSTITUTE("-"&amp;SUBSTITUTE($L59,"х","-"),"-",REPT(" ",LEN($L59))),COLUMNS($O59:R59)*LEN($L59),LEN($L59))))-1),0)</f>
        <v>0</v>
      </c>
      <c r="S59" s="36" t="str">
        <f t="shared" si="4"/>
        <v/>
      </c>
      <c r="T59" s="2"/>
      <c r="U59" s="37" t="e" cm="1">
        <f t="array" ref="U59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59" s="37" t="str" cm="1">
        <f t="array" ref="V59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59" s="37" t="str" cm="1">
        <f t="array" ref="W59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59" s="12"/>
      <c r="Z59" s="12"/>
      <c r="AA59" s="12"/>
    </row>
    <row r="60" spans="1:27" ht="42" customHeight="1" x14ac:dyDescent="0.25">
      <c r="A60" s="8"/>
      <c r="B60" s="7"/>
      <c r="C60" s="7"/>
      <c r="D60" s="7"/>
      <c r="E60" s="7"/>
      <c r="F60" s="7"/>
      <c r="G60" s="9"/>
      <c r="I60" s="5" t="str">
        <f t="array" ref="I60">IF(OR(A60:F60=0),"",CONCATENATE(B60,"х",C60,"-",D60,"х",E60))</f>
        <v/>
      </c>
      <c r="J60" s="6" t="str">
        <f t="shared" si="5"/>
        <v/>
      </c>
      <c r="L60" s="33" t="str" cm="1">
        <f t="array" ref="L60">IFERROR(INDEX($I$3:$I$61&amp;"_"&amp;$G$3:$G$61,MATCH(0,INDEX(COUNTIF($L$2:L59,$I$3:$I$61&amp;"_"&amp;$G$3:$G$61),0,0),0)),"")</f>
        <v/>
      </c>
      <c r="M60" s="4" t="str" cm="1">
        <f t="array" ref="M60">IFERROR(MIN(IF($I$3:$I118&amp;"_"&amp;$G$3:$G118=LEFT(L60,FIND("_",L60)-1)&amp;"_"&amp;RIGHT( L60,LEN(L60)-FIND("_",L60)), $J$3:$J$61,111)),"")</f>
        <v/>
      </c>
      <c r="N60" s="4" t="str">
        <f t="shared" si="1"/>
        <v/>
      </c>
      <c r="O60" s="34">
        <f t="shared" si="2"/>
        <v>0</v>
      </c>
      <c r="P60" s="34">
        <f t="shared" si="3"/>
        <v>0</v>
      </c>
      <c r="Q60" s="35">
        <f>IFERROR(TRIM(MID(SUBSTITUTE("-"&amp;SUBSTITUTE($L60,"х","-"),"-",REPT(" ",LEN($L60))),COLUMNS($O60:Q60)*LEN($L60),LEN($L60))),0)</f>
        <v>0</v>
      </c>
      <c r="R60" s="35">
        <f>IFERROR(LEFT(TRIM(MID(SUBSTITUTE("-"&amp;SUBSTITUTE($L60,"х","-"),"-",REPT(" ",LEN($L60))),COLUMNS($O60:R60)*LEN($L60),LEN($L60))),SEARCH("_",TRIM(MID(SUBSTITUTE("-"&amp;SUBSTITUTE($L60,"х","-"),"-",REPT(" ",LEN($L60))),COLUMNS($O60:R60)*LEN($L60),LEN($L60))))-1),0)</f>
        <v>0</v>
      </c>
      <c r="S60" s="36" t="str">
        <f t="shared" si="4"/>
        <v/>
      </c>
      <c r="T60" s="2"/>
      <c r="U60" s="37" t="e" cm="1">
        <f t="array" ref="U60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60" s="37" t="str" cm="1">
        <f t="array" ref="V60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60" s="37" t="str" cm="1">
        <f t="array" ref="W60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60" s="12"/>
      <c r="Z60" s="12"/>
      <c r="AA60" s="12"/>
    </row>
    <row r="61" spans="1:27" ht="42" customHeight="1" thickBot="1" x14ac:dyDescent="0.3">
      <c r="A61" s="10"/>
      <c r="B61" s="11"/>
      <c r="C61" s="11"/>
      <c r="D61" s="11"/>
      <c r="E61" s="11"/>
      <c r="F61" s="11"/>
      <c r="G61" s="9"/>
      <c r="I61" s="5" t="str">
        <f t="array" ref="I61">IF(OR(A61:F61=0),"",CONCATENATE(B61,"х",C61,"-",D61,"х",E61))</f>
        <v/>
      </c>
      <c r="J61" s="6" t="str">
        <f t="shared" si="5"/>
        <v/>
      </c>
      <c r="L61" s="33" t="str" cm="1">
        <f t="array" ref="L61">IFERROR(INDEX($I$3:$I$61&amp;"_"&amp;$G$3:$G$61,MATCH(0,INDEX(COUNTIF($L$2:L60,$I$3:$I$61&amp;"_"&amp;$G$3:$G$61),0,0),0)),"")</f>
        <v/>
      </c>
      <c r="M61" s="4" t="str" cm="1">
        <f t="array" ref="M61">IFERROR(MIN(IF($I$3:$I119&amp;"_"&amp;$G$3:$G119=LEFT(L61,FIND("_",L61)-1)&amp;"_"&amp;RIGHT( L61,LEN(L61)-FIND("_",L61)), $J$3:$J$61,111)),"")</f>
        <v/>
      </c>
      <c r="N61" s="4" t="str">
        <f t="shared" si="1"/>
        <v/>
      </c>
      <c r="O61" s="34">
        <f t="shared" si="2"/>
        <v>0</v>
      </c>
      <c r="P61" s="34">
        <f t="shared" si="3"/>
        <v>0</v>
      </c>
      <c r="Q61" s="35">
        <f>IFERROR(TRIM(MID(SUBSTITUTE("-"&amp;SUBSTITUTE($L61,"х","-"),"-",REPT(" ",LEN($L61))),COLUMNS($O61:Q61)*LEN($L61),LEN($L61))),0)</f>
        <v>0</v>
      </c>
      <c r="R61" s="35">
        <f>IFERROR(LEFT(TRIM(MID(SUBSTITUTE("-"&amp;SUBSTITUTE($L61,"х","-"),"-",REPT(" ",LEN($L61))),COLUMNS($O61:R61)*LEN($L61),LEN($L61))),SEARCH("_",TRIM(MID(SUBSTITUTE("-"&amp;SUBSTITUTE($L61,"х","-"),"-",REPT(" ",LEN($L61))),COLUMNS($O61:R61)*LEN($L61),LEN($L61))))-1),0)</f>
        <v>0</v>
      </c>
      <c r="S61" s="36" t="str">
        <f t="shared" si="4"/>
        <v/>
      </c>
      <c r="T61" s="2"/>
      <c r="U61" s="37" t="e" cm="1">
        <f t="array" ref="U61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61" s="37" t="str" cm="1">
        <f t="array" ref="V61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61" s="37" t="str" cm="1">
        <f t="array" ref="W61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61" s="12"/>
      <c r="Z61" s="12"/>
      <c r="AA61" s="12"/>
    </row>
    <row r="62" spans="1:27" x14ac:dyDescent="0.25">
      <c r="I62"/>
      <c r="Y62" s="12"/>
      <c r="Z62" s="12"/>
      <c r="AA62" s="12"/>
    </row>
    <row r="63" spans="1:27" ht="15" x14ac:dyDescent="0.25">
      <c r="I63"/>
    </row>
    <row r="64" spans="1:27" ht="15" x14ac:dyDescent="0.25">
      <c r="I64"/>
    </row>
    <row r="65" spans="9:9" ht="15" x14ac:dyDescent="0.25">
      <c r="I65"/>
    </row>
    <row r="66" spans="9:9" ht="15" x14ac:dyDescent="0.25">
      <c r="I66"/>
    </row>
    <row r="67" spans="9:9" ht="15" x14ac:dyDescent="0.25">
      <c r="I67"/>
    </row>
    <row r="68" spans="9:9" ht="15" x14ac:dyDescent="0.25">
      <c r="I68"/>
    </row>
    <row r="69" spans="9:9" ht="15" x14ac:dyDescent="0.25">
      <c r="I69"/>
    </row>
    <row r="70" spans="9:9" ht="15" x14ac:dyDescent="0.25">
      <c r="I70"/>
    </row>
    <row r="71" spans="9:9" ht="15" x14ac:dyDescent="0.25">
      <c r="I71"/>
    </row>
    <row r="72" spans="9:9" ht="15" x14ac:dyDescent="0.25">
      <c r="I72"/>
    </row>
    <row r="73" spans="9:9" ht="15" x14ac:dyDescent="0.25">
      <c r="I73"/>
    </row>
    <row r="74" spans="9:9" ht="15" x14ac:dyDescent="0.25">
      <c r="I74"/>
    </row>
    <row r="75" spans="9:9" ht="15" x14ac:dyDescent="0.25">
      <c r="I75"/>
    </row>
    <row r="76" spans="9:9" ht="15" x14ac:dyDescent="0.25">
      <c r="I76"/>
    </row>
    <row r="77" spans="9:9" ht="15" x14ac:dyDescent="0.25">
      <c r="I77"/>
    </row>
    <row r="78" spans="9:9" ht="15" x14ac:dyDescent="0.25">
      <c r="I78"/>
    </row>
    <row r="79" spans="9:9" ht="15" x14ac:dyDescent="0.25">
      <c r="I79"/>
    </row>
    <row r="80" spans="9:9" ht="15" x14ac:dyDescent="0.25">
      <c r="I80"/>
    </row>
    <row r="81" spans="9:9" ht="15" x14ac:dyDescent="0.25">
      <c r="I81"/>
    </row>
    <row r="82" spans="9:9" ht="15" x14ac:dyDescent="0.25">
      <c r="I82"/>
    </row>
    <row r="83" spans="9:9" ht="15" x14ac:dyDescent="0.25">
      <c r="I83"/>
    </row>
    <row r="84" spans="9:9" ht="15" x14ac:dyDescent="0.25">
      <c r="I84"/>
    </row>
    <row r="85" spans="9:9" ht="15" x14ac:dyDescent="0.25">
      <c r="I85"/>
    </row>
    <row r="86" spans="9:9" ht="15" x14ac:dyDescent="0.25">
      <c r="I86"/>
    </row>
    <row r="87" spans="9:9" ht="15" x14ac:dyDescent="0.25">
      <c r="I87"/>
    </row>
    <row r="88" spans="9:9" ht="15" x14ac:dyDescent="0.25">
      <c r="I88"/>
    </row>
    <row r="89" spans="9:9" ht="15" x14ac:dyDescent="0.25">
      <c r="I89"/>
    </row>
    <row r="90" spans="9:9" ht="15" x14ac:dyDescent="0.25">
      <c r="I90"/>
    </row>
    <row r="91" spans="9:9" ht="15" x14ac:dyDescent="0.25">
      <c r="I91"/>
    </row>
    <row r="92" spans="9:9" ht="15" x14ac:dyDescent="0.25">
      <c r="I92"/>
    </row>
    <row r="93" spans="9:9" ht="15" x14ac:dyDescent="0.25">
      <c r="I93"/>
    </row>
    <row r="94" spans="9:9" ht="15" x14ac:dyDescent="0.25">
      <c r="I94"/>
    </row>
    <row r="95" spans="9:9" ht="15" x14ac:dyDescent="0.25">
      <c r="I95"/>
    </row>
    <row r="96" spans="9:9" ht="15" x14ac:dyDescent="0.25">
      <c r="I96"/>
    </row>
    <row r="97" spans="9:9" ht="15" x14ac:dyDescent="0.25">
      <c r="I97"/>
    </row>
    <row r="98" spans="9:9" ht="15" x14ac:dyDescent="0.25">
      <c r="I98"/>
    </row>
    <row r="99" spans="9:9" ht="15" x14ac:dyDescent="0.25">
      <c r="I99"/>
    </row>
    <row r="100" spans="9:9" ht="15" x14ac:dyDescent="0.25">
      <c r="I100"/>
    </row>
    <row r="101" spans="9:9" ht="15" x14ac:dyDescent="0.25">
      <c r="I101"/>
    </row>
    <row r="102" spans="9:9" ht="15" x14ac:dyDescent="0.25">
      <c r="I102"/>
    </row>
    <row r="103" spans="9:9" ht="15" x14ac:dyDescent="0.25">
      <c r="I103"/>
    </row>
    <row r="104" spans="9:9" ht="15" x14ac:dyDescent="0.25">
      <c r="I104"/>
    </row>
    <row r="105" spans="9:9" ht="15" x14ac:dyDescent="0.25">
      <c r="I105"/>
    </row>
    <row r="106" spans="9:9" ht="15" x14ac:dyDescent="0.25">
      <c r="I106"/>
    </row>
    <row r="107" spans="9:9" ht="15" x14ac:dyDescent="0.25">
      <c r="I107"/>
    </row>
    <row r="108" spans="9:9" ht="15" x14ac:dyDescent="0.25">
      <c r="I108"/>
    </row>
    <row r="109" spans="9:9" ht="15" x14ac:dyDescent="0.25">
      <c r="I109"/>
    </row>
    <row r="110" spans="9:9" ht="15" x14ac:dyDescent="0.25">
      <c r="I110"/>
    </row>
    <row r="111" spans="9:9" ht="15" x14ac:dyDescent="0.25">
      <c r="I111"/>
    </row>
    <row r="112" spans="9:9" ht="15" x14ac:dyDescent="0.25">
      <c r="I112"/>
    </row>
    <row r="113" spans="9:9" ht="15" x14ac:dyDescent="0.25">
      <c r="I113"/>
    </row>
    <row r="114" spans="9:9" ht="15" x14ac:dyDescent="0.25">
      <c r="I114"/>
    </row>
    <row r="115" spans="9:9" ht="15" x14ac:dyDescent="0.25">
      <c r="I115"/>
    </row>
    <row r="116" spans="9:9" ht="15" x14ac:dyDescent="0.25">
      <c r="I116"/>
    </row>
    <row r="117" spans="9:9" ht="15" x14ac:dyDescent="0.25">
      <c r="I117"/>
    </row>
    <row r="118" spans="9:9" ht="15" x14ac:dyDescent="0.25">
      <c r="I118"/>
    </row>
    <row r="119" spans="9:9" ht="15" x14ac:dyDescent="0.25">
      <c r="I119"/>
    </row>
    <row r="120" spans="9:9" ht="15" x14ac:dyDescent="0.25">
      <c r="I120"/>
    </row>
    <row r="121" spans="9:9" ht="15" x14ac:dyDescent="0.25">
      <c r="I121"/>
    </row>
    <row r="122" spans="9:9" ht="15" x14ac:dyDescent="0.25">
      <c r="I122"/>
    </row>
    <row r="123" spans="9:9" ht="15" x14ac:dyDescent="0.25">
      <c r="I123"/>
    </row>
    <row r="124" spans="9:9" ht="15" x14ac:dyDescent="0.25">
      <c r="I124"/>
    </row>
    <row r="125" spans="9:9" ht="15" x14ac:dyDescent="0.25">
      <c r="I125"/>
    </row>
    <row r="126" spans="9:9" ht="15" x14ac:dyDescent="0.25">
      <c r="I126"/>
    </row>
    <row r="127" spans="9:9" ht="15" x14ac:dyDescent="0.25">
      <c r="I127"/>
    </row>
    <row r="128" spans="9:9" ht="15" x14ac:dyDescent="0.25">
      <c r="I128"/>
    </row>
    <row r="129" spans="9:9" ht="15" x14ac:dyDescent="0.25">
      <c r="I129"/>
    </row>
    <row r="130" spans="9:9" ht="15" x14ac:dyDescent="0.25">
      <c r="I130"/>
    </row>
    <row r="131" spans="9:9" ht="15" x14ac:dyDescent="0.25">
      <c r="I131"/>
    </row>
    <row r="132" spans="9:9" ht="15" x14ac:dyDescent="0.25">
      <c r="I132"/>
    </row>
    <row r="133" spans="9:9" ht="15" x14ac:dyDescent="0.25">
      <c r="I133"/>
    </row>
    <row r="134" spans="9:9" ht="15" x14ac:dyDescent="0.25">
      <c r="I134"/>
    </row>
    <row r="135" spans="9:9" ht="15" x14ac:dyDescent="0.25">
      <c r="I135"/>
    </row>
    <row r="136" spans="9:9" ht="15" x14ac:dyDescent="0.25">
      <c r="I136"/>
    </row>
    <row r="137" spans="9:9" ht="15" x14ac:dyDescent="0.25">
      <c r="I137"/>
    </row>
    <row r="138" spans="9:9" ht="15" x14ac:dyDescent="0.25">
      <c r="I138"/>
    </row>
    <row r="139" spans="9:9" ht="15" x14ac:dyDescent="0.25">
      <c r="I139"/>
    </row>
    <row r="140" spans="9:9" ht="15" x14ac:dyDescent="0.25">
      <c r="I140"/>
    </row>
    <row r="141" spans="9:9" ht="15" x14ac:dyDescent="0.25">
      <c r="I141"/>
    </row>
    <row r="142" spans="9:9" ht="15" x14ac:dyDescent="0.25">
      <c r="I142"/>
    </row>
    <row r="143" spans="9:9" ht="15" x14ac:dyDescent="0.25">
      <c r="I143"/>
    </row>
    <row r="144" spans="9:9" ht="15" x14ac:dyDescent="0.25">
      <c r="I144"/>
    </row>
    <row r="145" spans="9:9" ht="15" x14ac:dyDescent="0.25">
      <c r="I145"/>
    </row>
    <row r="146" spans="9:9" ht="15" x14ac:dyDescent="0.25">
      <c r="I146"/>
    </row>
    <row r="147" spans="9:9" ht="15" x14ac:dyDescent="0.25">
      <c r="I147"/>
    </row>
    <row r="148" spans="9:9" ht="15" x14ac:dyDescent="0.25">
      <c r="I148"/>
    </row>
    <row r="149" spans="9:9" ht="15" x14ac:dyDescent="0.25">
      <c r="I149"/>
    </row>
    <row r="150" spans="9:9" ht="15" x14ac:dyDescent="0.25">
      <c r="I150"/>
    </row>
  </sheetData>
  <mergeCells count="6">
    <mergeCell ref="L2:S2"/>
    <mergeCell ref="Y1:AA1"/>
    <mergeCell ref="AC2:AG2"/>
    <mergeCell ref="U1:W1"/>
    <mergeCell ref="A1:G1"/>
    <mergeCell ref="I1:J1"/>
  </mergeCells>
  <conditionalFormatting sqref="A3:G61">
    <cfRule type="expression" dxfId="0" priority="1">
      <formula>#REF!="ввести данные"</formula>
    </cfRule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E5E7A34-D5E7-44F0-8ECB-F52D55C6A70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списки для чек-листа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2022-06-24T17:16:57Z</dcterms:modified>
</cp:coreProperties>
</file>