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O116" i="1" l="1"/>
  <c r="AN116" i="1"/>
  <c r="AM116" i="1"/>
  <c r="AL116" i="1"/>
  <c r="AO115" i="1"/>
  <c r="AN115" i="1"/>
  <c r="AM115" i="1"/>
  <c r="AL115" i="1"/>
  <c r="AO114" i="1"/>
  <c r="AN114" i="1"/>
  <c r="AM114" i="1"/>
  <c r="AL114" i="1"/>
  <c r="AO113" i="1"/>
  <c r="AN113" i="1"/>
  <c r="AM113" i="1"/>
  <c r="AL113" i="1"/>
  <c r="AO112" i="1"/>
  <c r="AN112" i="1"/>
  <c r="AM112" i="1"/>
  <c r="AL112" i="1"/>
  <c r="AO111" i="1"/>
  <c r="AN111" i="1"/>
  <c r="AM111" i="1"/>
  <c r="AL111" i="1"/>
  <c r="AO110" i="1"/>
  <c r="AN110" i="1"/>
  <c r="AM110" i="1"/>
  <c r="AL110" i="1"/>
  <c r="AO109" i="1"/>
  <c r="AM109" i="1"/>
  <c r="AL109" i="1"/>
  <c r="AO108" i="1"/>
  <c r="AN108" i="1"/>
  <c r="AM108" i="1"/>
  <c r="AL108" i="1"/>
  <c r="AO107" i="1"/>
  <c r="AN107" i="1"/>
  <c r="AM107" i="1"/>
  <c r="AL107" i="1"/>
  <c r="AO106" i="1"/>
  <c r="AN106" i="1"/>
  <c r="AM106" i="1"/>
  <c r="AL106" i="1"/>
  <c r="AO105" i="1"/>
  <c r="AN105" i="1"/>
  <c r="AM105" i="1"/>
  <c r="AL105" i="1"/>
  <c r="AO104" i="1"/>
  <c r="AN104" i="1"/>
  <c r="AM104" i="1"/>
  <c r="AL104" i="1"/>
  <c r="AO103" i="1"/>
  <c r="AN103" i="1"/>
  <c r="AM103" i="1"/>
  <c r="AL103" i="1"/>
  <c r="AO102" i="1"/>
  <c r="AN102" i="1"/>
  <c r="AM102" i="1"/>
  <c r="AL102" i="1"/>
  <c r="AO101" i="1"/>
  <c r="AM101" i="1"/>
  <c r="AL101" i="1"/>
  <c r="AO100" i="1"/>
  <c r="AN100" i="1"/>
  <c r="AM100" i="1"/>
  <c r="AL100" i="1"/>
  <c r="AO99" i="1"/>
  <c r="AN99" i="1"/>
  <c r="AM99" i="1"/>
  <c r="AL99" i="1"/>
  <c r="AO98" i="1"/>
  <c r="AN98" i="1"/>
  <c r="AM98" i="1"/>
  <c r="AL98" i="1"/>
  <c r="AO97" i="1"/>
  <c r="AN97" i="1"/>
  <c r="AM97" i="1"/>
  <c r="AL97" i="1"/>
  <c r="AO96" i="1"/>
  <c r="AN96" i="1"/>
  <c r="AM96" i="1"/>
  <c r="AL96" i="1"/>
  <c r="AO95" i="1"/>
  <c r="AN95" i="1"/>
  <c r="AM95" i="1"/>
  <c r="AL95" i="1"/>
  <c r="AO94" i="1"/>
  <c r="AN94" i="1"/>
  <c r="AM94" i="1"/>
  <c r="AL94" i="1"/>
  <c r="AO93" i="1"/>
  <c r="AN93" i="1"/>
  <c r="AM93" i="1"/>
  <c r="AL93" i="1"/>
  <c r="AO92" i="1"/>
  <c r="AN92" i="1"/>
  <c r="AM92" i="1"/>
  <c r="AL92" i="1"/>
  <c r="AO91" i="1"/>
  <c r="AM91" i="1"/>
  <c r="AL91" i="1"/>
  <c r="AO90" i="1"/>
  <c r="AM90" i="1"/>
  <c r="AL90" i="1"/>
  <c r="AO89" i="1"/>
  <c r="AN89" i="1"/>
  <c r="AM89" i="1"/>
  <c r="AL89" i="1"/>
  <c r="AO88" i="1"/>
  <c r="AN88" i="1"/>
  <c r="AM88" i="1"/>
  <c r="AL88" i="1"/>
  <c r="AO87" i="1"/>
  <c r="AM87" i="1"/>
  <c r="AL87" i="1"/>
  <c r="AO86" i="1"/>
  <c r="AN86" i="1"/>
  <c r="AM86" i="1"/>
  <c r="AL86" i="1"/>
  <c r="AO85" i="1"/>
  <c r="AN85" i="1"/>
  <c r="AM85" i="1"/>
  <c r="AL85" i="1"/>
  <c r="AO84" i="1"/>
  <c r="AN84" i="1"/>
  <c r="AM84" i="1"/>
  <c r="AL84" i="1"/>
  <c r="AO83" i="1"/>
  <c r="AN83" i="1"/>
  <c r="AM83" i="1"/>
  <c r="AL83" i="1"/>
  <c r="AO82" i="1"/>
  <c r="AN82" i="1"/>
  <c r="AM82" i="1"/>
  <c r="AL82" i="1"/>
  <c r="AO81" i="1"/>
  <c r="AN81" i="1"/>
  <c r="AM81" i="1"/>
  <c r="AL81" i="1"/>
  <c r="AO80" i="1"/>
  <c r="AN80" i="1"/>
  <c r="AM80" i="1"/>
  <c r="AL80" i="1"/>
  <c r="AO79" i="1"/>
  <c r="AN79" i="1"/>
  <c r="AM79" i="1"/>
  <c r="AL79" i="1"/>
  <c r="AO78" i="1"/>
  <c r="AN78" i="1"/>
  <c r="AM78" i="1"/>
  <c r="AL78" i="1"/>
  <c r="AO77" i="1"/>
  <c r="AN77" i="1"/>
  <c r="AM77" i="1"/>
  <c r="AL77" i="1"/>
  <c r="AO76" i="1"/>
  <c r="AM76" i="1"/>
  <c r="AL76" i="1"/>
  <c r="AO75" i="1"/>
  <c r="AN75" i="1"/>
  <c r="AM75" i="1"/>
  <c r="AL75" i="1"/>
  <c r="AO74" i="1"/>
  <c r="AM74" i="1"/>
  <c r="AL74" i="1"/>
  <c r="AO73" i="1"/>
  <c r="AM73" i="1"/>
  <c r="AL73" i="1"/>
  <c r="AO72" i="1"/>
  <c r="AN72" i="1"/>
  <c r="AM72" i="1"/>
  <c r="AL72" i="1"/>
  <c r="AO71" i="1"/>
  <c r="AM71" i="1"/>
  <c r="AL71" i="1"/>
  <c r="AO70" i="1"/>
  <c r="AN70" i="1"/>
  <c r="AM70" i="1"/>
  <c r="AL70" i="1"/>
  <c r="AO69" i="1"/>
  <c r="AN69" i="1"/>
  <c r="AM69" i="1"/>
  <c r="AL69" i="1"/>
  <c r="AO68" i="1"/>
  <c r="AN68" i="1"/>
  <c r="AM68" i="1"/>
  <c r="AL68" i="1"/>
  <c r="AO67" i="1"/>
  <c r="AN67" i="1"/>
  <c r="AM67" i="1"/>
  <c r="AL67" i="1"/>
  <c r="AO66" i="1"/>
  <c r="AN66" i="1"/>
  <c r="AM66" i="1"/>
  <c r="AL66" i="1"/>
  <c r="AO65" i="1"/>
  <c r="AN65" i="1"/>
  <c r="AM65" i="1"/>
  <c r="AL65" i="1"/>
  <c r="AO64" i="1"/>
  <c r="AN64" i="1"/>
  <c r="AM64" i="1"/>
  <c r="AL64" i="1"/>
  <c r="AO63" i="1"/>
  <c r="AN63" i="1"/>
  <c r="AM63" i="1"/>
  <c r="AL63" i="1"/>
  <c r="AO62" i="1"/>
  <c r="AN62" i="1"/>
  <c r="AM62" i="1"/>
  <c r="AL62" i="1"/>
  <c r="AO61" i="1"/>
  <c r="AN61" i="1"/>
  <c r="AM61" i="1"/>
  <c r="AL61" i="1"/>
  <c r="AO60" i="1"/>
  <c r="AM60" i="1"/>
  <c r="AL60" i="1"/>
  <c r="AO59" i="1"/>
  <c r="AN59" i="1"/>
  <c r="AM59" i="1"/>
  <c r="AL59" i="1"/>
  <c r="AO58" i="1"/>
  <c r="AN58" i="1"/>
  <c r="AM58" i="1"/>
  <c r="AL58" i="1"/>
  <c r="AO57" i="1"/>
  <c r="AN57" i="1"/>
  <c r="AM57" i="1"/>
  <c r="AL57" i="1"/>
  <c r="AO56" i="1"/>
  <c r="AN56" i="1"/>
  <c r="AM56" i="1"/>
  <c r="AL56" i="1"/>
  <c r="AO55" i="1"/>
  <c r="AM55" i="1"/>
  <c r="AL55" i="1"/>
  <c r="AO54" i="1"/>
  <c r="AM54" i="1"/>
  <c r="AL54" i="1"/>
  <c r="AO53" i="1"/>
  <c r="AN53" i="1"/>
  <c r="AM53" i="1"/>
  <c r="AL53" i="1"/>
  <c r="AO52" i="1"/>
  <c r="AN52" i="1"/>
  <c r="AM52" i="1"/>
  <c r="AL52" i="1"/>
  <c r="AO51" i="1"/>
  <c r="AN51" i="1"/>
  <c r="AM51" i="1"/>
  <c r="AL51" i="1"/>
  <c r="AO50" i="1"/>
  <c r="AM50" i="1"/>
  <c r="AL50" i="1"/>
  <c r="AO49" i="1"/>
  <c r="AN49" i="1"/>
  <c r="AM49" i="1"/>
  <c r="AL49" i="1"/>
  <c r="AO48" i="1"/>
  <c r="AN48" i="1"/>
  <c r="AM48" i="1"/>
  <c r="AL48" i="1"/>
  <c r="AO47" i="1"/>
  <c r="AN47" i="1"/>
  <c r="AM47" i="1"/>
  <c r="AL47" i="1"/>
  <c r="AO46" i="1"/>
  <c r="AM46" i="1"/>
  <c r="AL46" i="1"/>
  <c r="AO45" i="1"/>
  <c r="AN45" i="1"/>
  <c r="AM45" i="1"/>
  <c r="AL45" i="1"/>
  <c r="AO44" i="1"/>
  <c r="AN44" i="1"/>
  <c r="AM44" i="1"/>
  <c r="AL44" i="1"/>
  <c r="AO43" i="1"/>
  <c r="AN43" i="1"/>
  <c r="AM43" i="1"/>
  <c r="AL43" i="1"/>
  <c r="AO42" i="1"/>
  <c r="AM42" i="1"/>
  <c r="AL42" i="1"/>
  <c r="AO41" i="1"/>
  <c r="AN41" i="1"/>
  <c r="AM41" i="1"/>
  <c r="AL41" i="1"/>
  <c r="AO40" i="1"/>
  <c r="AN40" i="1"/>
  <c r="AM40" i="1"/>
  <c r="AL40" i="1"/>
  <c r="AO39" i="1"/>
  <c r="AN39" i="1"/>
  <c r="AM39" i="1"/>
  <c r="AL39" i="1"/>
  <c r="AO38" i="1"/>
  <c r="AN38" i="1"/>
  <c r="AM38" i="1"/>
  <c r="AL38" i="1"/>
  <c r="AO37" i="1"/>
  <c r="AM37" i="1"/>
  <c r="AL37" i="1"/>
  <c r="AO36" i="1"/>
  <c r="AN36" i="1"/>
  <c r="AM36" i="1"/>
  <c r="AL36" i="1"/>
  <c r="AO35" i="1"/>
  <c r="AN35" i="1"/>
  <c r="AM35" i="1"/>
  <c r="AL35" i="1"/>
  <c r="AO34" i="1"/>
  <c r="AN34" i="1"/>
  <c r="AM34" i="1"/>
  <c r="AL34" i="1"/>
  <c r="AO33" i="1"/>
  <c r="AN33" i="1"/>
  <c r="AM33" i="1"/>
  <c r="AL33" i="1"/>
  <c r="AO32" i="1"/>
  <c r="AN32" i="1"/>
  <c r="AM32" i="1"/>
  <c r="AL32" i="1"/>
  <c r="AO31" i="1"/>
  <c r="AN31" i="1"/>
  <c r="AM31" i="1"/>
  <c r="AL31" i="1"/>
  <c r="AO30" i="1"/>
  <c r="AN30" i="1"/>
  <c r="AM30" i="1"/>
  <c r="AL30" i="1"/>
  <c r="AO29" i="1"/>
  <c r="AN29" i="1"/>
  <c r="AM29" i="1"/>
  <c r="AL29" i="1"/>
  <c r="AO28" i="1"/>
  <c r="AN28" i="1"/>
  <c r="AM28" i="1"/>
  <c r="AL28" i="1"/>
  <c r="AO27" i="1"/>
  <c r="AM27" i="1"/>
  <c r="AL27" i="1"/>
  <c r="AO26" i="1"/>
  <c r="AM26" i="1"/>
  <c r="AL26" i="1"/>
  <c r="AO25" i="1"/>
  <c r="AN25" i="1"/>
  <c r="AM25" i="1"/>
  <c r="AL25" i="1"/>
  <c r="AO24" i="1"/>
  <c r="AN24" i="1"/>
  <c r="AM24" i="1"/>
  <c r="AL24" i="1"/>
  <c r="AI24" i="1"/>
  <c r="AG24" i="1"/>
  <c r="AF24" i="1"/>
  <c r="I24" i="1"/>
  <c r="AN87" i="1" s="1"/>
  <c r="AO23" i="1"/>
  <c r="AN23" i="1"/>
  <c r="AM23" i="1"/>
  <c r="AL23" i="1"/>
  <c r="AI23" i="1"/>
  <c r="AH23" i="1"/>
  <c r="AG23" i="1"/>
  <c r="AF23" i="1"/>
  <c r="I23" i="1"/>
  <c r="AN109" i="1" s="1"/>
  <c r="AO22" i="1"/>
  <c r="AM22" i="1"/>
  <c r="AL22" i="1"/>
  <c r="AI22" i="1"/>
  <c r="AH22" i="1"/>
  <c r="AG22" i="1"/>
  <c r="AF22" i="1"/>
  <c r="I22" i="1"/>
  <c r="AN101" i="1" s="1"/>
  <c r="AO21" i="1"/>
  <c r="AM21" i="1"/>
  <c r="AL21" i="1"/>
  <c r="AI21" i="1"/>
  <c r="AH21" i="1"/>
  <c r="AG21" i="1"/>
  <c r="AF21" i="1"/>
  <c r="I21" i="1"/>
  <c r="AN91" i="1" s="1"/>
  <c r="AO20" i="1"/>
  <c r="AN20" i="1"/>
  <c r="AM20" i="1"/>
  <c r="AL20" i="1"/>
  <c r="AG20" i="1"/>
  <c r="AF20" i="1"/>
  <c r="I20" i="1"/>
  <c r="AN90" i="1" s="1"/>
  <c r="AO19" i="1"/>
  <c r="AN19" i="1"/>
  <c r="AM19" i="1"/>
  <c r="AL19" i="1"/>
  <c r="AI19" i="1"/>
  <c r="AH19" i="1"/>
  <c r="AG19" i="1"/>
  <c r="AF19" i="1"/>
  <c r="I19" i="1"/>
  <c r="AN76" i="1" s="1"/>
  <c r="AO18" i="1"/>
  <c r="AN18" i="1"/>
  <c r="AM18" i="1"/>
  <c r="AL18" i="1"/>
  <c r="AH18" i="1"/>
  <c r="AG18" i="1"/>
  <c r="AF18" i="1"/>
  <c r="I18" i="1"/>
  <c r="AN60" i="1" s="1"/>
  <c r="AO17" i="1"/>
  <c r="AN17" i="1"/>
  <c r="AM17" i="1"/>
  <c r="AL17" i="1"/>
  <c r="AH17" i="1"/>
  <c r="AG17" i="1"/>
  <c r="AF17" i="1"/>
  <c r="I17" i="1"/>
  <c r="AN37" i="1" s="1"/>
  <c r="AO16" i="1"/>
  <c r="AN16" i="1"/>
  <c r="AM16" i="1"/>
  <c r="AL16" i="1"/>
  <c r="AI16" i="1"/>
  <c r="AG16" i="1"/>
  <c r="AF16" i="1"/>
  <c r="I16" i="1"/>
  <c r="AN46" i="1" s="1"/>
  <c r="AO15" i="1"/>
  <c r="AN15" i="1"/>
  <c r="AM15" i="1"/>
  <c r="AL15" i="1"/>
  <c r="AI15" i="1"/>
  <c r="AH15" i="1"/>
  <c r="AG15" i="1"/>
  <c r="AF15" i="1"/>
  <c r="I15" i="1"/>
  <c r="AN55" i="1" s="1"/>
  <c r="AO14" i="1"/>
  <c r="AN14" i="1"/>
  <c r="AM14" i="1"/>
  <c r="AL14" i="1"/>
  <c r="AI14" i="1"/>
  <c r="AH14" i="1"/>
  <c r="AG14" i="1"/>
  <c r="AF14" i="1"/>
  <c r="I14" i="1"/>
  <c r="AN54" i="1" s="1"/>
  <c r="AO13" i="1"/>
  <c r="AN13" i="1"/>
  <c r="AM13" i="1"/>
  <c r="AL13" i="1"/>
  <c r="AI13" i="1"/>
  <c r="AH13" i="1"/>
  <c r="AG13" i="1"/>
  <c r="AF13" i="1"/>
  <c r="I13" i="1"/>
  <c r="AN27" i="1" s="1"/>
  <c r="AO12" i="1"/>
  <c r="AN12" i="1"/>
  <c r="AM12" i="1"/>
  <c r="AL12" i="1"/>
  <c r="AI12" i="1"/>
  <c r="AG12" i="1"/>
  <c r="AF12" i="1"/>
  <c r="I12" i="1"/>
  <c r="AN26" i="1" s="1"/>
  <c r="AO11" i="1"/>
  <c r="AN11" i="1"/>
  <c r="AM11" i="1"/>
  <c r="AL11" i="1"/>
  <c r="AI11" i="1"/>
  <c r="AH11" i="1"/>
  <c r="AG11" i="1"/>
  <c r="AF11" i="1"/>
  <c r="I11" i="1"/>
  <c r="AO10" i="1"/>
  <c r="AN10" i="1"/>
  <c r="AM10" i="1"/>
  <c r="AL10" i="1"/>
  <c r="AI10" i="1"/>
  <c r="AH10" i="1"/>
  <c r="AG10" i="1"/>
  <c r="AF10" i="1"/>
  <c r="I10" i="1"/>
  <c r="AO9" i="1"/>
  <c r="AN9" i="1"/>
  <c r="AM9" i="1"/>
  <c r="AL9" i="1"/>
  <c r="AI9" i="1"/>
  <c r="AH9" i="1"/>
  <c r="AG9" i="1"/>
  <c r="AF9" i="1"/>
  <c r="I9" i="1"/>
  <c r="AO8" i="1"/>
  <c r="AN8" i="1"/>
  <c r="AM8" i="1"/>
  <c r="AL8" i="1"/>
  <c r="AI8" i="1"/>
  <c r="AG8" i="1"/>
  <c r="AF8" i="1"/>
  <c r="I8" i="1"/>
  <c r="AH8" i="1" s="1"/>
  <c r="AO7" i="1"/>
  <c r="AN7" i="1"/>
  <c r="AM7" i="1"/>
  <c r="AL7" i="1"/>
  <c r="AI7" i="1"/>
  <c r="AH7" i="1"/>
  <c r="AG7" i="1"/>
  <c r="AF7" i="1"/>
  <c r="I7" i="1"/>
  <c r="AN50" i="1" s="1"/>
  <c r="AO6" i="1"/>
  <c r="AN6" i="1"/>
  <c r="AM6" i="1"/>
  <c r="AL6" i="1"/>
  <c r="AI6" i="1"/>
  <c r="AH6" i="1"/>
  <c r="AG6" i="1"/>
  <c r="AF6" i="1"/>
  <c r="I6" i="1"/>
  <c r="AN42" i="1" s="1"/>
  <c r="AO5" i="1"/>
  <c r="AN5" i="1"/>
  <c r="AM5" i="1"/>
  <c r="AL5" i="1"/>
  <c r="AI5" i="1"/>
  <c r="AH5" i="1"/>
  <c r="AG5" i="1"/>
  <c r="AF5" i="1"/>
  <c r="AB5" i="1"/>
  <c r="AI20" i="1" s="1"/>
  <c r="I5" i="1"/>
  <c r="AN21" i="1" s="1"/>
  <c r="AO4" i="1"/>
  <c r="AN4" i="1"/>
  <c r="AM4" i="1"/>
  <c r="AL4" i="1"/>
  <c r="AI4" i="1"/>
  <c r="AG4" i="1"/>
  <c r="AF4" i="1"/>
  <c r="AB4" i="1"/>
  <c r="I4" i="1"/>
  <c r="AN74" i="1" s="1"/>
  <c r="AO3" i="1"/>
  <c r="AN3" i="1"/>
  <c r="AM3" i="1"/>
  <c r="AL3" i="1"/>
  <c r="AI3" i="1"/>
  <c r="AG3" i="1"/>
  <c r="AF3" i="1"/>
  <c r="AF25" i="1" s="1"/>
  <c r="AB3" i="1"/>
  <c r="AI17" i="1" s="1"/>
  <c r="S3" i="1"/>
  <c r="AH3" i="1" s="1"/>
  <c r="I3" i="1"/>
  <c r="AN73" i="1" s="1"/>
  <c r="AO2" i="1"/>
  <c r="AO117" i="1" s="1"/>
  <c r="AN2" i="1"/>
  <c r="AM2" i="1"/>
  <c r="AM117" i="1" s="1"/>
  <c r="AL2" i="1"/>
  <c r="AL117" i="1" s="1"/>
  <c r="AI2" i="1"/>
  <c r="AG2" i="1"/>
  <c r="AG25" i="1" s="1"/>
  <c r="AF2" i="1"/>
  <c r="AB2" i="1"/>
  <c r="AI18" i="1" s="1"/>
  <c r="S2" i="1"/>
  <c r="I2" i="1"/>
  <c r="AN71" i="1" s="1"/>
  <c r="AI25" i="1" l="1"/>
  <c r="AH2" i="1"/>
  <c r="AN22" i="1"/>
  <c r="AN117" i="1" s="1"/>
  <c r="AH4" i="1"/>
  <c r="AH12" i="1"/>
  <c r="AH16" i="1"/>
  <c r="AH20" i="1"/>
  <c r="AH24" i="1"/>
  <c r="AH25" i="1" l="1"/>
</calcChain>
</file>

<file path=xl/sharedStrings.xml><?xml version="1.0" encoding="utf-8"?>
<sst xmlns="http://schemas.openxmlformats.org/spreadsheetml/2006/main" count="230" uniqueCount="146">
  <si>
    <t>Артикул продаж</t>
  </si>
  <si>
    <t>Кол-во</t>
  </si>
  <si>
    <t>Скидка постоянного Покупателя (СПП)</t>
  </si>
  <si>
    <t>Вайлдберриз реализовал Товар (Пр)</t>
  </si>
  <si>
    <t>Возмещение расходов поверенного</t>
  </si>
  <si>
    <t>Вознаграждение Вайлдберриз (ВВ), без НДС</t>
  </si>
  <si>
    <t>НДС с вознаграждения Вайлдберриз</t>
  </si>
  <si>
    <t>К перечислению Продавцу за реализованный Товар</t>
  </si>
  <si>
    <t>Комиссии</t>
  </si>
  <si>
    <t>Артикул возвратов</t>
  </si>
  <si>
    <t>Артикул самовыкупов</t>
  </si>
  <si>
    <t>Доставка ВБ</t>
  </si>
  <si>
    <t>Наименование</t>
  </si>
  <si>
    <t>ВБ продано</t>
  </si>
  <si>
    <t>ВБ комиссия</t>
  </si>
  <si>
    <t>Получено</t>
  </si>
  <si>
    <t>kt22strap/черный</t>
  </si>
  <si>
    <t>0,00%</t>
  </si>
  <si>
    <t>kt26/розовый</t>
  </si>
  <si>
    <t>gw500s/голубой</t>
  </si>
  <si>
    <t>kt22sstrap/голубой</t>
  </si>
  <si>
    <t>2,92%</t>
  </si>
  <si>
    <t>4,17%</t>
  </si>
  <si>
    <t>kt20new/черный</t>
  </si>
  <si>
    <t>gw500s/розовый</t>
  </si>
  <si>
    <t>kt22sstrap/зеленый</t>
  </si>
  <si>
    <t>lw11/розовый</t>
  </si>
  <si>
    <t>kt03/голубой</t>
  </si>
  <si>
    <t>kt12/черный</t>
  </si>
  <si>
    <t>lw09/серебристый</t>
  </si>
  <si>
    <t>kt03/розовый</t>
  </si>
  <si>
    <t>kt22/красный</t>
  </si>
  <si>
    <t>kt03/черный</t>
  </si>
  <si>
    <t>kt23/голубой</t>
  </si>
  <si>
    <t>1,67%</t>
  </si>
  <si>
    <t>kt04/голубой</t>
  </si>
  <si>
    <t>kt13/голубой</t>
  </si>
  <si>
    <t>3,23%</t>
  </si>
  <si>
    <t>kt04/розовый</t>
  </si>
  <si>
    <t>3,33%</t>
  </si>
  <si>
    <t>kt04/черный</t>
  </si>
  <si>
    <t>1,80%</t>
  </si>
  <si>
    <t>kt06/синий</t>
  </si>
  <si>
    <t>kt11/розовый</t>
  </si>
  <si>
    <t>0,49%</t>
  </si>
  <si>
    <t>kt06/розовый</t>
  </si>
  <si>
    <t>kt15/розовый</t>
  </si>
  <si>
    <t>kt06/черный</t>
  </si>
  <si>
    <t>kt15/черный</t>
  </si>
  <si>
    <t>2,50%</t>
  </si>
  <si>
    <t>kt07/синий</t>
  </si>
  <si>
    <t>kt24/розовый</t>
  </si>
  <si>
    <t>kt07/розовый</t>
  </si>
  <si>
    <t>kt24/черный</t>
  </si>
  <si>
    <t>kt07/белый</t>
  </si>
  <si>
    <t>kt22s/голубой</t>
  </si>
  <si>
    <t>kt11/голубой</t>
  </si>
  <si>
    <t>1,70%</t>
  </si>
  <si>
    <t>kt11/черный</t>
  </si>
  <si>
    <t>kt20screen/белый</t>
  </si>
  <si>
    <t>1,54%</t>
  </si>
  <si>
    <t>kt12/голубой</t>
  </si>
  <si>
    <t>1,16%</t>
  </si>
  <si>
    <t>kt12/розовый</t>
  </si>
  <si>
    <t>lw36/розовый</t>
  </si>
  <si>
    <t>1,58%</t>
  </si>
  <si>
    <t>yx05/черный</t>
  </si>
  <si>
    <t>1,56%</t>
  </si>
  <si>
    <t>kt13/розовый</t>
  </si>
  <si>
    <t>lw06/серебряный</t>
  </si>
  <si>
    <t>kt13/черный</t>
  </si>
  <si>
    <t>kt15/голубой</t>
  </si>
  <si>
    <t>kt16/голубой</t>
  </si>
  <si>
    <t>kt16/фиолетовый</t>
  </si>
  <si>
    <t>kt16/черный</t>
  </si>
  <si>
    <t>kt17/голубой</t>
  </si>
  <si>
    <t>kt17/розовый</t>
  </si>
  <si>
    <t>kt17/черный</t>
  </si>
  <si>
    <t>kt17s/черный</t>
  </si>
  <si>
    <t>kt20new/голубой</t>
  </si>
  <si>
    <t>kt20new/розовый</t>
  </si>
  <si>
    <t>kt21/голубой</t>
  </si>
  <si>
    <t>kt21/розовый</t>
  </si>
  <si>
    <t>kt21/черный</t>
  </si>
  <si>
    <t>kt22/голубой</t>
  </si>
  <si>
    <t>kt22/розовый</t>
  </si>
  <si>
    <t>kt22/черный</t>
  </si>
  <si>
    <t>kt22s/бежевый</t>
  </si>
  <si>
    <t>kt22s/зеленый</t>
  </si>
  <si>
    <t>kt22s/коричневый</t>
  </si>
  <si>
    <t>kt22s/розовый</t>
  </si>
  <si>
    <t>kt23/розовый</t>
  </si>
  <si>
    <t>kt23/черный</t>
  </si>
  <si>
    <t>kt24/голубой</t>
  </si>
  <si>
    <t>kt24s/голубой</t>
  </si>
  <si>
    <t>kt24s/розовый</t>
  </si>
  <si>
    <t>kt24s/черный</t>
  </si>
  <si>
    <t>kt26/голубой</t>
  </si>
  <si>
    <t>kt26/черный</t>
  </si>
  <si>
    <t>kt20strap/голубой</t>
  </si>
  <si>
    <t>kt20strap/розовый</t>
  </si>
  <si>
    <t>kt20strap/черный</t>
  </si>
  <si>
    <t>kt21strap/голубой</t>
  </si>
  <si>
    <t>kt21strap/розовый</t>
  </si>
  <si>
    <t>kt21strap/черный</t>
  </si>
  <si>
    <t>kt22strap/голубой</t>
  </si>
  <si>
    <t>kt22strap/красный</t>
  </si>
  <si>
    <t>kt22strap/розовый</t>
  </si>
  <si>
    <t>kt22sstrap/бежевый</t>
  </si>
  <si>
    <t>kt22sstrap/коричневый</t>
  </si>
  <si>
    <t>GW700s/черный</t>
  </si>
  <si>
    <t>GW700sold/черный</t>
  </si>
  <si>
    <t>GW700s/золотистый</t>
  </si>
  <si>
    <t>GW700s/серебряный</t>
  </si>
  <si>
    <t>GW700черный</t>
  </si>
  <si>
    <t>GW700золотистый</t>
  </si>
  <si>
    <t>GW700серебряный</t>
  </si>
  <si>
    <t>lw20/золотистый</t>
  </si>
  <si>
    <t>lw20/серебряный</t>
  </si>
  <si>
    <t>lw06/золотистый</t>
  </si>
  <si>
    <t>lw07/золотистый</t>
  </si>
  <si>
    <t>lw07/серебряный</t>
  </si>
  <si>
    <t>lw11/черный</t>
  </si>
  <si>
    <t>lw15/синий</t>
  </si>
  <si>
    <t>lw15/серебряный</t>
  </si>
  <si>
    <t>lw15/черный</t>
  </si>
  <si>
    <t>lw15/розовый</t>
  </si>
  <si>
    <t>lw12/синий</t>
  </si>
  <si>
    <t>lw12/красный</t>
  </si>
  <si>
    <t>lw12/черный</t>
  </si>
  <si>
    <t>lw12/розовый</t>
  </si>
  <si>
    <t>lw36/черный</t>
  </si>
  <si>
    <t>la08/золотистый</t>
  </si>
  <si>
    <t>la08/черный</t>
  </si>
  <si>
    <t>la08se/розовый</t>
  </si>
  <si>
    <t>la08se/серебристый</t>
  </si>
  <si>
    <t>la10/черный</t>
  </si>
  <si>
    <t>la10/коричневый</t>
  </si>
  <si>
    <t>ly06/белый</t>
  </si>
  <si>
    <t>i7s/белый</t>
  </si>
  <si>
    <t>ia04/белый</t>
  </si>
  <si>
    <t>ia04/розовый</t>
  </si>
  <si>
    <t>ia04/синий</t>
  </si>
  <si>
    <t>ia04/черный</t>
  </si>
  <si>
    <t>yx008/черный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</si>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</sst>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3" xfId="0" applyFont="1" applyFill="1" applyBorder="1" applyAlignment="1"/>
    <xf numFmtId="0" fontId="4" fillId="2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6" fillId="0" borderId="4" xfId="0" applyFont="1" applyBorder="1" applyAlignment="1">
      <alignment horizontal="left" wrapText="1"/>
    </xf>
    <xf numFmtId="1" fontId="6" fillId="0" borderId="4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right" wrapText="1"/>
    </xf>
    <xf numFmtId="2" fontId="7" fillId="3" borderId="3" xfId="0" applyNumberFormat="1" applyFont="1" applyFill="1" applyBorder="1"/>
    <xf numFmtId="2" fontId="0" fillId="0" borderId="0" xfId="0" applyNumberFormat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center" wrapText="1"/>
    </xf>
    <xf numFmtId="2" fontId="6" fillId="3" borderId="4" xfId="0" applyNumberFormat="1" applyFont="1" applyFill="1" applyBorder="1" applyAlignment="1">
      <alignment horizontal="right" wrapText="1"/>
    </xf>
    <xf numFmtId="2" fontId="6" fillId="3" borderId="5" xfId="0" applyNumberFormat="1" applyFont="1" applyFill="1" applyBorder="1" applyAlignment="1">
      <alignment horizontal="right" wrapText="1"/>
    </xf>
    <xf numFmtId="2" fontId="7" fillId="0" borderId="0" xfId="0" applyNumberFormat="1" applyFont="1" applyFill="1" applyBorder="1"/>
    <xf numFmtId="2" fontId="7" fillId="3" borderId="0" xfId="0" applyNumberFormat="1" applyFont="1" applyFill="1" applyBorder="1" applyAlignment="1">
      <alignment wrapText="1"/>
    </xf>
    <xf numFmtId="2" fontId="7" fillId="3" borderId="0" xfId="0" applyNumberFormat="1" applyFont="1" applyFill="1" applyBorder="1"/>
    <xf numFmtId="0" fontId="8" fillId="3" borderId="3" xfId="0" applyFont="1" applyFill="1" applyBorder="1" applyAlignment="1">
      <alignment horizontal="left"/>
    </xf>
    <xf numFmtId="0" fontId="5" fillId="3" borderId="3" xfId="0" applyFont="1" applyFill="1" applyBorder="1"/>
    <xf numFmtId="0" fontId="5" fillId="0" borderId="0" xfId="0" applyFont="1"/>
    <xf numFmtId="2" fontId="7" fillId="0" borderId="0" xfId="0" applyNumberFormat="1" applyFont="1"/>
    <xf numFmtId="2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5" fillId="3" borderId="3" xfId="0" applyFont="1" applyFill="1" applyBorder="1" applyAlignment="1"/>
    <xf numFmtId="0" fontId="3" fillId="3" borderId="3" xfId="0" applyFont="1" applyFill="1" applyBorder="1"/>
  </cellXfs>
  <cellStyles count="1">
    <cellStyle name="Обычный" xfId="0" builtinId="0"/>
  </cellStyles>
  <dxfs count="2"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7"/>
  <sheetViews>
    <sheetView tabSelected="1" workbookViewId="0">
      <selection activeCell="X10" sqref="X10"/>
    </sheetView>
  </sheetViews>
  <sheetFormatPr defaultRowHeight="15" x14ac:dyDescent="0.25"/>
  <sheetData>
    <row r="1" spans="1:4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4"/>
      <c r="K1" s="1" t="s">
        <v>9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5</v>
      </c>
      <c r="Q1" s="1" t="s">
        <v>6</v>
      </c>
      <c r="R1" s="2" t="s">
        <v>7</v>
      </c>
      <c r="S1" s="3" t="s">
        <v>8</v>
      </c>
      <c r="T1" s="5"/>
      <c r="U1" s="1" t="s">
        <v>10</v>
      </c>
      <c r="V1" s="1" t="s">
        <v>1</v>
      </c>
      <c r="W1" s="1" t="s">
        <v>3</v>
      </c>
      <c r="X1" s="1" t="s">
        <v>4</v>
      </c>
      <c r="Y1" s="1" t="s">
        <v>5</v>
      </c>
      <c r="Z1" s="1" t="s">
        <v>6</v>
      </c>
      <c r="AA1" s="2" t="s">
        <v>7</v>
      </c>
      <c r="AB1" s="3" t="s">
        <v>8</v>
      </c>
      <c r="AC1" s="3" t="s">
        <v>11</v>
      </c>
      <c r="AE1" s="6" t="s">
        <v>12</v>
      </c>
      <c r="AF1" s="7" t="s">
        <v>1</v>
      </c>
      <c r="AG1" s="7" t="s">
        <v>13</v>
      </c>
      <c r="AH1" s="7" t="s">
        <v>14</v>
      </c>
      <c r="AI1" s="7" t="s">
        <v>15</v>
      </c>
      <c r="AJ1" s="8"/>
      <c r="AK1" s="9" t="s">
        <v>12</v>
      </c>
      <c r="AL1" s="7" t="s">
        <v>1</v>
      </c>
      <c r="AM1" s="7" t="s">
        <v>13</v>
      </c>
      <c r="AN1" s="7" t="s">
        <v>14</v>
      </c>
      <c r="AO1" s="7" t="s">
        <v>15</v>
      </c>
    </row>
    <row r="2" spans="1:41" ht="23.25" x14ac:dyDescent="0.25">
      <c r="A2" s="10" t="s">
        <v>16</v>
      </c>
      <c r="B2" s="11">
        <v>1</v>
      </c>
      <c r="C2" s="12" t="s">
        <v>17</v>
      </c>
      <c r="D2" s="13">
        <v>983.4</v>
      </c>
      <c r="E2" s="13">
        <v>0</v>
      </c>
      <c r="F2" s="13">
        <v>122.93</v>
      </c>
      <c r="G2" s="13">
        <v>24.59</v>
      </c>
      <c r="H2" s="13">
        <v>835.89</v>
      </c>
      <c r="I2" s="14">
        <f>E2+F2+G2</f>
        <v>147.52000000000001</v>
      </c>
      <c r="J2" s="15"/>
      <c r="K2" s="16" t="s">
        <v>16</v>
      </c>
      <c r="L2" s="17">
        <v>1</v>
      </c>
      <c r="M2" s="18" t="s">
        <v>17</v>
      </c>
      <c r="N2" s="19">
        <v>983.4</v>
      </c>
      <c r="O2" s="19">
        <v>0</v>
      </c>
      <c r="P2" s="19">
        <v>122.93</v>
      </c>
      <c r="Q2" s="19">
        <v>24.59</v>
      </c>
      <c r="R2" s="20">
        <v>835.89</v>
      </c>
      <c r="S2" s="14">
        <f>O2+P2+Q2</f>
        <v>147.52000000000001</v>
      </c>
      <c r="T2" s="21"/>
      <c r="U2" s="22" t="s">
        <v>18</v>
      </c>
      <c r="V2" s="23">
        <v>1</v>
      </c>
      <c r="W2" s="23">
        <v>6709.94</v>
      </c>
      <c r="X2" s="23">
        <v>386.4</v>
      </c>
      <c r="Y2" s="23">
        <v>64.400000000000006</v>
      </c>
      <c r="Z2" s="23">
        <v>12.88</v>
      </c>
      <c r="AA2" s="23">
        <v>6246.26</v>
      </c>
      <c r="AB2" s="23">
        <f>X2+Y2+Z2</f>
        <v>463.67999999999995</v>
      </c>
      <c r="AC2" s="23">
        <v>66</v>
      </c>
      <c r="AE2" s="24" t="s">
        <v>16</v>
      </c>
      <c r="AF2" s="25">
        <f>IFERROR((INDEX($B$2:$I$241,MATCH(AE2,$A$2:$A$241,0),1)-(INDEX($L$2:$S$241,MATCH(AE2,$K$2:$K$241,0),1))-(INDEX($V$2:$AC$5,MATCH(AE2,$U$2:$U$241,0),1))),IFERROR((INDEX($B$2:$I$241,MATCH(AE2,$A$2:$A$241,0),1)-(INDEX($L$2:$S$241,MATCH(AE2,$K$2:$K$241,0),1))),(INDEX($B$2:$I$241,MATCH(AE2,$A$2:$A$241,0),1))))</f>
        <v>0</v>
      </c>
      <c r="AG2" s="25">
        <f>IFERROR((INDEX($B$2:$I$241,MATCH(AE2,$A$2:$A$241,0),3)-(INDEX($L$2:$S$241,MATCH(AE2,$K$2:$K$241,0),3))-(INDEX($V$2:$AC$5,MATCH(AE2,$U$2:$U$241,0),3))),IFERROR((INDEX($B$2:$I$241,MATCH(AE2,$A$2:$A$241,0),3)-(INDEX($L$2:$S$241,MATCH(AE2,$K$2:$K$241,0),3))),(INDEX($B$2:$I$241,MATCH(AE2,$A$2:$A$241,0),3))))</f>
        <v>0</v>
      </c>
      <c r="AH2" s="25">
        <f>IFERROR((INDEX($B$2:$I$241,MATCH(AE2,$A$2:$A$241,0),8)-(INDEX($L$2:$S$241,MATCH(AE2,$K$2:$K$241,0),8))-(INDEX($V$2:$AC$5,MATCH(AE2,$U$2:$U$241,0),8))),IFERROR((INDEX($B$2:$I$241,MATCH(AE2,$A$2:$A$241,0),8)-(INDEX($L$2:$S$241,MATCH(AE2,$K$2:$K$241,0),8))),(INDEX($B$2:$I$241,MATCH(AE2,$A$2:$A$241,0),8))))</f>
        <v>0</v>
      </c>
      <c r="AI2" s="25">
        <f>IFERROR((INDEX($B$2:$I$241,MATCH(AE2,$A$2:$A$241,0),7)-(INDEX($L$2:$S$241,MATCH(AE2,$K$2:$K$241,0),7))-(INDEX($V$2:$AC$5,MATCH(AE2,$U$2:$U$241,0),7))),IFERROR((INDEX($B$2:$I$241,MATCH(AE2,$A$2:$A$241,0),7)-(INDEX($L$2:$S$241,MATCH(AE2,$K$2:$K$241,0),7))),(INDEX($B$2:$I$241,MATCH(AE2,$A$2:$A$241,0),7))))</f>
        <v>0</v>
      </c>
      <c r="AJ2" s="26"/>
      <c r="AK2" s="25" t="s">
        <v>19</v>
      </c>
      <c r="AL2" s="25">
        <f>IFERROR(IFERROR((INDEX($B$2:$I$241,MATCH(AK2,$A$2:$A$241,0),1)-(INDEX($L$2:$S$241,MATCH(AK2,$K$2:$K$241,0),1))),(INDEX($B$2:$I$241,MATCH(AK2,$A$2:$A$241,0),1))),0)</f>
        <v>1</v>
      </c>
      <c r="AM2" s="25">
        <f>IFERROR(IFERROR((INDEX($B$2:$I$241,MATCH(AK2,$A$2:$A$241,0),3)-(INDEX($L$2:$S$241,MATCH(AK2,$K$2:$K$241,0),3))),(INDEX($B$2:$I$241,MATCH(AK2,$A$2:$A$241,0),3))),0)</f>
        <v>3398.4</v>
      </c>
      <c r="AN2" s="25">
        <f>IFERROR(IFERROR((INDEX($B$2:$I$241,MATCH(AK2,$A$2:$A$241,0),8)-(INDEX($L$2:$S$241,MATCH(AK2,$K$2:$K$241,0),8))),(INDEX($B$2:$I$241,MATCH(AK2,$A$2:$A$241,0),8))),0)</f>
        <v>50.62</v>
      </c>
      <c r="AO2" s="25">
        <f>IFERROR(IFERROR((INDEX($B$2:$I$241,MATCH(AK2,$A$2:$A$241,0),7)-(INDEX($L$2:$S$241,MATCH(AK2,$K$2:$K$241,0),7))),(INDEX($B$2:$I$241,MATCH(AK2,$A$2:$A$241,0),7))),0)</f>
        <v>3347.78</v>
      </c>
    </row>
    <row r="3" spans="1:41" ht="23.25" x14ac:dyDescent="0.25">
      <c r="A3" s="10" t="s">
        <v>20</v>
      </c>
      <c r="B3" s="11">
        <v>2</v>
      </c>
      <c r="C3" s="12" t="s">
        <v>21</v>
      </c>
      <c r="D3" s="13">
        <v>1869.21</v>
      </c>
      <c r="E3" s="13">
        <v>0</v>
      </c>
      <c r="F3" s="13">
        <v>70.22</v>
      </c>
      <c r="G3" s="13">
        <v>14.04</v>
      </c>
      <c r="H3" s="13">
        <v>1784.95</v>
      </c>
      <c r="I3" s="14">
        <f t="shared" ref="I3:I24" si="0">E3+F3+G3</f>
        <v>84.259999999999991</v>
      </c>
      <c r="J3" s="15"/>
      <c r="K3" s="16" t="s">
        <v>20</v>
      </c>
      <c r="L3" s="17">
        <v>1</v>
      </c>
      <c r="M3" s="18" t="s">
        <v>22</v>
      </c>
      <c r="N3" s="19">
        <v>920.08</v>
      </c>
      <c r="O3" s="19">
        <v>0</v>
      </c>
      <c r="P3" s="19">
        <v>56.5</v>
      </c>
      <c r="Q3" s="19">
        <v>11.3</v>
      </c>
      <c r="R3" s="20">
        <v>852.28</v>
      </c>
      <c r="S3" s="14">
        <f>O3+P3+Q3</f>
        <v>67.8</v>
      </c>
      <c r="T3" s="21"/>
      <c r="U3" s="22" t="s">
        <v>23</v>
      </c>
      <c r="V3" s="23">
        <v>1</v>
      </c>
      <c r="W3" s="23">
        <v>6943.3</v>
      </c>
      <c r="X3" s="23">
        <v>0</v>
      </c>
      <c r="Y3" s="23">
        <v>99.78</v>
      </c>
      <c r="Z3" s="23">
        <v>19.96</v>
      </c>
      <c r="AA3" s="23">
        <v>6823.56</v>
      </c>
      <c r="AB3" s="23">
        <f t="shared" ref="AB3:AB5" si="1">X3+Y3+Z3</f>
        <v>119.74000000000001</v>
      </c>
      <c r="AC3" s="23">
        <v>55</v>
      </c>
      <c r="AE3" s="24" t="s">
        <v>20</v>
      </c>
      <c r="AF3" s="25">
        <f t="shared" ref="AF3:AF24" si="2">IFERROR((INDEX($B$2:$I$241,MATCH(AE3,$A$2:$A$241,0),1)-(INDEX($L$2:$S$241,MATCH(AE3,$K$2:$K$241,0),1))-(INDEX($V$2:$AC$5,MATCH(AE3,$U$2:$U$241,0),1))),IFERROR((INDEX($B$2:$I$241,MATCH(AE3,$A$2:$A$241,0),1)-(INDEX($L$2:$S$241,MATCH(AE3,$K$2:$K$241,0),1))),(INDEX($B$2:$I$241,MATCH(AE3,$A$2:$A$241,0),1))))</f>
        <v>1</v>
      </c>
      <c r="AG3" s="25">
        <f t="shared" ref="AG3:AG24" si="3">IFERROR((INDEX($B$2:$I$241,MATCH(AE3,$A$2:$A$241,0),3)-(INDEX($L$2:$S$241,MATCH(AE3,$K$2:$K$241,0),3))-(INDEX($V$2:$AC$5,MATCH(AE3,$U$2:$U$241,0),3))),IFERROR((INDEX($B$2:$I$241,MATCH(AE3,$A$2:$A$241,0),3)-(INDEX($L$2:$S$241,MATCH(AE3,$K$2:$K$241,0),3))),(INDEX($B$2:$I$241,MATCH(AE3,$A$2:$A$241,0),3))))</f>
        <v>949.13</v>
      </c>
      <c r="AH3" s="25">
        <f t="shared" ref="AH3:AH24" si="4">IFERROR((INDEX($B$2:$I$241,MATCH(AE3,$A$2:$A$241,0),8)-(INDEX($L$2:$S$241,MATCH(AE3,$K$2:$K$241,0),8))-(INDEX($V$2:$AC$5,MATCH(AE3,$U$2:$U$241,0),8))),IFERROR((INDEX($B$2:$I$241,MATCH(AE3,$A$2:$A$241,0),8)-(INDEX($L$2:$S$241,MATCH(AE3,$K$2:$K$241,0),8))),(INDEX($B$2:$I$241,MATCH(AE3,$A$2:$A$241,0),8))))</f>
        <v>16.459999999999994</v>
      </c>
      <c r="AI3" s="25">
        <f t="shared" ref="AI3:AI24" si="5">IFERROR((INDEX($B$2:$I$241,MATCH(AE3,$A$2:$A$241,0),7)-(INDEX($L$2:$S$241,MATCH(AE3,$K$2:$K$241,0),7))-(INDEX($V$2:$AC$5,MATCH(AE3,$U$2:$U$241,0),7))),IFERROR((INDEX($B$2:$I$241,MATCH(AE3,$A$2:$A$241,0),7)-(INDEX($L$2:$S$241,MATCH(AE3,$K$2:$K$241,0),7))),(INDEX($B$2:$I$241,MATCH(AE3,$A$2:$A$241,0),7))))</f>
        <v>932.67000000000007</v>
      </c>
      <c r="AJ3" s="26"/>
      <c r="AK3" s="25" t="s">
        <v>24</v>
      </c>
      <c r="AL3" s="25">
        <f t="shared" ref="AL3:AL66" si="6">IFERROR(IFERROR((INDEX($B$2:$I$241,MATCH(AK3,$A$2:$A$241,0),1)-(INDEX($L$2:$S$241,MATCH(AK3,$K$2:$K$241,0),1))),(INDEX($B$2:$I$241,MATCH(AK3,$A$2:$A$241,0),1))),0)</f>
        <v>0</v>
      </c>
      <c r="AM3" s="25">
        <f t="shared" ref="AM3:AM66" si="7">IFERROR(IFERROR((INDEX($B$2:$I$241,MATCH(AK3,$A$2:$A$241,0),3)-(INDEX($L$2:$S$241,MATCH(AK3,$K$2:$K$241,0),3))),(INDEX($B$2:$I$241,MATCH(AK3,$A$2:$A$241,0),3))),0)</f>
        <v>0</v>
      </c>
      <c r="AN3" s="25">
        <f t="shared" ref="AN3:AN66" si="8">IFERROR(IFERROR((INDEX($B$2:$I$241,MATCH(AK3,$A$2:$A$241,0),8)-(INDEX($L$2:$S$241,MATCH(AK3,$K$2:$K$241,0),8))),(INDEX($B$2:$I$241,MATCH(AK3,$A$2:$A$241,0),8))),0)</f>
        <v>0</v>
      </c>
      <c r="AO3" s="25">
        <f t="shared" ref="AO3:AO66" si="9">IFERROR(IFERROR((INDEX($B$2:$I$241,MATCH(AK3,$A$2:$A$241,0),7)-(INDEX($L$2:$S$241,MATCH(AK3,$K$2:$K$241,0),7))),(INDEX($B$2:$I$241,MATCH(AK3,$A$2:$A$241,0),7))),0)</f>
        <v>0</v>
      </c>
    </row>
    <row r="4" spans="1:41" ht="23.25" x14ac:dyDescent="0.25">
      <c r="A4" s="10" t="s">
        <v>25</v>
      </c>
      <c r="B4" s="11">
        <v>1</v>
      </c>
      <c r="C4" s="12" t="s">
        <v>17</v>
      </c>
      <c r="D4" s="13">
        <v>908.9</v>
      </c>
      <c r="E4" s="13">
        <v>0</v>
      </c>
      <c r="F4" s="13">
        <v>51.13</v>
      </c>
      <c r="G4" s="13">
        <v>10.23</v>
      </c>
      <c r="H4" s="13">
        <v>847.55</v>
      </c>
      <c r="I4" s="14">
        <f t="shared" si="0"/>
        <v>61.36</v>
      </c>
      <c r="J4" s="15"/>
      <c r="K4" s="15"/>
      <c r="L4" s="15"/>
      <c r="M4" s="15"/>
      <c r="N4" s="15"/>
      <c r="O4" s="15"/>
      <c r="P4" s="15"/>
      <c r="Q4" s="15"/>
      <c r="R4" s="15"/>
      <c r="S4" s="27"/>
      <c r="T4" s="27"/>
      <c r="U4" s="28" t="s">
        <v>26</v>
      </c>
      <c r="V4" s="27">
        <v>1</v>
      </c>
      <c r="W4" s="27">
        <v>4307.6899999999996</v>
      </c>
      <c r="X4" s="27">
        <v>0</v>
      </c>
      <c r="Y4" s="27">
        <v>62.28</v>
      </c>
      <c r="Z4" s="27">
        <v>12.46</v>
      </c>
      <c r="AA4" s="27">
        <v>4232.96</v>
      </c>
      <c r="AB4" s="23">
        <f t="shared" si="1"/>
        <v>74.740000000000009</v>
      </c>
      <c r="AC4" s="27">
        <v>55</v>
      </c>
      <c r="AE4" s="24" t="s">
        <v>25</v>
      </c>
      <c r="AF4" s="25">
        <f t="shared" si="2"/>
        <v>1</v>
      </c>
      <c r="AG4" s="25">
        <f t="shared" si="3"/>
        <v>908.9</v>
      </c>
      <c r="AH4" s="25">
        <f t="shared" si="4"/>
        <v>61.36</v>
      </c>
      <c r="AI4" s="25">
        <f t="shared" si="5"/>
        <v>847.55</v>
      </c>
      <c r="AJ4" s="26"/>
      <c r="AK4" s="25" t="s">
        <v>27</v>
      </c>
      <c r="AL4" s="25">
        <f t="shared" si="6"/>
        <v>1</v>
      </c>
      <c r="AM4" s="25">
        <f t="shared" si="7"/>
        <v>4869.49</v>
      </c>
      <c r="AN4" s="25">
        <f t="shared" si="8"/>
        <v>293.14</v>
      </c>
      <c r="AO4" s="25">
        <f t="shared" si="9"/>
        <v>4576.3599999999997</v>
      </c>
    </row>
    <row r="5" spans="1:41" ht="23.25" x14ac:dyDescent="0.25">
      <c r="A5" s="10" t="s">
        <v>28</v>
      </c>
      <c r="B5" s="11">
        <v>1</v>
      </c>
      <c r="C5" s="12" t="s">
        <v>22</v>
      </c>
      <c r="D5" s="13">
        <v>6019</v>
      </c>
      <c r="E5" s="13">
        <v>0</v>
      </c>
      <c r="F5" s="13">
        <v>211.03</v>
      </c>
      <c r="G5" s="13">
        <v>42.21</v>
      </c>
      <c r="H5" s="13">
        <v>5765.76</v>
      </c>
      <c r="I5" s="14">
        <f t="shared" si="0"/>
        <v>253.24</v>
      </c>
      <c r="J5" s="15"/>
      <c r="K5" s="15"/>
      <c r="L5" s="15"/>
      <c r="M5" s="15"/>
      <c r="N5" s="15"/>
      <c r="O5" s="15"/>
      <c r="P5" s="15"/>
      <c r="Q5" s="15"/>
      <c r="R5" s="15"/>
      <c r="S5" s="27"/>
      <c r="T5" s="27"/>
      <c r="U5" s="28" t="s">
        <v>29</v>
      </c>
      <c r="V5" s="27">
        <v>1</v>
      </c>
      <c r="W5" s="27">
        <v>7587.59</v>
      </c>
      <c r="X5" s="27">
        <v>414.6</v>
      </c>
      <c r="Y5" s="27">
        <v>71.290000000000006</v>
      </c>
      <c r="Z5" s="27">
        <v>14.26</v>
      </c>
      <c r="AA5" s="27">
        <v>7087.44</v>
      </c>
      <c r="AB5" s="23">
        <f t="shared" si="1"/>
        <v>500.15000000000003</v>
      </c>
      <c r="AC5" s="27">
        <v>55</v>
      </c>
      <c r="AE5" s="24" t="s">
        <v>28</v>
      </c>
      <c r="AF5" s="25">
        <f t="shared" si="2"/>
        <v>1</v>
      </c>
      <c r="AG5" s="25">
        <f t="shared" si="3"/>
        <v>6019</v>
      </c>
      <c r="AH5" s="25">
        <f t="shared" si="4"/>
        <v>253.24</v>
      </c>
      <c r="AI5" s="25">
        <f t="shared" si="5"/>
        <v>5765.76</v>
      </c>
      <c r="AJ5" s="26"/>
      <c r="AK5" s="25" t="s">
        <v>30</v>
      </c>
      <c r="AL5" s="25">
        <f t="shared" si="6"/>
        <v>0</v>
      </c>
      <c r="AM5" s="25">
        <f t="shared" si="7"/>
        <v>0</v>
      </c>
      <c r="AN5" s="25">
        <f t="shared" si="8"/>
        <v>0</v>
      </c>
      <c r="AO5" s="25">
        <f t="shared" si="9"/>
        <v>0</v>
      </c>
    </row>
    <row r="6" spans="1:41" ht="23.25" x14ac:dyDescent="0.25">
      <c r="A6" s="10" t="s">
        <v>31</v>
      </c>
      <c r="B6" s="11">
        <v>1</v>
      </c>
      <c r="C6" s="12" t="s">
        <v>17</v>
      </c>
      <c r="D6" s="13">
        <v>7327.36</v>
      </c>
      <c r="E6" s="13">
        <v>208.11</v>
      </c>
      <c r="F6" s="13">
        <v>70.84</v>
      </c>
      <c r="G6" s="13">
        <v>14.17</v>
      </c>
      <c r="H6" s="13">
        <v>7034.25</v>
      </c>
      <c r="I6" s="14">
        <f t="shared" si="0"/>
        <v>293.12000000000006</v>
      </c>
      <c r="J6" s="15"/>
      <c r="K6" s="15"/>
      <c r="L6" s="15"/>
      <c r="M6" s="15"/>
      <c r="N6" s="15"/>
      <c r="O6" s="15"/>
      <c r="P6" s="15"/>
      <c r="Q6" s="15"/>
      <c r="R6" s="15"/>
      <c r="S6" s="27"/>
      <c r="T6" s="27"/>
      <c r="U6" s="28"/>
      <c r="V6" s="27"/>
      <c r="W6" s="27"/>
      <c r="X6" s="27"/>
      <c r="Y6" s="27"/>
      <c r="Z6" s="27"/>
      <c r="AA6" s="27"/>
      <c r="AB6" s="27"/>
      <c r="AC6" s="27"/>
      <c r="AE6" s="24" t="s">
        <v>31</v>
      </c>
      <c r="AF6" s="25">
        <f t="shared" si="2"/>
        <v>1</v>
      </c>
      <c r="AG6" s="25">
        <f t="shared" si="3"/>
        <v>7327.36</v>
      </c>
      <c r="AH6" s="25">
        <f t="shared" si="4"/>
        <v>293.12000000000006</v>
      </c>
      <c r="AI6" s="25">
        <f t="shared" si="5"/>
        <v>7034.25</v>
      </c>
      <c r="AJ6" s="26"/>
      <c r="AK6" s="25" t="s">
        <v>32</v>
      </c>
      <c r="AL6" s="25">
        <f t="shared" si="6"/>
        <v>0</v>
      </c>
      <c r="AM6" s="25">
        <f t="shared" si="7"/>
        <v>0</v>
      </c>
      <c r="AN6" s="25">
        <f t="shared" si="8"/>
        <v>0</v>
      </c>
      <c r="AO6" s="25">
        <f t="shared" si="9"/>
        <v>0</v>
      </c>
    </row>
    <row r="7" spans="1:41" ht="23.25" x14ac:dyDescent="0.25">
      <c r="A7" s="10" t="s">
        <v>33</v>
      </c>
      <c r="B7" s="11">
        <v>1</v>
      </c>
      <c r="C7" s="12" t="s">
        <v>34</v>
      </c>
      <c r="D7" s="13">
        <v>5875.1</v>
      </c>
      <c r="E7" s="13">
        <v>0</v>
      </c>
      <c r="F7" s="13">
        <v>81.93</v>
      </c>
      <c r="G7" s="13">
        <v>16.39</v>
      </c>
      <c r="H7" s="13">
        <v>5776.78</v>
      </c>
      <c r="I7" s="14">
        <f t="shared" si="0"/>
        <v>98.320000000000007</v>
      </c>
      <c r="J7" s="15"/>
      <c r="K7" s="15"/>
      <c r="L7" s="15"/>
      <c r="M7" s="15"/>
      <c r="N7" s="15"/>
      <c r="O7" s="15"/>
      <c r="P7" s="15"/>
      <c r="Q7" s="15"/>
      <c r="R7" s="15"/>
      <c r="S7" s="27"/>
      <c r="T7" s="27"/>
      <c r="U7" s="28"/>
      <c r="V7" s="27"/>
      <c r="W7" s="27"/>
      <c r="X7" s="27"/>
      <c r="Y7" s="27"/>
      <c r="Z7" s="27"/>
      <c r="AA7" s="27"/>
      <c r="AB7" s="27"/>
      <c r="AC7" s="27"/>
      <c r="AE7" s="24" t="s">
        <v>33</v>
      </c>
      <c r="AF7" s="25">
        <f t="shared" si="2"/>
        <v>1</v>
      </c>
      <c r="AG7" s="25">
        <f t="shared" si="3"/>
        <v>5875.1</v>
      </c>
      <c r="AH7" s="25">
        <f t="shared" si="4"/>
        <v>98.320000000000007</v>
      </c>
      <c r="AI7" s="25">
        <f t="shared" si="5"/>
        <v>5776.78</v>
      </c>
      <c r="AJ7" s="26"/>
      <c r="AK7" s="25" t="s">
        <v>35</v>
      </c>
      <c r="AL7" s="25">
        <f t="shared" si="6"/>
        <v>0</v>
      </c>
      <c r="AM7" s="25">
        <f t="shared" si="7"/>
        <v>0</v>
      </c>
      <c r="AN7" s="25">
        <f t="shared" si="8"/>
        <v>0</v>
      </c>
      <c r="AO7" s="25">
        <f t="shared" si="9"/>
        <v>0</v>
      </c>
    </row>
    <row r="8" spans="1:41" ht="23.25" x14ac:dyDescent="0.25">
      <c r="A8" s="10" t="s">
        <v>36</v>
      </c>
      <c r="B8" s="11">
        <v>1</v>
      </c>
      <c r="C8" s="12" t="s">
        <v>37</v>
      </c>
      <c r="D8" s="13">
        <v>5805.29</v>
      </c>
      <c r="E8" s="13">
        <v>200.8</v>
      </c>
      <c r="F8" s="13">
        <v>57.37</v>
      </c>
      <c r="G8" s="13">
        <v>11.47</v>
      </c>
      <c r="H8" s="13">
        <v>5535.65</v>
      </c>
      <c r="I8" s="14">
        <f t="shared" si="0"/>
        <v>269.64000000000004</v>
      </c>
      <c r="J8" s="15"/>
      <c r="K8" s="15"/>
      <c r="L8" s="15"/>
      <c r="M8" s="15"/>
      <c r="N8" s="15"/>
      <c r="O8" s="15"/>
      <c r="P8" s="15"/>
      <c r="Q8" s="15"/>
      <c r="R8" s="15"/>
      <c r="S8" s="27"/>
      <c r="T8" s="27"/>
      <c r="U8" s="28"/>
      <c r="V8" s="27"/>
      <c r="W8" s="27"/>
      <c r="X8" s="27"/>
      <c r="Y8" s="27"/>
      <c r="Z8" s="27"/>
      <c r="AA8" s="27"/>
      <c r="AB8" s="27"/>
      <c r="AC8" s="27"/>
      <c r="AE8" s="24" t="s">
        <v>36</v>
      </c>
      <c r="AF8" s="25">
        <f t="shared" si="2"/>
        <v>1</v>
      </c>
      <c r="AG8" s="25">
        <f t="shared" si="3"/>
        <v>5805.29</v>
      </c>
      <c r="AH8" s="25">
        <f t="shared" si="4"/>
        <v>269.64000000000004</v>
      </c>
      <c r="AI8" s="25">
        <f t="shared" si="5"/>
        <v>5535.65</v>
      </c>
      <c r="AJ8" s="26"/>
      <c r="AK8" s="25" t="s">
        <v>38</v>
      </c>
      <c r="AL8" s="25">
        <f t="shared" si="6"/>
        <v>0</v>
      </c>
      <c r="AM8" s="25">
        <f t="shared" si="7"/>
        <v>0</v>
      </c>
      <c r="AN8" s="25">
        <f t="shared" si="8"/>
        <v>0</v>
      </c>
      <c r="AO8" s="25">
        <f t="shared" si="9"/>
        <v>0</v>
      </c>
    </row>
    <row r="9" spans="1:41" ht="23.25" x14ac:dyDescent="0.25">
      <c r="A9" s="10" t="s">
        <v>19</v>
      </c>
      <c r="B9" s="11">
        <v>1</v>
      </c>
      <c r="C9" s="12" t="s">
        <v>39</v>
      </c>
      <c r="D9" s="13">
        <v>3398.4</v>
      </c>
      <c r="E9" s="13">
        <v>0</v>
      </c>
      <c r="F9" s="13">
        <v>42.18</v>
      </c>
      <c r="G9" s="13">
        <v>8.44</v>
      </c>
      <c r="H9" s="13">
        <v>3347.78</v>
      </c>
      <c r="I9" s="14">
        <f t="shared" si="0"/>
        <v>50.62</v>
      </c>
      <c r="J9" s="15"/>
      <c r="K9" s="15"/>
      <c r="L9" s="15"/>
      <c r="M9" s="15"/>
      <c r="N9" s="15"/>
      <c r="O9" s="15"/>
      <c r="P9" s="15"/>
      <c r="Q9" s="15"/>
      <c r="R9" s="15"/>
      <c r="S9" s="27"/>
      <c r="T9" s="27"/>
      <c r="U9" s="28"/>
      <c r="V9" s="27"/>
      <c r="W9" s="27"/>
      <c r="X9" s="27"/>
      <c r="Y9" s="27"/>
      <c r="Z9" s="27"/>
      <c r="AA9" s="27"/>
      <c r="AB9" s="27"/>
      <c r="AC9" s="27"/>
      <c r="AE9" s="24" t="s">
        <v>19</v>
      </c>
      <c r="AF9" s="25">
        <f t="shared" si="2"/>
        <v>1</v>
      </c>
      <c r="AG9" s="25">
        <f t="shared" si="3"/>
        <v>3398.4</v>
      </c>
      <c r="AH9" s="25">
        <f t="shared" si="4"/>
        <v>50.62</v>
      </c>
      <c r="AI9" s="25">
        <f t="shared" si="5"/>
        <v>3347.78</v>
      </c>
      <c r="AJ9" s="26"/>
      <c r="AK9" s="25" t="s">
        <v>40</v>
      </c>
      <c r="AL9" s="25">
        <f t="shared" si="6"/>
        <v>0</v>
      </c>
      <c r="AM9" s="25">
        <f t="shared" si="7"/>
        <v>0</v>
      </c>
      <c r="AN9" s="25">
        <f t="shared" si="8"/>
        <v>0</v>
      </c>
      <c r="AO9" s="25">
        <f t="shared" si="9"/>
        <v>0</v>
      </c>
    </row>
    <row r="10" spans="1:41" ht="23.25" x14ac:dyDescent="0.25">
      <c r="A10" s="10" t="s">
        <v>27</v>
      </c>
      <c r="B10" s="11">
        <v>1</v>
      </c>
      <c r="C10" s="12" t="s">
        <v>41</v>
      </c>
      <c r="D10" s="13">
        <v>4869.49</v>
      </c>
      <c r="E10" s="13">
        <v>236.4</v>
      </c>
      <c r="F10" s="13">
        <v>47.28</v>
      </c>
      <c r="G10" s="13">
        <v>9.4600000000000009</v>
      </c>
      <c r="H10" s="13">
        <v>4576.3599999999997</v>
      </c>
      <c r="I10" s="14">
        <f t="shared" si="0"/>
        <v>293.14</v>
      </c>
      <c r="J10" s="15"/>
      <c r="K10" s="15"/>
      <c r="L10" s="15"/>
      <c r="M10" s="15"/>
      <c r="N10" s="15"/>
      <c r="O10" s="15"/>
      <c r="P10" s="15"/>
      <c r="Q10" s="15"/>
      <c r="R10" s="15"/>
      <c r="S10" s="27"/>
      <c r="T10" s="27"/>
      <c r="U10" s="28"/>
      <c r="V10" s="27"/>
      <c r="W10" s="27"/>
      <c r="X10" s="27"/>
      <c r="Y10" s="27"/>
      <c r="Z10" s="27"/>
      <c r="AA10" s="27"/>
      <c r="AB10" s="27"/>
      <c r="AC10" s="27"/>
      <c r="AE10" s="24" t="s">
        <v>27</v>
      </c>
      <c r="AF10" s="25">
        <f t="shared" si="2"/>
        <v>1</v>
      </c>
      <c r="AG10" s="25">
        <f t="shared" si="3"/>
        <v>4869.49</v>
      </c>
      <c r="AH10" s="25">
        <f t="shared" si="4"/>
        <v>293.14</v>
      </c>
      <c r="AI10" s="25">
        <f t="shared" si="5"/>
        <v>4576.3599999999997</v>
      </c>
      <c r="AJ10" s="26"/>
      <c r="AK10" s="25" t="s">
        <v>42</v>
      </c>
      <c r="AL10" s="25">
        <f t="shared" si="6"/>
        <v>0</v>
      </c>
      <c r="AM10" s="25">
        <f t="shared" si="7"/>
        <v>0</v>
      </c>
      <c r="AN10" s="25">
        <f t="shared" si="8"/>
        <v>0</v>
      </c>
      <c r="AO10" s="25">
        <f t="shared" si="9"/>
        <v>0</v>
      </c>
    </row>
    <row r="11" spans="1:41" ht="23.25" x14ac:dyDescent="0.25">
      <c r="A11" s="10" t="s">
        <v>43</v>
      </c>
      <c r="B11" s="11">
        <v>1</v>
      </c>
      <c r="C11" s="12" t="s">
        <v>44</v>
      </c>
      <c r="D11" s="13">
        <v>6200.33</v>
      </c>
      <c r="E11" s="13">
        <v>207.38</v>
      </c>
      <c r="F11" s="13">
        <v>59.88</v>
      </c>
      <c r="G11" s="13">
        <v>11.98</v>
      </c>
      <c r="H11" s="13">
        <v>5921.09</v>
      </c>
      <c r="I11" s="14">
        <f t="shared" si="0"/>
        <v>279.24</v>
      </c>
      <c r="J11" s="15"/>
      <c r="K11" s="15"/>
      <c r="L11" s="15"/>
      <c r="M11" s="15"/>
      <c r="N11" s="15"/>
      <c r="O11" s="15"/>
      <c r="P11" s="15"/>
      <c r="Q11" s="15"/>
      <c r="R11" s="15"/>
      <c r="S11" s="27"/>
      <c r="T11" s="27"/>
      <c r="U11" s="28"/>
      <c r="V11" s="27"/>
      <c r="W11" s="27"/>
      <c r="X11" s="27"/>
      <c r="Y11" s="27"/>
      <c r="Z11" s="27"/>
      <c r="AA11" s="27"/>
      <c r="AB11" s="27"/>
      <c r="AC11" s="27"/>
      <c r="AE11" s="24" t="s">
        <v>43</v>
      </c>
      <c r="AF11" s="25">
        <f t="shared" si="2"/>
        <v>1</v>
      </c>
      <c r="AG11" s="25">
        <f t="shared" si="3"/>
        <v>6200.33</v>
      </c>
      <c r="AH11" s="25">
        <f t="shared" si="4"/>
        <v>279.24</v>
      </c>
      <c r="AI11" s="25">
        <f t="shared" si="5"/>
        <v>5921.09</v>
      </c>
      <c r="AJ11" s="26"/>
      <c r="AK11" s="25" t="s">
        <v>45</v>
      </c>
      <c r="AL11" s="25">
        <f t="shared" si="6"/>
        <v>0</v>
      </c>
      <c r="AM11" s="25">
        <f t="shared" si="7"/>
        <v>0</v>
      </c>
      <c r="AN11" s="25">
        <f t="shared" si="8"/>
        <v>0</v>
      </c>
      <c r="AO11" s="25">
        <f t="shared" si="9"/>
        <v>0</v>
      </c>
    </row>
    <row r="12" spans="1:41" ht="23.25" x14ac:dyDescent="0.25">
      <c r="A12" s="10" t="s">
        <v>46</v>
      </c>
      <c r="B12" s="11">
        <v>2</v>
      </c>
      <c r="C12" s="12" t="s">
        <v>17</v>
      </c>
      <c r="D12" s="13">
        <v>15081.15</v>
      </c>
      <c r="E12" s="13">
        <v>496.66</v>
      </c>
      <c r="F12" s="13">
        <v>145.63</v>
      </c>
      <c r="G12" s="13">
        <v>29.13</v>
      </c>
      <c r="H12" s="13">
        <v>14409.72</v>
      </c>
      <c r="I12" s="14">
        <f t="shared" si="0"/>
        <v>671.42</v>
      </c>
      <c r="J12" s="15"/>
      <c r="K12" s="15"/>
      <c r="L12" s="15"/>
      <c r="M12" s="15"/>
      <c r="N12" s="15"/>
      <c r="O12" s="15"/>
      <c r="P12" s="15"/>
      <c r="Q12" s="15"/>
      <c r="R12" s="15"/>
      <c r="S12" s="27"/>
      <c r="T12" s="27"/>
      <c r="U12" s="28"/>
      <c r="V12" s="27"/>
      <c r="W12" s="27"/>
      <c r="X12" s="27"/>
      <c r="Y12" s="27"/>
      <c r="Z12" s="27"/>
      <c r="AA12" s="27"/>
      <c r="AB12" s="27"/>
      <c r="AC12" s="27"/>
      <c r="AE12" s="24" t="s">
        <v>46</v>
      </c>
      <c r="AF12" s="25">
        <f t="shared" si="2"/>
        <v>2</v>
      </c>
      <c r="AG12" s="25">
        <f t="shared" si="3"/>
        <v>15081.15</v>
      </c>
      <c r="AH12" s="25">
        <f t="shared" si="4"/>
        <v>671.42</v>
      </c>
      <c r="AI12" s="25">
        <f t="shared" si="5"/>
        <v>14409.72</v>
      </c>
      <c r="AJ12" s="26"/>
      <c r="AK12" s="25" t="s">
        <v>47</v>
      </c>
      <c r="AL12" s="25">
        <f t="shared" si="6"/>
        <v>0</v>
      </c>
      <c r="AM12" s="25">
        <f t="shared" si="7"/>
        <v>0</v>
      </c>
      <c r="AN12" s="25">
        <f t="shared" si="8"/>
        <v>0</v>
      </c>
      <c r="AO12" s="25">
        <f t="shared" si="9"/>
        <v>0</v>
      </c>
    </row>
    <row r="13" spans="1:41" ht="23.25" x14ac:dyDescent="0.25">
      <c r="A13" s="10" t="s">
        <v>48</v>
      </c>
      <c r="B13" s="11">
        <v>1</v>
      </c>
      <c r="C13" s="12" t="s">
        <v>49</v>
      </c>
      <c r="D13" s="13">
        <v>6798.63</v>
      </c>
      <c r="E13" s="13">
        <v>0</v>
      </c>
      <c r="F13" s="13">
        <v>72.430000000000007</v>
      </c>
      <c r="G13" s="13">
        <v>14.49</v>
      </c>
      <c r="H13" s="13">
        <v>6711.72</v>
      </c>
      <c r="I13" s="14">
        <f t="shared" si="0"/>
        <v>86.92</v>
      </c>
      <c r="J13" s="15"/>
      <c r="K13" s="15"/>
      <c r="L13" s="15"/>
      <c r="M13" s="15"/>
      <c r="N13" s="15"/>
      <c r="O13" s="15"/>
      <c r="P13" s="15"/>
      <c r="Q13" s="15"/>
      <c r="R13" s="15"/>
      <c r="S13" s="27"/>
      <c r="T13" s="27"/>
      <c r="U13" s="28"/>
      <c r="V13" s="27"/>
      <c r="W13" s="27"/>
      <c r="X13" s="27"/>
      <c r="Y13" s="27"/>
      <c r="Z13" s="27"/>
      <c r="AA13" s="27"/>
      <c r="AB13" s="27"/>
      <c r="AC13" s="27"/>
      <c r="AE13" s="24" t="s">
        <v>48</v>
      </c>
      <c r="AF13" s="25">
        <f t="shared" si="2"/>
        <v>1</v>
      </c>
      <c r="AG13" s="25">
        <f t="shared" si="3"/>
        <v>6798.63</v>
      </c>
      <c r="AH13" s="25">
        <f t="shared" si="4"/>
        <v>86.92</v>
      </c>
      <c r="AI13" s="25">
        <f t="shared" si="5"/>
        <v>6711.72</v>
      </c>
      <c r="AJ13" s="26"/>
      <c r="AK13" s="25" t="s">
        <v>50</v>
      </c>
      <c r="AL13" s="25">
        <f t="shared" si="6"/>
        <v>0</v>
      </c>
      <c r="AM13" s="25">
        <f t="shared" si="7"/>
        <v>0</v>
      </c>
      <c r="AN13" s="25">
        <f t="shared" si="8"/>
        <v>0</v>
      </c>
      <c r="AO13" s="25">
        <f t="shared" si="9"/>
        <v>0</v>
      </c>
    </row>
    <row r="14" spans="1:41" ht="23.25" x14ac:dyDescent="0.25">
      <c r="A14" s="10" t="s">
        <v>51</v>
      </c>
      <c r="B14" s="11">
        <v>6</v>
      </c>
      <c r="C14" s="12" t="s">
        <v>17</v>
      </c>
      <c r="D14" s="13">
        <v>38905.08</v>
      </c>
      <c r="E14" s="13">
        <v>1100.1600000000001</v>
      </c>
      <c r="F14" s="13">
        <v>394.88</v>
      </c>
      <c r="G14" s="13">
        <v>78.959999999999994</v>
      </c>
      <c r="H14" s="13">
        <v>37331.07</v>
      </c>
      <c r="I14" s="14">
        <f t="shared" si="0"/>
        <v>1574</v>
      </c>
      <c r="J14" s="15"/>
      <c r="K14" s="15"/>
      <c r="L14" s="15"/>
      <c r="M14" s="15"/>
      <c r="N14" s="15"/>
      <c r="O14" s="15"/>
      <c r="P14" s="15"/>
      <c r="Q14" s="15"/>
      <c r="R14" s="15"/>
      <c r="S14" s="27"/>
      <c r="T14" s="27"/>
      <c r="U14" s="28"/>
      <c r="V14" s="27"/>
      <c r="W14" s="27"/>
      <c r="X14" s="27"/>
      <c r="Y14" s="27"/>
      <c r="Z14" s="27"/>
      <c r="AA14" s="27"/>
      <c r="AB14" s="27"/>
      <c r="AC14" s="27"/>
      <c r="AE14" s="24" t="s">
        <v>51</v>
      </c>
      <c r="AF14" s="25">
        <f t="shared" si="2"/>
        <v>6</v>
      </c>
      <c r="AG14" s="25">
        <f t="shared" si="3"/>
        <v>38905.08</v>
      </c>
      <c r="AH14" s="25">
        <f t="shared" si="4"/>
        <v>1574</v>
      </c>
      <c r="AI14" s="25">
        <f t="shared" si="5"/>
        <v>37331.07</v>
      </c>
      <c r="AJ14" s="26"/>
      <c r="AK14" s="25" t="s">
        <v>52</v>
      </c>
      <c r="AL14" s="25">
        <f t="shared" si="6"/>
        <v>0</v>
      </c>
      <c r="AM14" s="25">
        <f t="shared" si="7"/>
        <v>0</v>
      </c>
      <c r="AN14" s="25">
        <f t="shared" si="8"/>
        <v>0</v>
      </c>
      <c r="AO14" s="25">
        <f t="shared" si="9"/>
        <v>0</v>
      </c>
    </row>
    <row r="15" spans="1:41" ht="23.25" x14ac:dyDescent="0.25">
      <c r="A15" s="10" t="s">
        <v>53</v>
      </c>
      <c r="B15" s="11">
        <v>1</v>
      </c>
      <c r="C15" s="12" t="s">
        <v>22</v>
      </c>
      <c r="D15" s="13">
        <v>6221.84</v>
      </c>
      <c r="E15" s="13">
        <v>0</v>
      </c>
      <c r="F15" s="13">
        <v>218.32</v>
      </c>
      <c r="G15" s="13">
        <v>43.66</v>
      </c>
      <c r="H15" s="13">
        <v>5959.86</v>
      </c>
      <c r="I15" s="14">
        <f t="shared" si="0"/>
        <v>261.98</v>
      </c>
      <c r="J15" s="15"/>
      <c r="K15" s="15"/>
      <c r="L15" s="15"/>
      <c r="M15" s="15"/>
      <c r="N15" s="15"/>
      <c r="O15" s="15"/>
      <c r="P15" s="15"/>
      <c r="Q15" s="15"/>
      <c r="R15" s="15"/>
      <c r="S15" s="27"/>
      <c r="T15" s="27"/>
      <c r="U15" s="28"/>
      <c r="V15" s="27"/>
      <c r="W15" s="27"/>
      <c r="X15" s="27"/>
      <c r="Y15" s="27"/>
      <c r="Z15" s="27"/>
      <c r="AA15" s="27"/>
      <c r="AB15" s="27"/>
      <c r="AC15" s="27"/>
      <c r="AE15" s="24" t="s">
        <v>53</v>
      </c>
      <c r="AF15" s="25">
        <f t="shared" si="2"/>
        <v>1</v>
      </c>
      <c r="AG15" s="25">
        <f t="shared" si="3"/>
        <v>6221.84</v>
      </c>
      <c r="AH15" s="25">
        <f t="shared" si="4"/>
        <v>261.98</v>
      </c>
      <c r="AI15" s="25">
        <f t="shared" si="5"/>
        <v>5959.86</v>
      </c>
      <c r="AJ15" s="26"/>
      <c r="AK15" s="25" t="s">
        <v>54</v>
      </c>
      <c r="AL15" s="25">
        <f t="shared" si="6"/>
        <v>0</v>
      </c>
      <c r="AM15" s="25">
        <f t="shared" si="7"/>
        <v>0</v>
      </c>
      <c r="AN15" s="25">
        <f t="shared" si="8"/>
        <v>0</v>
      </c>
      <c r="AO15" s="25">
        <f t="shared" si="9"/>
        <v>0</v>
      </c>
    </row>
    <row r="16" spans="1:41" ht="23.25" x14ac:dyDescent="0.25">
      <c r="A16" s="10" t="s">
        <v>55</v>
      </c>
      <c r="B16" s="11">
        <v>1</v>
      </c>
      <c r="C16" s="12" t="s">
        <v>34</v>
      </c>
      <c r="D16" s="13">
        <v>6195.56</v>
      </c>
      <c r="E16" s="13">
        <v>0</v>
      </c>
      <c r="F16" s="13">
        <v>52.68</v>
      </c>
      <c r="G16" s="13">
        <v>10.54</v>
      </c>
      <c r="H16" s="13">
        <v>6132.34</v>
      </c>
      <c r="I16" s="14">
        <f t="shared" si="0"/>
        <v>63.22</v>
      </c>
      <c r="J16" s="15"/>
      <c r="K16" s="15"/>
      <c r="L16" s="15"/>
      <c r="M16" s="15"/>
      <c r="N16" s="15"/>
      <c r="O16" s="15"/>
      <c r="P16" s="15"/>
      <c r="Q16" s="15"/>
      <c r="R16" s="15"/>
      <c r="S16" s="27"/>
      <c r="T16" s="27"/>
      <c r="U16" s="28"/>
      <c r="V16" s="27"/>
      <c r="W16" s="27"/>
      <c r="X16" s="27"/>
      <c r="Y16" s="27"/>
      <c r="Z16" s="27"/>
      <c r="AA16" s="27"/>
      <c r="AB16" s="27"/>
      <c r="AC16" s="27"/>
      <c r="AE16" s="24" t="s">
        <v>55</v>
      </c>
      <c r="AF16" s="25">
        <f t="shared" si="2"/>
        <v>1</v>
      </c>
      <c r="AG16" s="25">
        <f t="shared" si="3"/>
        <v>6195.56</v>
      </c>
      <c r="AH16" s="25">
        <f t="shared" si="4"/>
        <v>63.22</v>
      </c>
      <c r="AI16" s="25">
        <f t="shared" si="5"/>
        <v>6132.34</v>
      </c>
      <c r="AJ16" s="26"/>
      <c r="AK16" s="25" t="s">
        <v>56</v>
      </c>
      <c r="AL16" s="25">
        <f t="shared" si="6"/>
        <v>0</v>
      </c>
      <c r="AM16" s="25">
        <f t="shared" si="7"/>
        <v>0</v>
      </c>
      <c r="AN16" s="25">
        <f t="shared" si="8"/>
        <v>0</v>
      </c>
      <c r="AO16" s="25">
        <f t="shared" si="9"/>
        <v>0</v>
      </c>
    </row>
    <row r="17" spans="1:41" ht="23.25" x14ac:dyDescent="0.25">
      <c r="A17" s="10" t="s">
        <v>23</v>
      </c>
      <c r="B17" s="11">
        <v>1</v>
      </c>
      <c r="C17" s="12" t="s">
        <v>34</v>
      </c>
      <c r="D17" s="13">
        <v>6943.3</v>
      </c>
      <c r="E17" s="13">
        <v>0</v>
      </c>
      <c r="F17" s="13">
        <v>99.78</v>
      </c>
      <c r="G17" s="13">
        <v>19.96</v>
      </c>
      <c r="H17" s="13">
        <v>6823.56</v>
      </c>
      <c r="I17" s="14">
        <f t="shared" si="0"/>
        <v>119.74000000000001</v>
      </c>
      <c r="J17" s="15"/>
      <c r="K17" s="15"/>
      <c r="L17" s="15"/>
      <c r="M17" s="15"/>
      <c r="N17" s="15"/>
      <c r="O17" s="15"/>
      <c r="P17" s="15"/>
      <c r="Q17" s="15"/>
      <c r="R17" s="15"/>
      <c r="S17" s="27"/>
      <c r="T17" s="27"/>
      <c r="U17" s="28"/>
      <c r="V17" s="27"/>
      <c r="W17" s="27"/>
      <c r="X17" s="27"/>
      <c r="Y17" s="27"/>
      <c r="Z17" s="27"/>
      <c r="AA17" s="27"/>
      <c r="AB17" s="27"/>
      <c r="AC17" s="27"/>
      <c r="AE17" s="24" t="s">
        <v>23</v>
      </c>
      <c r="AF17" s="25">
        <f t="shared" si="2"/>
        <v>1</v>
      </c>
      <c r="AG17" s="25">
        <f t="shared" si="3"/>
        <v>6943.3</v>
      </c>
      <c r="AH17" s="25">
        <f t="shared" si="4"/>
        <v>119.74000000000001</v>
      </c>
      <c r="AI17" s="25">
        <f t="shared" si="5"/>
        <v>6823.56</v>
      </c>
      <c r="AJ17" s="26"/>
      <c r="AK17" s="25" t="s">
        <v>43</v>
      </c>
      <c r="AL17" s="25">
        <f t="shared" si="6"/>
        <v>1</v>
      </c>
      <c r="AM17" s="25">
        <f t="shared" si="7"/>
        <v>6200.33</v>
      </c>
      <c r="AN17" s="25">
        <f t="shared" si="8"/>
        <v>279.24</v>
      </c>
      <c r="AO17" s="25">
        <f t="shared" si="9"/>
        <v>5921.09</v>
      </c>
    </row>
    <row r="18" spans="1:41" ht="23.25" x14ac:dyDescent="0.25">
      <c r="A18" s="10" t="s">
        <v>18</v>
      </c>
      <c r="B18" s="11">
        <v>2</v>
      </c>
      <c r="C18" s="12" t="s">
        <v>57</v>
      </c>
      <c r="D18" s="13">
        <v>13731.48</v>
      </c>
      <c r="E18" s="13">
        <v>386.4</v>
      </c>
      <c r="F18" s="13">
        <v>156.09</v>
      </c>
      <c r="G18" s="13">
        <v>31.22</v>
      </c>
      <c r="H18" s="13">
        <v>13157.77</v>
      </c>
      <c r="I18" s="14">
        <f t="shared" si="0"/>
        <v>573.71</v>
      </c>
      <c r="J18" s="15"/>
      <c r="K18" s="15"/>
      <c r="L18" s="15"/>
      <c r="M18" s="15"/>
      <c r="N18" s="15"/>
      <c r="O18" s="15"/>
      <c r="P18" s="15"/>
      <c r="Q18" s="15"/>
      <c r="R18" s="15"/>
      <c r="S18" s="27"/>
      <c r="T18" s="27"/>
      <c r="U18" s="28"/>
      <c r="V18" s="27"/>
      <c r="W18" s="27"/>
      <c r="X18" s="27"/>
      <c r="Y18" s="27"/>
      <c r="Z18" s="27"/>
      <c r="AA18" s="27"/>
      <c r="AB18" s="27"/>
      <c r="AC18" s="27"/>
      <c r="AE18" s="24" t="s">
        <v>18</v>
      </c>
      <c r="AF18" s="25" t="e">
        <f>IFERROR((INDEX($B$2:$I$241,MATCH(AE18,$A$2:$A$241,0),1)-(INDEX($L$2:$S$241,MATCH(AE18,$K$2:$K$241,0),1))-(INDEX($V$2:$AC$5,MATCH(AE18,$U$2:$U$241,0),1))),(INDEX($B$2:$I$241,MATCH(AE18,$A$2:$A$241,0),1)-(INDEX($L$2:$S$241,MATCH(AE18,$K$2:$K$241,0),1))))</f>
        <v>#N/A</v>
      </c>
      <c r="AG18" s="25">
        <f t="shared" si="3"/>
        <v>13731.48</v>
      </c>
      <c r="AH18" s="25">
        <f t="shared" si="4"/>
        <v>573.71</v>
      </c>
      <c r="AI18" s="25">
        <f t="shared" si="5"/>
        <v>13157.77</v>
      </c>
      <c r="AJ18" s="26"/>
      <c r="AK18" s="25" t="s">
        <v>58</v>
      </c>
      <c r="AL18" s="25">
        <f t="shared" si="6"/>
        <v>0</v>
      </c>
      <c r="AM18" s="25">
        <f t="shared" si="7"/>
        <v>0</v>
      </c>
      <c r="AN18" s="25">
        <f t="shared" si="8"/>
        <v>0</v>
      </c>
      <c r="AO18" s="25">
        <f t="shared" si="9"/>
        <v>0</v>
      </c>
    </row>
    <row r="19" spans="1:41" ht="23.25" x14ac:dyDescent="0.25">
      <c r="A19" s="10" t="s">
        <v>59</v>
      </c>
      <c r="B19" s="11">
        <v>3</v>
      </c>
      <c r="C19" s="12" t="s">
        <v>60</v>
      </c>
      <c r="D19" s="13">
        <v>1590.07</v>
      </c>
      <c r="E19" s="13">
        <v>17.96</v>
      </c>
      <c r="F19" s="13">
        <v>15.01</v>
      </c>
      <c r="G19" s="13">
        <v>3</v>
      </c>
      <c r="H19" s="13">
        <v>1554.1</v>
      </c>
      <c r="I19" s="14">
        <f t="shared" si="0"/>
        <v>35.97</v>
      </c>
      <c r="J19" s="15"/>
      <c r="K19" s="15"/>
      <c r="L19" s="15"/>
      <c r="M19" s="15"/>
      <c r="N19" s="15"/>
      <c r="O19" s="15"/>
      <c r="P19" s="15"/>
      <c r="Q19" s="15"/>
      <c r="R19" s="15"/>
      <c r="S19" s="27"/>
      <c r="T19" s="27"/>
      <c r="U19" s="28"/>
      <c r="V19" s="27"/>
      <c r="W19" s="27"/>
      <c r="X19" s="27"/>
      <c r="Y19" s="27"/>
      <c r="Z19" s="27"/>
      <c r="AA19" s="27"/>
      <c r="AB19" s="27"/>
      <c r="AC19" s="27"/>
      <c r="AE19" s="24" t="s">
        <v>59</v>
      </c>
      <c r="AF19" s="25">
        <f t="shared" si="2"/>
        <v>3</v>
      </c>
      <c r="AG19" s="25">
        <f t="shared" si="3"/>
        <v>1590.07</v>
      </c>
      <c r="AH19" s="25">
        <f t="shared" si="4"/>
        <v>35.97</v>
      </c>
      <c r="AI19" s="25">
        <f t="shared" si="5"/>
        <v>1554.1</v>
      </c>
      <c r="AJ19" s="26"/>
      <c r="AK19" s="25" t="s">
        <v>61</v>
      </c>
      <c r="AL19" s="25">
        <f t="shared" si="6"/>
        <v>0</v>
      </c>
      <c r="AM19" s="25">
        <f t="shared" si="7"/>
        <v>0</v>
      </c>
      <c r="AN19" s="25">
        <f t="shared" si="8"/>
        <v>0</v>
      </c>
      <c r="AO19" s="25">
        <f t="shared" si="9"/>
        <v>0</v>
      </c>
    </row>
    <row r="20" spans="1:41" ht="23.25" x14ac:dyDescent="0.25">
      <c r="A20" s="10" t="s">
        <v>29</v>
      </c>
      <c r="B20" s="11">
        <v>3</v>
      </c>
      <c r="C20" s="12" t="s">
        <v>62</v>
      </c>
      <c r="D20" s="13">
        <v>22159.81</v>
      </c>
      <c r="E20" s="13">
        <v>587.35</v>
      </c>
      <c r="F20" s="13">
        <v>224.93</v>
      </c>
      <c r="G20" s="13">
        <v>44.99</v>
      </c>
      <c r="H20" s="13">
        <v>21302.55</v>
      </c>
      <c r="I20" s="14">
        <f t="shared" si="0"/>
        <v>857.27</v>
      </c>
      <c r="J20" s="15"/>
      <c r="K20" s="15"/>
      <c r="L20" s="15"/>
      <c r="M20" s="15"/>
      <c r="N20" s="15"/>
      <c r="O20" s="15"/>
      <c r="P20" s="15"/>
      <c r="Q20" s="15"/>
      <c r="R20" s="15"/>
      <c r="S20" s="27"/>
      <c r="T20" s="27"/>
      <c r="U20" s="28"/>
      <c r="V20" s="27"/>
      <c r="W20" s="27"/>
      <c r="X20" s="27"/>
      <c r="Y20" s="27"/>
      <c r="Z20" s="27"/>
      <c r="AA20" s="27"/>
      <c r="AB20" s="27"/>
      <c r="AC20" s="27"/>
      <c r="AE20" s="24" t="s">
        <v>29</v>
      </c>
      <c r="AF20" s="25">
        <f t="shared" si="2"/>
        <v>3</v>
      </c>
      <c r="AG20" s="25">
        <f t="shared" si="3"/>
        <v>22159.81</v>
      </c>
      <c r="AH20" s="25">
        <f t="shared" si="4"/>
        <v>857.27</v>
      </c>
      <c r="AI20" s="25">
        <f t="shared" si="5"/>
        <v>21302.55</v>
      </c>
      <c r="AJ20" s="26"/>
      <c r="AK20" s="25" t="s">
        <v>63</v>
      </c>
      <c r="AL20" s="25">
        <f t="shared" si="6"/>
        <v>0</v>
      </c>
      <c r="AM20" s="25">
        <f t="shared" si="7"/>
        <v>0</v>
      </c>
      <c r="AN20" s="25">
        <f t="shared" si="8"/>
        <v>0</v>
      </c>
      <c r="AO20" s="25">
        <f t="shared" si="9"/>
        <v>0</v>
      </c>
    </row>
    <row r="21" spans="1:41" ht="23.25" x14ac:dyDescent="0.25">
      <c r="A21" s="10" t="s">
        <v>26</v>
      </c>
      <c r="B21" s="11">
        <v>1</v>
      </c>
      <c r="C21" s="12" t="s">
        <v>34</v>
      </c>
      <c r="D21" s="13">
        <v>4307.6899999999996</v>
      </c>
      <c r="E21" s="13">
        <v>0</v>
      </c>
      <c r="F21" s="13">
        <v>62.28</v>
      </c>
      <c r="G21" s="13">
        <v>12.46</v>
      </c>
      <c r="H21" s="13">
        <v>4232.96</v>
      </c>
      <c r="I21" s="14">
        <f t="shared" si="0"/>
        <v>74.740000000000009</v>
      </c>
      <c r="J21" s="15"/>
      <c r="K21" s="15"/>
      <c r="L21" s="15"/>
      <c r="M21" s="15"/>
      <c r="N21" s="15"/>
      <c r="O21" s="15"/>
      <c r="P21" s="15"/>
      <c r="Q21" s="15"/>
      <c r="R21" s="15"/>
      <c r="S21" s="27"/>
      <c r="T21" s="27"/>
      <c r="U21" s="28"/>
      <c r="V21" s="27"/>
      <c r="W21" s="27"/>
      <c r="X21" s="27"/>
      <c r="Y21" s="27"/>
      <c r="Z21" s="27"/>
      <c r="AA21" s="27"/>
      <c r="AB21" s="27"/>
      <c r="AC21" s="27"/>
      <c r="AE21" s="24" t="s">
        <v>26</v>
      </c>
      <c r="AF21" s="25">
        <f t="shared" si="2"/>
        <v>1</v>
      </c>
      <c r="AG21" s="25">
        <f t="shared" si="3"/>
        <v>4307.6899999999996</v>
      </c>
      <c r="AH21" s="25">
        <f t="shared" si="4"/>
        <v>74.740000000000009</v>
      </c>
      <c r="AI21" s="25">
        <f t="shared" si="5"/>
        <v>4232.96</v>
      </c>
      <c r="AJ21" s="26"/>
      <c r="AK21" s="25" t="s">
        <v>28</v>
      </c>
      <c r="AL21" s="25">
        <f t="shared" si="6"/>
        <v>1</v>
      </c>
      <c r="AM21" s="25">
        <f t="shared" si="7"/>
        <v>6019</v>
      </c>
      <c r="AN21" s="25">
        <f t="shared" si="8"/>
        <v>253.24</v>
      </c>
      <c r="AO21" s="25">
        <f t="shared" si="9"/>
        <v>5765.76</v>
      </c>
    </row>
    <row r="22" spans="1:41" ht="23.25" x14ac:dyDescent="0.25">
      <c r="A22" s="10" t="s">
        <v>64</v>
      </c>
      <c r="B22" s="11">
        <v>1</v>
      </c>
      <c r="C22" s="12" t="s">
        <v>65</v>
      </c>
      <c r="D22" s="13">
        <v>5391.13</v>
      </c>
      <c r="E22" s="13">
        <v>261</v>
      </c>
      <c r="F22" s="13">
        <v>52.2</v>
      </c>
      <c r="G22" s="13">
        <v>10.44</v>
      </c>
      <c r="H22" s="13">
        <v>5067.49</v>
      </c>
      <c r="I22" s="14">
        <f t="shared" si="0"/>
        <v>323.64</v>
      </c>
      <c r="J22" s="15"/>
      <c r="K22" s="15"/>
      <c r="L22" s="15"/>
      <c r="M22" s="15"/>
      <c r="N22" s="15"/>
      <c r="O22" s="15"/>
      <c r="P22" s="15"/>
      <c r="Q22" s="15"/>
      <c r="R22" s="15"/>
      <c r="S22" s="27"/>
      <c r="T22" s="27"/>
      <c r="U22" s="28"/>
      <c r="V22" s="27"/>
      <c r="W22" s="27"/>
      <c r="X22" s="27"/>
      <c r="Y22" s="27"/>
      <c r="Z22" s="27"/>
      <c r="AA22" s="27"/>
      <c r="AB22" s="27"/>
      <c r="AC22" s="27"/>
      <c r="AE22" s="24" t="s">
        <v>64</v>
      </c>
      <c r="AF22" s="25">
        <f t="shared" si="2"/>
        <v>1</v>
      </c>
      <c r="AG22" s="25">
        <f t="shared" si="3"/>
        <v>5391.13</v>
      </c>
      <c r="AH22" s="25">
        <f t="shared" si="4"/>
        <v>323.64</v>
      </c>
      <c r="AI22" s="25">
        <f t="shared" si="5"/>
        <v>5067.49</v>
      </c>
      <c r="AJ22" s="26"/>
      <c r="AK22" s="25" t="s">
        <v>36</v>
      </c>
      <c r="AL22" s="25">
        <f t="shared" si="6"/>
        <v>1</v>
      </c>
      <c r="AM22" s="25">
        <f t="shared" si="7"/>
        <v>5805.29</v>
      </c>
      <c r="AN22" s="25">
        <f t="shared" si="8"/>
        <v>269.64000000000004</v>
      </c>
      <c r="AO22" s="25">
        <f t="shared" si="9"/>
        <v>5535.65</v>
      </c>
    </row>
    <row r="23" spans="1:41" ht="23.25" x14ac:dyDescent="0.25">
      <c r="A23" s="10" t="s">
        <v>66</v>
      </c>
      <c r="B23" s="11">
        <v>10</v>
      </c>
      <c r="C23" s="12" t="s">
        <v>67</v>
      </c>
      <c r="D23" s="13">
        <v>35749.629999999997</v>
      </c>
      <c r="E23" s="13">
        <v>496.59</v>
      </c>
      <c r="F23" s="13">
        <v>384.58</v>
      </c>
      <c r="G23" s="13">
        <v>76.930000000000007</v>
      </c>
      <c r="H23" s="13">
        <v>34791.550000000003</v>
      </c>
      <c r="I23" s="14">
        <f t="shared" si="0"/>
        <v>958.09999999999991</v>
      </c>
      <c r="J23" s="15"/>
      <c r="K23" s="15"/>
      <c r="L23" s="15"/>
      <c r="M23" s="15"/>
      <c r="N23" s="15"/>
      <c r="O23" s="15"/>
      <c r="P23" s="15"/>
      <c r="Q23" s="15"/>
      <c r="R23" s="15"/>
      <c r="S23" s="27"/>
      <c r="T23" s="27"/>
      <c r="U23" s="28"/>
      <c r="V23" s="27"/>
      <c r="W23" s="27"/>
      <c r="X23" s="27"/>
      <c r="Y23" s="27"/>
      <c r="Z23" s="27"/>
      <c r="AA23" s="27"/>
      <c r="AB23" s="27"/>
      <c r="AC23" s="27"/>
      <c r="AE23" s="24" t="s">
        <v>66</v>
      </c>
      <c r="AF23" s="25">
        <f t="shared" si="2"/>
        <v>10</v>
      </c>
      <c r="AG23" s="25">
        <f t="shared" si="3"/>
        <v>35749.629999999997</v>
      </c>
      <c r="AH23" s="25">
        <f t="shared" si="4"/>
        <v>958.09999999999991</v>
      </c>
      <c r="AI23" s="25">
        <f t="shared" si="5"/>
        <v>34791.550000000003</v>
      </c>
      <c r="AJ23" s="26"/>
      <c r="AK23" s="25" t="s">
        <v>68</v>
      </c>
      <c r="AL23" s="25">
        <f t="shared" si="6"/>
        <v>0</v>
      </c>
      <c r="AM23" s="25">
        <f t="shared" si="7"/>
        <v>0</v>
      </c>
      <c r="AN23" s="25">
        <f t="shared" si="8"/>
        <v>0</v>
      </c>
      <c r="AO23" s="25">
        <f t="shared" si="9"/>
        <v>0</v>
      </c>
    </row>
    <row r="24" spans="1:41" ht="23.25" x14ac:dyDescent="0.25">
      <c r="A24" s="10" t="s">
        <v>69</v>
      </c>
      <c r="B24" s="11">
        <v>1</v>
      </c>
      <c r="C24" s="12" t="s">
        <v>22</v>
      </c>
      <c r="D24" s="13">
        <v>6440</v>
      </c>
      <c r="E24" s="13">
        <v>0</v>
      </c>
      <c r="F24" s="13">
        <v>156.93</v>
      </c>
      <c r="G24" s="13">
        <v>31.39</v>
      </c>
      <c r="H24" s="13">
        <v>6251.69</v>
      </c>
      <c r="I24" s="14">
        <f t="shared" si="0"/>
        <v>188.32</v>
      </c>
      <c r="J24" s="15"/>
      <c r="K24" s="15"/>
      <c r="L24" s="15"/>
      <c r="M24" s="15"/>
      <c r="N24" s="15"/>
      <c r="O24" s="15"/>
      <c r="P24" s="15"/>
      <c r="Q24" s="15"/>
      <c r="R24" s="15"/>
      <c r="S24" s="27"/>
      <c r="T24" s="27"/>
      <c r="U24" s="28"/>
      <c r="V24" s="27"/>
      <c r="W24" s="27"/>
      <c r="X24" s="27"/>
      <c r="Y24" s="27"/>
      <c r="Z24" s="27"/>
      <c r="AA24" s="27"/>
      <c r="AB24" s="27"/>
      <c r="AC24" s="27"/>
      <c r="AE24" s="24" t="s">
        <v>69</v>
      </c>
      <c r="AF24" s="25">
        <f t="shared" si="2"/>
        <v>1</v>
      </c>
      <c r="AG24" s="25">
        <f t="shared" si="3"/>
        <v>6440</v>
      </c>
      <c r="AH24" s="25">
        <f t="shared" si="4"/>
        <v>188.32</v>
      </c>
      <c r="AI24" s="25">
        <f t="shared" si="5"/>
        <v>6251.69</v>
      </c>
      <c r="AJ24" s="26"/>
      <c r="AK24" s="25" t="s">
        <v>70</v>
      </c>
      <c r="AL24" s="25">
        <f t="shared" si="6"/>
        <v>0</v>
      </c>
      <c r="AM24" s="25">
        <f t="shared" si="7"/>
        <v>0</v>
      </c>
      <c r="AN24" s="25">
        <f t="shared" si="8"/>
        <v>0</v>
      </c>
      <c r="AO24" s="25">
        <f t="shared" si="9"/>
        <v>0</v>
      </c>
    </row>
    <row r="25" spans="1:41" x14ac:dyDescent="0.25">
      <c r="S25" s="29"/>
      <c r="T25" s="29"/>
      <c r="U25" s="30"/>
      <c r="V25" s="29"/>
      <c r="W25" s="29"/>
      <c r="X25" s="29"/>
      <c r="Y25" s="29"/>
      <c r="Z25" s="29"/>
      <c r="AA25" s="29"/>
      <c r="AB25" s="29"/>
      <c r="AC25" s="29"/>
      <c r="AE25" s="31"/>
      <c r="AF25" s="25" t="e">
        <f>SUM(AF2:AF24)</f>
        <v>#N/A</v>
      </c>
      <c r="AG25" s="25">
        <f t="shared" ref="AG25:AI25" si="10">SUM(AG2:AG24)</f>
        <v>210868.37000000002</v>
      </c>
      <c r="AH25" s="25">
        <f t="shared" si="10"/>
        <v>7404.17</v>
      </c>
      <c r="AI25" s="25">
        <f t="shared" si="10"/>
        <v>203464.26999999996</v>
      </c>
      <c r="AJ25" s="26"/>
      <c r="AK25" s="25" t="s">
        <v>71</v>
      </c>
      <c r="AL25" s="25">
        <f t="shared" si="6"/>
        <v>0</v>
      </c>
      <c r="AM25" s="25">
        <f t="shared" si="7"/>
        <v>0</v>
      </c>
      <c r="AN25" s="25">
        <f t="shared" si="8"/>
        <v>0</v>
      </c>
      <c r="AO25" s="25">
        <f t="shared" si="9"/>
        <v>0</v>
      </c>
    </row>
    <row r="26" spans="1:41" x14ac:dyDescent="0.25">
      <c r="I26" s="27"/>
      <c r="S26" s="29"/>
      <c r="T26" s="29"/>
      <c r="U26" s="30"/>
      <c r="V26" s="29"/>
      <c r="W26" s="29"/>
      <c r="X26" s="29"/>
      <c r="Y26" s="29"/>
      <c r="Z26" s="29"/>
      <c r="AA26" s="29"/>
      <c r="AB26" s="29"/>
      <c r="AC26" s="29"/>
      <c r="AE26" s="31"/>
      <c r="AF26" s="25"/>
      <c r="AG26" s="25"/>
      <c r="AH26" s="25"/>
      <c r="AI26" s="25"/>
      <c r="AJ26" s="26"/>
      <c r="AK26" s="25" t="s">
        <v>46</v>
      </c>
      <c r="AL26" s="25">
        <f t="shared" si="6"/>
        <v>2</v>
      </c>
      <c r="AM26" s="25">
        <f t="shared" si="7"/>
        <v>15081.15</v>
      </c>
      <c r="AN26" s="25">
        <f t="shared" si="8"/>
        <v>671.42</v>
      </c>
      <c r="AO26" s="25">
        <f t="shared" si="9"/>
        <v>14409.72</v>
      </c>
    </row>
    <row r="27" spans="1:41" x14ac:dyDescent="0.25">
      <c r="I27" s="29"/>
      <c r="S27" s="29"/>
      <c r="T27" s="29"/>
      <c r="U27" s="30"/>
      <c r="V27" s="29"/>
      <c r="W27" s="29"/>
      <c r="X27" s="29"/>
      <c r="Y27" s="29"/>
      <c r="Z27" s="29"/>
      <c r="AA27" s="29"/>
      <c r="AB27" s="29"/>
      <c r="AC27" s="29"/>
      <c r="AE27" s="31"/>
      <c r="AF27" s="25"/>
      <c r="AG27" s="25"/>
      <c r="AH27" s="25"/>
      <c r="AI27" s="25"/>
      <c r="AJ27" s="26"/>
      <c r="AK27" s="25" t="s">
        <v>48</v>
      </c>
      <c r="AL27" s="25">
        <f t="shared" si="6"/>
        <v>1</v>
      </c>
      <c r="AM27" s="25">
        <f t="shared" si="7"/>
        <v>6798.63</v>
      </c>
      <c r="AN27" s="25">
        <f t="shared" si="8"/>
        <v>86.92</v>
      </c>
      <c r="AO27" s="25">
        <f t="shared" si="9"/>
        <v>6711.72</v>
      </c>
    </row>
    <row r="28" spans="1:41" x14ac:dyDescent="0.25">
      <c r="I28" s="29"/>
      <c r="S28" s="29"/>
      <c r="T28" s="29"/>
      <c r="U28" s="30"/>
      <c r="V28" s="29"/>
      <c r="W28" s="29"/>
      <c r="X28" s="29"/>
      <c r="Y28" s="29"/>
      <c r="Z28" s="29"/>
      <c r="AA28" s="29"/>
      <c r="AB28" s="29"/>
      <c r="AC28" s="29"/>
      <c r="AE28" s="31"/>
      <c r="AF28" s="25"/>
      <c r="AG28" s="25"/>
      <c r="AH28" s="25"/>
      <c r="AI28" s="25"/>
      <c r="AJ28" s="26"/>
      <c r="AK28" s="25" t="s">
        <v>72</v>
      </c>
      <c r="AL28" s="25">
        <f t="shared" si="6"/>
        <v>0</v>
      </c>
      <c r="AM28" s="25">
        <f t="shared" si="7"/>
        <v>0</v>
      </c>
      <c r="AN28" s="25">
        <f t="shared" si="8"/>
        <v>0</v>
      </c>
      <c r="AO28" s="25">
        <f t="shared" si="9"/>
        <v>0</v>
      </c>
    </row>
    <row r="29" spans="1:41" x14ac:dyDescent="0.25">
      <c r="I29" s="29"/>
      <c r="S29" s="29"/>
      <c r="T29" s="29"/>
      <c r="U29" s="30"/>
      <c r="V29" s="29"/>
      <c r="W29" s="29"/>
      <c r="X29" s="29"/>
      <c r="Y29" s="29"/>
      <c r="Z29" s="29"/>
      <c r="AA29" s="29"/>
      <c r="AB29" s="29"/>
      <c r="AC29" s="29"/>
      <c r="AE29" s="31"/>
      <c r="AF29" s="25"/>
      <c r="AG29" s="25"/>
      <c r="AH29" s="25"/>
      <c r="AI29" s="25"/>
      <c r="AJ29" s="26"/>
      <c r="AK29" s="25" t="s">
        <v>73</v>
      </c>
      <c r="AL29" s="25">
        <f t="shared" si="6"/>
        <v>0</v>
      </c>
      <c r="AM29" s="25">
        <f t="shared" si="7"/>
        <v>0</v>
      </c>
      <c r="AN29" s="25">
        <f t="shared" si="8"/>
        <v>0</v>
      </c>
      <c r="AO29" s="25">
        <f t="shared" si="9"/>
        <v>0</v>
      </c>
    </row>
    <row r="30" spans="1:41" x14ac:dyDescent="0.25">
      <c r="I30" s="29"/>
      <c r="S30" s="29"/>
      <c r="T30" s="29"/>
      <c r="U30" s="30"/>
      <c r="V30" s="29"/>
      <c r="W30" s="29"/>
      <c r="X30" s="29"/>
      <c r="Y30" s="29"/>
      <c r="Z30" s="29"/>
      <c r="AA30" s="29"/>
      <c r="AB30" s="29"/>
      <c r="AC30" s="29"/>
      <c r="AE30" s="31"/>
      <c r="AF30" s="25"/>
      <c r="AG30" s="25"/>
      <c r="AH30" s="25"/>
      <c r="AI30" s="25"/>
      <c r="AJ30" s="26"/>
      <c r="AK30" s="25" t="s">
        <v>74</v>
      </c>
      <c r="AL30" s="25">
        <f t="shared" si="6"/>
        <v>0</v>
      </c>
      <c r="AM30" s="25">
        <f t="shared" si="7"/>
        <v>0</v>
      </c>
      <c r="AN30" s="25">
        <f t="shared" si="8"/>
        <v>0</v>
      </c>
      <c r="AO30" s="25">
        <f t="shared" si="9"/>
        <v>0</v>
      </c>
    </row>
    <row r="31" spans="1:41" x14ac:dyDescent="0.25">
      <c r="I31" s="29"/>
      <c r="S31" s="29"/>
      <c r="T31" s="29"/>
      <c r="U31" s="30"/>
      <c r="V31" s="29"/>
      <c r="W31" s="29"/>
      <c r="X31" s="29"/>
      <c r="Y31" s="29"/>
      <c r="Z31" s="29"/>
      <c r="AA31" s="29"/>
      <c r="AB31" s="29"/>
      <c r="AC31" s="29"/>
      <c r="AE31" s="31"/>
      <c r="AF31" s="25"/>
      <c r="AG31" s="25"/>
      <c r="AH31" s="25"/>
      <c r="AI31" s="25"/>
      <c r="AJ31" s="26"/>
      <c r="AK31" s="25" t="s">
        <v>75</v>
      </c>
      <c r="AL31" s="25">
        <f t="shared" si="6"/>
        <v>0</v>
      </c>
      <c r="AM31" s="25">
        <f t="shared" si="7"/>
        <v>0</v>
      </c>
      <c r="AN31" s="25">
        <f t="shared" si="8"/>
        <v>0</v>
      </c>
      <c r="AO31" s="25">
        <f t="shared" si="9"/>
        <v>0</v>
      </c>
    </row>
    <row r="32" spans="1:41" x14ac:dyDescent="0.25">
      <c r="I32" s="29"/>
      <c r="S32" s="29"/>
      <c r="T32" s="29"/>
      <c r="U32" s="30"/>
      <c r="V32" s="29"/>
      <c r="W32" s="29"/>
      <c r="X32" s="29"/>
      <c r="Y32" s="29"/>
      <c r="Z32" s="29"/>
      <c r="AA32" s="29"/>
      <c r="AB32" s="29"/>
      <c r="AC32" s="29"/>
      <c r="AE32" s="31"/>
      <c r="AF32" s="25"/>
      <c r="AG32" s="25"/>
      <c r="AH32" s="25"/>
      <c r="AI32" s="25"/>
      <c r="AJ32" s="26"/>
      <c r="AK32" s="25" t="s">
        <v>76</v>
      </c>
      <c r="AL32" s="25">
        <f t="shared" si="6"/>
        <v>0</v>
      </c>
      <c r="AM32" s="25">
        <f t="shared" si="7"/>
        <v>0</v>
      </c>
      <c r="AN32" s="25">
        <f t="shared" si="8"/>
        <v>0</v>
      </c>
      <c r="AO32" s="25">
        <f t="shared" si="9"/>
        <v>0</v>
      </c>
    </row>
    <row r="33" spans="9:41" x14ac:dyDescent="0.25">
      <c r="I33" s="29"/>
      <c r="S33" s="29"/>
      <c r="T33" s="29"/>
      <c r="U33" s="30"/>
      <c r="V33" s="29"/>
      <c r="W33" s="29"/>
      <c r="X33" s="29"/>
      <c r="Y33" s="29"/>
      <c r="Z33" s="29"/>
      <c r="AA33" s="29"/>
      <c r="AB33" s="29"/>
      <c r="AC33" s="29"/>
      <c r="AE33" s="31"/>
      <c r="AF33" s="25"/>
      <c r="AG33" s="25"/>
      <c r="AH33" s="25"/>
      <c r="AI33" s="25"/>
      <c r="AJ33" s="26"/>
      <c r="AK33" s="25" t="s">
        <v>77</v>
      </c>
      <c r="AL33" s="25">
        <f t="shared" si="6"/>
        <v>0</v>
      </c>
      <c r="AM33" s="25">
        <f t="shared" si="7"/>
        <v>0</v>
      </c>
      <c r="AN33" s="25">
        <f t="shared" si="8"/>
        <v>0</v>
      </c>
      <c r="AO33" s="25">
        <f t="shared" si="9"/>
        <v>0</v>
      </c>
    </row>
    <row r="34" spans="9:41" x14ac:dyDescent="0.25">
      <c r="I34" s="29"/>
      <c r="S34" s="29"/>
      <c r="T34" s="29"/>
      <c r="U34" s="30"/>
      <c r="V34" s="29"/>
      <c r="W34" s="29"/>
      <c r="X34" s="29"/>
      <c r="Y34" s="29"/>
      <c r="Z34" s="29"/>
      <c r="AA34" s="29"/>
      <c r="AB34" s="29"/>
      <c r="AC34" s="29"/>
      <c r="AE34" s="31"/>
      <c r="AF34" s="25"/>
      <c r="AG34" s="25"/>
      <c r="AH34" s="25"/>
      <c r="AI34" s="25"/>
      <c r="AJ34" s="26"/>
      <c r="AK34" s="25" t="s">
        <v>78</v>
      </c>
      <c r="AL34" s="25">
        <f t="shared" si="6"/>
        <v>0</v>
      </c>
      <c r="AM34" s="25">
        <f t="shared" si="7"/>
        <v>0</v>
      </c>
      <c r="AN34" s="25">
        <f t="shared" si="8"/>
        <v>0</v>
      </c>
      <c r="AO34" s="25">
        <f t="shared" si="9"/>
        <v>0</v>
      </c>
    </row>
    <row r="35" spans="9:41" x14ac:dyDescent="0.25">
      <c r="I35" s="29"/>
      <c r="S35" s="29"/>
      <c r="T35" s="29"/>
      <c r="U35" s="30"/>
      <c r="V35" s="29"/>
      <c r="W35" s="29"/>
      <c r="X35" s="29"/>
      <c r="Y35" s="29"/>
      <c r="Z35" s="29"/>
      <c r="AA35" s="29"/>
      <c r="AB35" s="29"/>
      <c r="AC35" s="29"/>
      <c r="AE35" s="31"/>
      <c r="AF35" s="25"/>
      <c r="AG35" s="25"/>
      <c r="AH35" s="25"/>
      <c r="AI35" s="25"/>
      <c r="AJ35" s="26"/>
      <c r="AK35" s="25" t="s">
        <v>79</v>
      </c>
      <c r="AL35" s="25">
        <f t="shared" si="6"/>
        <v>0</v>
      </c>
      <c r="AM35" s="25">
        <f t="shared" si="7"/>
        <v>0</v>
      </c>
      <c r="AN35" s="25">
        <f t="shared" si="8"/>
        <v>0</v>
      </c>
      <c r="AO35" s="25">
        <f t="shared" si="9"/>
        <v>0</v>
      </c>
    </row>
    <row r="36" spans="9:41" x14ac:dyDescent="0.25">
      <c r="I36" s="29"/>
      <c r="S36" s="29"/>
      <c r="T36" s="29"/>
      <c r="U36" s="30"/>
      <c r="V36" s="29"/>
      <c r="W36" s="29"/>
      <c r="X36" s="29"/>
      <c r="Y36" s="29"/>
      <c r="Z36" s="29"/>
      <c r="AA36" s="29"/>
      <c r="AB36" s="29"/>
      <c r="AC36" s="29"/>
      <c r="AE36" s="31"/>
      <c r="AF36" s="25"/>
      <c r="AG36" s="25"/>
      <c r="AH36" s="25"/>
      <c r="AI36" s="25"/>
      <c r="AJ36" s="26"/>
      <c r="AK36" s="25" t="s">
        <v>80</v>
      </c>
      <c r="AL36" s="25">
        <f t="shared" si="6"/>
        <v>0</v>
      </c>
      <c r="AM36" s="25">
        <f t="shared" si="7"/>
        <v>0</v>
      </c>
      <c r="AN36" s="25">
        <f t="shared" si="8"/>
        <v>0</v>
      </c>
      <c r="AO36" s="25">
        <f t="shared" si="9"/>
        <v>0</v>
      </c>
    </row>
    <row r="37" spans="9:41" x14ac:dyDescent="0.25">
      <c r="I37" s="29"/>
      <c r="S37" s="29"/>
      <c r="T37" s="29"/>
      <c r="U37" s="30"/>
      <c r="V37" s="29"/>
      <c r="W37" s="29"/>
      <c r="X37" s="29"/>
      <c r="Y37" s="29"/>
      <c r="Z37" s="29"/>
      <c r="AA37" s="29"/>
      <c r="AB37" s="29"/>
      <c r="AC37" s="29"/>
      <c r="AE37" s="31"/>
      <c r="AF37" s="25"/>
      <c r="AG37" s="25"/>
      <c r="AH37" s="25"/>
      <c r="AI37" s="25"/>
      <c r="AJ37" s="26"/>
      <c r="AK37" s="25" t="s">
        <v>23</v>
      </c>
      <c r="AL37" s="25">
        <f t="shared" si="6"/>
        <v>1</v>
      </c>
      <c r="AM37" s="25">
        <f t="shared" si="7"/>
        <v>6943.3</v>
      </c>
      <c r="AN37" s="25">
        <f t="shared" si="8"/>
        <v>119.74000000000001</v>
      </c>
      <c r="AO37" s="25">
        <f t="shared" si="9"/>
        <v>6823.56</v>
      </c>
    </row>
    <row r="38" spans="9:41" x14ac:dyDescent="0.25">
      <c r="I38" s="29"/>
      <c r="S38" s="29"/>
      <c r="T38" s="29"/>
      <c r="U38" s="30"/>
      <c r="V38" s="29"/>
      <c r="W38" s="29"/>
      <c r="X38" s="29"/>
      <c r="Y38" s="29"/>
      <c r="Z38" s="29"/>
      <c r="AA38" s="29"/>
      <c r="AB38" s="29"/>
      <c r="AC38" s="29"/>
      <c r="AE38" s="31"/>
      <c r="AF38" s="25"/>
      <c r="AG38" s="25"/>
      <c r="AH38" s="25"/>
      <c r="AI38" s="25"/>
      <c r="AJ38" s="26"/>
      <c r="AK38" s="25" t="s">
        <v>81</v>
      </c>
      <c r="AL38" s="25">
        <f t="shared" si="6"/>
        <v>0</v>
      </c>
      <c r="AM38" s="25">
        <f t="shared" si="7"/>
        <v>0</v>
      </c>
      <c r="AN38" s="25">
        <f t="shared" si="8"/>
        <v>0</v>
      </c>
      <c r="AO38" s="25">
        <f t="shared" si="9"/>
        <v>0</v>
      </c>
    </row>
    <row r="39" spans="9:41" x14ac:dyDescent="0.25">
      <c r="I39" s="29"/>
      <c r="S39" s="29"/>
      <c r="T39" s="29"/>
      <c r="U39" s="30"/>
      <c r="V39" s="29"/>
      <c r="W39" s="29"/>
      <c r="X39" s="29"/>
      <c r="Y39" s="29"/>
      <c r="Z39" s="29"/>
      <c r="AA39" s="29"/>
      <c r="AB39" s="29"/>
      <c r="AC39" s="29"/>
      <c r="AE39" s="31"/>
      <c r="AF39" s="25"/>
      <c r="AG39" s="25"/>
      <c r="AH39" s="25"/>
      <c r="AI39" s="25"/>
      <c r="AJ39" s="26"/>
      <c r="AK39" s="25" t="s">
        <v>82</v>
      </c>
      <c r="AL39" s="25">
        <f t="shared" si="6"/>
        <v>0</v>
      </c>
      <c r="AM39" s="25">
        <f t="shared" si="7"/>
        <v>0</v>
      </c>
      <c r="AN39" s="25">
        <f t="shared" si="8"/>
        <v>0</v>
      </c>
      <c r="AO39" s="25">
        <f t="shared" si="9"/>
        <v>0</v>
      </c>
    </row>
    <row r="40" spans="9:41" x14ac:dyDescent="0.25">
      <c r="I40" s="29"/>
      <c r="S40" s="29"/>
      <c r="T40" s="29"/>
      <c r="U40" s="30"/>
      <c r="V40" s="29"/>
      <c r="W40" s="29"/>
      <c r="X40" s="29"/>
      <c r="Y40" s="29"/>
      <c r="Z40" s="29"/>
      <c r="AA40" s="29"/>
      <c r="AB40" s="29"/>
      <c r="AC40" s="29"/>
      <c r="AE40" s="31"/>
      <c r="AF40" s="25"/>
      <c r="AG40" s="25"/>
      <c r="AH40" s="25"/>
      <c r="AI40" s="25"/>
      <c r="AJ40" s="26"/>
      <c r="AK40" s="25" t="s">
        <v>83</v>
      </c>
      <c r="AL40" s="25">
        <f t="shared" si="6"/>
        <v>0</v>
      </c>
      <c r="AM40" s="25">
        <f t="shared" si="7"/>
        <v>0</v>
      </c>
      <c r="AN40" s="25">
        <f t="shared" si="8"/>
        <v>0</v>
      </c>
      <c r="AO40" s="25">
        <f t="shared" si="9"/>
        <v>0</v>
      </c>
    </row>
    <row r="41" spans="9:41" x14ac:dyDescent="0.25">
      <c r="I41" s="29"/>
      <c r="S41" s="29"/>
      <c r="T41" s="29"/>
      <c r="U41" s="30"/>
      <c r="V41" s="29"/>
      <c r="W41" s="29"/>
      <c r="X41" s="29"/>
      <c r="Y41" s="29"/>
      <c r="Z41" s="29"/>
      <c r="AA41" s="29"/>
      <c r="AB41" s="29"/>
      <c r="AC41" s="29"/>
      <c r="AE41" s="31"/>
      <c r="AF41" s="25"/>
      <c r="AG41" s="25"/>
      <c r="AH41" s="25"/>
      <c r="AI41" s="25"/>
      <c r="AJ41" s="26"/>
      <c r="AK41" s="25" t="s">
        <v>84</v>
      </c>
      <c r="AL41" s="25">
        <f t="shared" si="6"/>
        <v>0</v>
      </c>
      <c r="AM41" s="25">
        <f t="shared" si="7"/>
        <v>0</v>
      </c>
      <c r="AN41" s="25">
        <f t="shared" si="8"/>
        <v>0</v>
      </c>
      <c r="AO41" s="25">
        <f t="shared" si="9"/>
        <v>0</v>
      </c>
    </row>
    <row r="42" spans="9:41" x14ac:dyDescent="0.25">
      <c r="I42" s="29"/>
      <c r="S42" s="29"/>
      <c r="T42" s="29"/>
      <c r="U42" s="30"/>
      <c r="V42" s="29"/>
      <c r="W42" s="29"/>
      <c r="X42" s="29"/>
      <c r="Y42" s="29"/>
      <c r="Z42" s="29"/>
      <c r="AA42" s="29"/>
      <c r="AB42" s="29"/>
      <c r="AC42" s="29"/>
      <c r="AE42" s="31"/>
      <c r="AF42" s="25"/>
      <c r="AG42" s="25"/>
      <c r="AH42" s="25"/>
      <c r="AI42" s="25"/>
      <c r="AJ42" s="26"/>
      <c r="AK42" s="25" t="s">
        <v>31</v>
      </c>
      <c r="AL42" s="25">
        <f t="shared" si="6"/>
        <v>1</v>
      </c>
      <c r="AM42" s="25">
        <f t="shared" si="7"/>
        <v>7327.36</v>
      </c>
      <c r="AN42" s="25">
        <f t="shared" si="8"/>
        <v>293.12000000000006</v>
      </c>
      <c r="AO42" s="25">
        <f t="shared" si="9"/>
        <v>7034.25</v>
      </c>
    </row>
    <row r="43" spans="9:41" x14ac:dyDescent="0.25">
      <c r="I43" s="29"/>
      <c r="S43" s="29"/>
      <c r="T43" s="29"/>
      <c r="U43" s="30"/>
      <c r="V43" s="29"/>
      <c r="W43" s="29"/>
      <c r="X43" s="29"/>
      <c r="Y43" s="29"/>
      <c r="Z43" s="29"/>
      <c r="AA43" s="29"/>
      <c r="AB43" s="29"/>
      <c r="AC43" s="29"/>
      <c r="AE43" s="31"/>
      <c r="AF43" s="25"/>
      <c r="AG43" s="25"/>
      <c r="AH43" s="25"/>
      <c r="AI43" s="25"/>
      <c r="AJ43" s="26"/>
      <c r="AK43" s="25" t="s">
        <v>85</v>
      </c>
      <c r="AL43" s="25">
        <f t="shared" si="6"/>
        <v>0</v>
      </c>
      <c r="AM43" s="25">
        <f t="shared" si="7"/>
        <v>0</v>
      </c>
      <c r="AN43" s="25">
        <f t="shared" si="8"/>
        <v>0</v>
      </c>
      <c r="AO43" s="25">
        <f t="shared" si="9"/>
        <v>0</v>
      </c>
    </row>
    <row r="44" spans="9:41" x14ac:dyDescent="0.25">
      <c r="I44" s="29"/>
      <c r="S44" s="29"/>
      <c r="T44" s="29"/>
      <c r="U44" s="30"/>
      <c r="V44" s="29"/>
      <c r="W44" s="29"/>
      <c r="X44" s="29"/>
      <c r="Y44" s="29"/>
      <c r="Z44" s="29"/>
      <c r="AA44" s="29"/>
      <c r="AB44" s="29"/>
      <c r="AC44" s="29"/>
      <c r="AE44" s="31"/>
      <c r="AF44" s="25"/>
      <c r="AG44" s="25"/>
      <c r="AH44" s="25"/>
      <c r="AI44" s="25"/>
      <c r="AJ44" s="26"/>
      <c r="AK44" s="25" t="s">
        <v>86</v>
      </c>
      <c r="AL44" s="25">
        <f t="shared" si="6"/>
        <v>0</v>
      </c>
      <c r="AM44" s="25">
        <f t="shared" si="7"/>
        <v>0</v>
      </c>
      <c r="AN44" s="25">
        <f t="shared" si="8"/>
        <v>0</v>
      </c>
      <c r="AO44" s="25">
        <f t="shared" si="9"/>
        <v>0</v>
      </c>
    </row>
    <row r="45" spans="9:41" x14ac:dyDescent="0.25">
      <c r="I45" s="29"/>
      <c r="S45" s="29"/>
      <c r="T45" s="29"/>
      <c r="U45" s="30"/>
      <c r="V45" s="29"/>
      <c r="W45" s="29"/>
      <c r="X45" s="29"/>
      <c r="Y45" s="29"/>
      <c r="Z45" s="29"/>
      <c r="AA45" s="29"/>
      <c r="AB45" s="29"/>
      <c r="AC45" s="29"/>
      <c r="AE45" s="31"/>
      <c r="AF45" s="25"/>
      <c r="AG45" s="25"/>
      <c r="AH45" s="25"/>
      <c r="AI45" s="25"/>
      <c r="AJ45" s="26"/>
      <c r="AK45" s="25" t="s">
        <v>87</v>
      </c>
      <c r="AL45" s="25">
        <f t="shared" si="6"/>
        <v>0</v>
      </c>
      <c r="AM45" s="25">
        <f t="shared" si="7"/>
        <v>0</v>
      </c>
      <c r="AN45" s="25">
        <f t="shared" si="8"/>
        <v>0</v>
      </c>
      <c r="AO45" s="25">
        <f t="shared" si="9"/>
        <v>0</v>
      </c>
    </row>
    <row r="46" spans="9:41" x14ac:dyDescent="0.25">
      <c r="I46" s="29"/>
      <c r="S46" s="29"/>
      <c r="T46" s="29"/>
      <c r="U46" s="30"/>
      <c r="V46" s="29"/>
      <c r="W46" s="29"/>
      <c r="X46" s="29"/>
      <c r="Y46" s="29"/>
      <c r="Z46" s="29"/>
      <c r="AA46" s="29"/>
      <c r="AB46" s="29"/>
      <c r="AC46" s="29"/>
      <c r="AE46" s="31"/>
      <c r="AF46" s="25"/>
      <c r="AG46" s="25"/>
      <c r="AH46" s="25"/>
      <c r="AI46" s="25"/>
      <c r="AJ46" s="26"/>
      <c r="AK46" s="25" t="s">
        <v>55</v>
      </c>
      <c r="AL46" s="25">
        <f t="shared" si="6"/>
        <v>1</v>
      </c>
      <c r="AM46" s="25">
        <f t="shared" si="7"/>
        <v>6195.56</v>
      </c>
      <c r="AN46" s="25">
        <f t="shared" si="8"/>
        <v>63.22</v>
      </c>
      <c r="AO46" s="25">
        <f t="shared" si="9"/>
        <v>6132.34</v>
      </c>
    </row>
    <row r="47" spans="9:41" x14ac:dyDescent="0.25">
      <c r="I47" s="29"/>
      <c r="S47" s="29"/>
      <c r="T47" s="29"/>
      <c r="U47" s="30"/>
      <c r="V47" s="29"/>
      <c r="W47" s="29"/>
      <c r="X47" s="29"/>
      <c r="Y47" s="29"/>
      <c r="Z47" s="29"/>
      <c r="AA47" s="29"/>
      <c r="AB47" s="29"/>
      <c r="AC47" s="29"/>
      <c r="AE47" s="31"/>
      <c r="AF47" s="25"/>
      <c r="AG47" s="25"/>
      <c r="AH47" s="25"/>
      <c r="AI47" s="25"/>
      <c r="AJ47" s="26"/>
      <c r="AK47" s="25" t="s">
        <v>88</v>
      </c>
      <c r="AL47" s="25">
        <f t="shared" si="6"/>
        <v>0</v>
      </c>
      <c r="AM47" s="25">
        <f t="shared" si="7"/>
        <v>0</v>
      </c>
      <c r="AN47" s="25">
        <f t="shared" si="8"/>
        <v>0</v>
      </c>
      <c r="AO47" s="25">
        <f t="shared" si="9"/>
        <v>0</v>
      </c>
    </row>
    <row r="48" spans="9:41" x14ac:dyDescent="0.25">
      <c r="I48" s="29"/>
      <c r="S48" s="29"/>
      <c r="T48" s="29"/>
      <c r="U48" s="30"/>
      <c r="V48" s="29"/>
      <c r="W48" s="29"/>
      <c r="X48" s="29"/>
      <c r="Y48" s="29"/>
      <c r="Z48" s="29"/>
      <c r="AA48" s="29"/>
      <c r="AB48" s="29"/>
      <c r="AC48" s="29"/>
      <c r="AE48" s="31"/>
      <c r="AF48" s="25"/>
      <c r="AG48" s="25"/>
      <c r="AH48" s="25"/>
      <c r="AI48" s="25"/>
      <c r="AJ48" s="26"/>
      <c r="AK48" s="25" t="s">
        <v>89</v>
      </c>
      <c r="AL48" s="25">
        <f t="shared" si="6"/>
        <v>0</v>
      </c>
      <c r="AM48" s="25">
        <f t="shared" si="7"/>
        <v>0</v>
      </c>
      <c r="AN48" s="25">
        <f t="shared" si="8"/>
        <v>0</v>
      </c>
      <c r="AO48" s="25">
        <f t="shared" si="9"/>
        <v>0</v>
      </c>
    </row>
    <row r="49" spans="9:41" x14ac:dyDescent="0.25">
      <c r="I49" s="29"/>
      <c r="S49" s="29"/>
      <c r="T49" s="29"/>
      <c r="U49" s="30"/>
      <c r="V49" s="29"/>
      <c r="W49" s="29"/>
      <c r="X49" s="29"/>
      <c r="Y49" s="29"/>
      <c r="Z49" s="29"/>
      <c r="AA49" s="29"/>
      <c r="AB49" s="29"/>
      <c r="AC49" s="29"/>
      <c r="AE49" s="31"/>
      <c r="AF49" s="25"/>
      <c r="AG49" s="25"/>
      <c r="AH49" s="25"/>
      <c r="AI49" s="25"/>
      <c r="AJ49" s="26"/>
      <c r="AK49" s="25" t="s">
        <v>90</v>
      </c>
      <c r="AL49" s="25">
        <f t="shared" si="6"/>
        <v>0</v>
      </c>
      <c r="AM49" s="25">
        <f t="shared" si="7"/>
        <v>0</v>
      </c>
      <c r="AN49" s="25">
        <f t="shared" si="8"/>
        <v>0</v>
      </c>
      <c r="AO49" s="25">
        <f t="shared" si="9"/>
        <v>0</v>
      </c>
    </row>
    <row r="50" spans="9:41" x14ac:dyDescent="0.25">
      <c r="I50" s="29"/>
      <c r="S50" s="29"/>
      <c r="T50" s="29"/>
      <c r="U50" s="30"/>
      <c r="V50" s="29"/>
      <c r="W50" s="29"/>
      <c r="X50" s="29"/>
      <c r="Y50" s="29"/>
      <c r="Z50" s="29"/>
      <c r="AA50" s="29"/>
      <c r="AB50" s="29"/>
      <c r="AC50" s="29"/>
      <c r="AE50" s="31"/>
      <c r="AF50" s="25"/>
      <c r="AG50" s="25"/>
      <c r="AH50" s="25"/>
      <c r="AI50" s="25"/>
      <c r="AJ50" s="26"/>
      <c r="AK50" s="25" t="s">
        <v>33</v>
      </c>
      <c r="AL50" s="25">
        <f t="shared" si="6"/>
        <v>1</v>
      </c>
      <c r="AM50" s="25">
        <f t="shared" si="7"/>
        <v>5875.1</v>
      </c>
      <c r="AN50" s="25">
        <f t="shared" si="8"/>
        <v>98.320000000000007</v>
      </c>
      <c r="AO50" s="25">
        <f t="shared" si="9"/>
        <v>5776.78</v>
      </c>
    </row>
    <row r="51" spans="9:41" x14ac:dyDescent="0.25">
      <c r="I51" s="29"/>
      <c r="S51" s="29"/>
      <c r="T51" s="29"/>
      <c r="U51" s="30"/>
      <c r="V51" s="29"/>
      <c r="W51" s="29"/>
      <c r="X51" s="29"/>
      <c r="Y51" s="29"/>
      <c r="Z51" s="29"/>
      <c r="AA51" s="29"/>
      <c r="AB51" s="29"/>
      <c r="AC51" s="29"/>
      <c r="AE51" s="31"/>
      <c r="AF51" s="25"/>
      <c r="AG51" s="25"/>
      <c r="AH51" s="25"/>
      <c r="AI51" s="25"/>
      <c r="AJ51" s="26"/>
      <c r="AK51" s="25" t="s">
        <v>91</v>
      </c>
      <c r="AL51" s="25">
        <f t="shared" si="6"/>
        <v>0</v>
      </c>
      <c r="AM51" s="25">
        <f t="shared" si="7"/>
        <v>0</v>
      </c>
      <c r="AN51" s="25">
        <f t="shared" si="8"/>
        <v>0</v>
      </c>
      <c r="AO51" s="25">
        <f t="shared" si="9"/>
        <v>0</v>
      </c>
    </row>
    <row r="52" spans="9:41" x14ac:dyDescent="0.25">
      <c r="I52" s="29"/>
      <c r="S52" s="29"/>
      <c r="T52" s="29"/>
      <c r="U52" s="30"/>
      <c r="V52" s="29"/>
      <c r="W52" s="29"/>
      <c r="X52" s="29"/>
      <c r="Y52" s="29"/>
      <c r="Z52" s="29"/>
      <c r="AA52" s="29"/>
      <c r="AB52" s="29"/>
      <c r="AC52" s="29"/>
      <c r="AE52" s="31"/>
      <c r="AF52" s="25"/>
      <c r="AG52" s="25"/>
      <c r="AH52" s="25"/>
      <c r="AI52" s="25"/>
      <c r="AJ52" s="26"/>
      <c r="AK52" s="25" t="s">
        <v>92</v>
      </c>
      <c r="AL52" s="25">
        <f t="shared" si="6"/>
        <v>0</v>
      </c>
      <c r="AM52" s="25">
        <f t="shared" si="7"/>
        <v>0</v>
      </c>
      <c r="AN52" s="25">
        <f t="shared" si="8"/>
        <v>0</v>
      </c>
      <c r="AO52" s="25">
        <f t="shared" si="9"/>
        <v>0</v>
      </c>
    </row>
    <row r="53" spans="9:41" x14ac:dyDescent="0.25">
      <c r="I53" s="29"/>
      <c r="S53" s="29"/>
      <c r="T53" s="29"/>
      <c r="U53" s="30"/>
      <c r="V53" s="29"/>
      <c r="W53" s="29"/>
      <c r="X53" s="29"/>
      <c r="Y53" s="29"/>
      <c r="Z53" s="29"/>
      <c r="AA53" s="29"/>
      <c r="AB53" s="29"/>
      <c r="AC53" s="29"/>
      <c r="AE53" s="31"/>
      <c r="AF53" s="25"/>
      <c r="AG53" s="25"/>
      <c r="AH53" s="25"/>
      <c r="AI53" s="25"/>
      <c r="AJ53" s="26"/>
      <c r="AK53" s="25" t="s">
        <v>93</v>
      </c>
      <c r="AL53" s="25">
        <f t="shared" si="6"/>
        <v>0</v>
      </c>
      <c r="AM53" s="25">
        <f t="shared" si="7"/>
        <v>0</v>
      </c>
      <c r="AN53" s="25">
        <f t="shared" si="8"/>
        <v>0</v>
      </c>
      <c r="AO53" s="25">
        <f t="shared" si="9"/>
        <v>0</v>
      </c>
    </row>
    <row r="54" spans="9:41" x14ac:dyDescent="0.25">
      <c r="I54" s="29"/>
      <c r="S54" s="29"/>
      <c r="T54" s="29"/>
      <c r="U54" s="30"/>
      <c r="V54" s="29"/>
      <c r="W54" s="29"/>
      <c r="X54" s="29"/>
      <c r="Y54" s="29"/>
      <c r="Z54" s="29"/>
      <c r="AA54" s="29"/>
      <c r="AB54" s="29"/>
      <c r="AC54" s="29"/>
      <c r="AE54" s="31"/>
      <c r="AF54" s="25"/>
      <c r="AG54" s="25"/>
      <c r="AH54" s="25"/>
      <c r="AI54" s="25"/>
      <c r="AJ54" s="26"/>
      <c r="AK54" s="25" t="s">
        <v>51</v>
      </c>
      <c r="AL54" s="25">
        <f t="shared" si="6"/>
        <v>6</v>
      </c>
      <c r="AM54" s="25">
        <f t="shared" si="7"/>
        <v>38905.08</v>
      </c>
      <c r="AN54" s="25">
        <f t="shared" si="8"/>
        <v>1574</v>
      </c>
      <c r="AO54" s="25">
        <f t="shared" si="9"/>
        <v>37331.07</v>
      </c>
    </row>
    <row r="55" spans="9:41" x14ac:dyDescent="0.25">
      <c r="I55" s="29"/>
      <c r="S55" s="29"/>
      <c r="T55" s="29"/>
      <c r="U55" s="30"/>
      <c r="V55" s="29"/>
      <c r="W55" s="29"/>
      <c r="X55" s="29"/>
      <c r="Y55" s="29"/>
      <c r="Z55" s="29"/>
      <c r="AA55" s="29"/>
      <c r="AB55" s="29"/>
      <c r="AC55" s="29"/>
      <c r="AE55" s="31"/>
      <c r="AF55" s="25"/>
      <c r="AG55" s="25"/>
      <c r="AH55" s="25"/>
      <c r="AI55" s="25"/>
      <c r="AJ55" s="26"/>
      <c r="AK55" s="25" t="s">
        <v>53</v>
      </c>
      <c r="AL55" s="25">
        <f t="shared" si="6"/>
        <v>1</v>
      </c>
      <c r="AM55" s="25">
        <f t="shared" si="7"/>
        <v>6221.84</v>
      </c>
      <c r="AN55" s="25">
        <f t="shared" si="8"/>
        <v>261.98</v>
      </c>
      <c r="AO55" s="25">
        <f t="shared" si="9"/>
        <v>5959.86</v>
      </c>
    </row>
    <row r="56" spans="9:41" x14ac:dyDescent="0.25">
      <c r="I56" s="29"/>
      <c r="S56" s="29"/>
      <c r="T56" s="29"/>
      <c r="U56" s="30"/>
      <c r="V56" s="29"/>
      <c r="W56" s="29"/>
      <c r="X56" s="29"/>
      <c r="Y56" s="29"/>
      <c r="Z56" s="29"/>
      <c r="AA56" s="29"/>
      <c r="AB56" s="29"/>
      <c r="AC56" s="29"/>
      <c r="AE56" s="31"/>
      <c r="AF56" s="25"/>
      <c r="AG56" s="25"/>
      <c r="AH56" s="25"/>
      <c r="AI56" s="25"/>
      <c r="AJ56" s="26"/>
      <c r="AK56" s="25" t="s">
        <v>94</v>
      </c>
      <c r="AL56" s="25">
        <f t="shared" si="6"/>
        <v>0</v>
      </c>
      <c r="AM56" s="25">
        <f t="shared" si="7"/>
        <v>0</v>
      </c>
      <c r="AN56" s="25">
        <f t="shared" si="8"/>
        <v>0</v>
      </c>
      <c r="AO56" s="25">
        <f t="shared" si="9"/>
        <v>0</v>
      </c>
    </row>
    <row r="57" spans="9:41" x14ac:dyDescent="0.25">
      <c r="I57" s="29"/>
      <c r="S57" s="29"/>
      <c r="T57" s="29"/>
      <c r="U57" s="30"/>
      <c r="V57" s="29"/>
      <c r="W57" s="29"/>
      <c r="X57" s="29"/>
      <c r="Y57" s="29"/>
      <c r="Z57" s="29"/>
      <c r="AA57" s="29"/>
      <c r="AB57" s="29"/>
      <c r="AC57" s="29"/>
      <c r="AE57" s="31"/>
      <c r="AF57" s="25"/>
      <c r="AG57" s="25"/>
      <c r="AH57" s="25"/>
      <c r="AI57" s="25"/>
      <c r="AJ57" s="26"/>
      <c r="AK57" s="25" t="s">
        <v>95</v>
      </c>
      <c r="AL57" s="25">
        <f t="shared" si="6"/>
        <v>0</v>
      </c>
      <c r="AM57" s="25">
        <f t="shared" si="7"/>
        <v>0</v>
      </c>
      <c r="AN57" s="25">
        <f t="shared" si="8"/>
        <v>0</v>
      </c>
      <c r="AO57" s="25">
        <f t="shared" si="9"/>
        <v>0</v>
      </c>
    </row>
    <row r="58" spans="9:41" x14ac:dyDescent="0.25">
      <c r="I58" s="29"/>
      <c r="S58" s="29"/>
      <c r="T58" s="29"/>
      <c r="U58" s="30"/>
      <c r="V58" s="29"/>
      <c r="W58" s="29"/>
      <c r="X58" s="29"/>
      <c r="Y58" s="29"/>
      <c r="Z58" s="29"/>
      <c r="AA58" s="29"/>
      <c r="AB58" s="29"/>
      <c r="AC58" s="29"/>
      <c r="AE58" s="31"/>
      <c r="AF58" s="25"/>
      <c r="AG58" s="25"/>
      <c r="AH58" s="25"/>
      <c r="AI58" s="25"/>
      <c r="AJ58" s="26"/>
      <c r="AK58" s="25" t="s">
        <v>96</v>
      </c>
      <c r="AL58" s="25">
        <f t="shared" si="6"/>
        <v>0</v>
      </c>
      <c r="AM58" s="25">
        <f t="shared" si="7"/>
        <v>0</v>
      </c>
      <c r="AN58" s="25">
        <f t="shared" si="8"/>
        <v>0</v>
      </c>
      <c r="AO58" s="25">
        <f t="shared" si="9"/>
        <v>0</v>
      </c>
    </row>
    <row r="59" spans="9:41" x14ac:dyDescent="0.25">
      <c r="I59" s="29"/>
      <c r="S59" s="29"/>
      <c r="T59" s="29"/>
      <c r="U59" s="30"/>
      <c r="V59" s="29"/>
      <c r="W59" s="29"/>
      <c r="X59" s="29"/>
      <c r="Y59" s="29"/>
      <c r="Z59" s="29"/>
      <c r="AA59" s="29"/>
      <c r="AB59" s="29"/>
      <c r="AC59" s="29"/>
      <c r="AE59" s="31"/>
      <c r="AF59" s="25"/>
      <c r="AG59" s="25"/>
      <c r="AH59" s="25"/>
      <c r="AI59" s="25"/>
      <c r="AJ59" s="26"/>
      <c r="AK59" s="25" t="s">
        <v>97</v>
      </c>
      <c r="AL59" s="25">
        <f t="shared" si="6"/>
        <v>0</v>
      </c>
      <c r="AM59" s="25">
        <f t="shared" si="7"/>
        <v>0</v>
      </c>
      <c r="AN59" s="25">
        <f t="shared" si="8"/>
        <v>0</v>
      </c>
      <c r="AO59" s="25">
        <f t="shared" si="9"/>
        <v>0</v>
      </c>
    </row>
    <row r="60" spans="9:41" x14ac:dyDescent="0.25">
      <c r="I60" s="29"/>
      <c r="S60" s="29"/>
      <c r="T60" s="29"/>
      <c r="U60" s="30"/>
      <c r="V60" s="29"/>
      <c r="W60" s="29"/>
      <c r="X60" s="29"/>
      <c r="Y60" s="29"/>
      <c r="Z60" s="29"/>
      <c r="AA60" s="29"/>
      <c r="AB60" s="29"/>
      <c r="AC60" s="29"/>
      <c r="AE60" s="31"/>
      <c r="AF60" s="25"/>
      <c r="AG60" s="25"/>
      <c r="AH60" s="25"/>
      <c r="AI60" s="25"/>
      <c r="AJ60" s="26"/>
      <c r="AK60" s="25" t="s">
        <v>18</v>
      </c>
      <c r="AL60" s="25">
        <f t="shared" si="6"/>
        <v>2</v>
      </c>
      <c r="AM60" s="25">
        <f t="shared" si="7"/>
        <v>13731.48</v>
      </c>
      <c r="AN60" s="25">
        <f t="shared" si="8"/>
        <v>573.71</v>
      </c>
      <c r="AO60" s="25">
        <f t="shared" si="9"/>
        <v>13157.77</v>
      </c>
    </row>
    <row r="61" spans="9:41" x14ac:dyDescent="0.25">
      <c r="I61" s="29"/>
      <c r="S61" s="29"/>
      <c r="T61" s="29"/>
      <c r="U61" s="30"/>
      <c r="V61" s="29"/>
      <c r="W61" s="29"/>
      <c r="X61" s="29"/>
      <c r="Y61" s="29"/>
      <c r="Z61" s="29"/>
      <c r="AA61" s="29"/>
      <c r="AB61" s="29"/>
      <c r="AC61" s="29"/>
      <c r="AE61" s="31"/>
      <c r="AF61" s="25"/>
      <c r="AG61" s="25"/>
      <c r="AH61" s="25"/>
      <c r="AI61" s="25"/>
      <c r="AJ61" s="26"/>
      <c r="AK61" s="25" t="s">
        <v>98</v>
      </c>
      <c r="AL61" s="25">
        <f t="shared" si="6"/>
        <v>0</v>
      </c>
      <c r="AM61" s="25">
        <f t="shared" si="7"/>
        <v>0</v>
      </c>
      <c r="AN61" s="25">
        <f t="shared" si="8"/>
        <v>0</v>
      </c>
      <c r="AO61" s="25">
        <f t="shared" si="9"/>
        <v>0</v>
      </c>
    </row>
    <row r="62" spans="9:41" x14ac:dyDescent="0.25">
      <c r="I62" s="29"/>
      <c r="S62" s="29"/>
      <c r="T62" s="29"/>
      <c r="U62" s="30"/>
      <c r="V62" s="29"/>
      <c r="W62" s="29"/>
      <c r="X62" s="29"/>
      <c r="Y62" s="29"/>
      <c r="Z62" s="29"/>
      <c r="AA62" s="29"/>
      <c r="AB62" s="29"/>
      <c r="AC62" s="29"/>
      <c r="AE62" s="31"/>
      <c r="AF62" s="25"/>
      <c r="AG62" s="25"/>
      <c r="AH62" s="25"/>
      <c r="AI62" s="25"/>
      <c r="AJ62" s="26"/>
      <c r="AK62" s="25" t="s">
        <v>99</v>
      </c>
      <c r="AL62" s="25">
        <f t="shared" si="6"/>
        <v>0</v>
      </c>
      <c r="AM62" s="25">
        <f t="shared" si="7"/>
        <v>0</v>
      </c>
      <c r="AN62" s="25">
        <f t="shared" si="8"/>
        <v>0</v>
      </c>
      <c r="AO62" s="25">
        <f t="shared" si="9"/>
        <v>0</v>
      </c>
    </row>
    <row r="63" spans="9:41" x14ac:dyDescent="0.25">
      <c r="I63" s="29"/>
      <c r="S63" s="29"/>
      <c r="T63" s="29"/>
      <c r="U63" s="30"/>
      <c r="V63" s="29"/>
      <c r="W63" s="29"/>
      <c r="X63" s="29"/>
      <c r="Y63" s="29"/>
      <c r="Z63" s="29"/>
      <c r="AA63" s="29"/>
      <c r="AB63" s="29"/>
      <c r="AC63" s="29"/>
      <c r="AE63" s="31"/>
      <c r="AF63" s="25"/>
      <c r="AG63" s="25"/>
      <c r="AH63" s="25"/>
      <c r="AI63" s="25"/>
      <c r="AJ63" s="26"/>
      <c r="AK63" s="25" t="s">
        <v>100</v>
      </c>
      <c r="AL63" s="25">
        <f t="shared" si="6"/>
        <v>0</v>
      </c>
      <c r="AM63" s="25">
        <f t="shared" si="7"/>
        <v>0</v>
      </c>
      <c r="AN63" s="25">
        <f t="shared" si="8"/>
        <v>0</v>
      </c>
      <c r="AO63" s="25">
        <f t="shared" si="9"/>
        <v>0</v>
      </c>
    </row>
    <row r="64" spans="9:41" x14ac:dyDescent="0.25">
      <c r="I64" s="29"/>
      <c r="S64" s="29"/>
      <c r="T64" s="29"/>
      <c r="U64" s="30"/>
      <c r="V64" s="29"/>
      <c r="W64" s="29"/>
      <c r="X64" s="29"/>
      <c r="Y64" s="29"/>
      <c r="Z64" s="29"/>
      <c r="AA64" s="29"/>
      <c r="AB64" s="29"/>
      <c r="AC64" s="29"/>
      <c r="AE64" s="31"/>
      <c r="AF64" s="25"/>
      <c r="AG64" s="25"/>
      <c r="AH64" s="25"/>
      <c r="AI64" s="25"/>
      <c r="AJ64" s="26"/>
      <c r="AK64" s="25" t="s">
        <v>101</v>
      </c>
      <c r="AL64" s="25">
        <f t="shared" si="6"/>
        <v>0</v>
      </c>
      <c r="AM64" s="25">
        <f t="shared" si="7"/>
        <v>0</v>
      </c>
      <c r="AN64" s="25">
        <f t="shared" si="8"/>
        <v>0</v>
      </c>
      <c r="AO64" s="25">
        <f t="shared" si="9"/>
        <v>0</v>
      </c>
    </row>
    <row r="65" spans="9:41" x14ac:dyDescent="0.25">
      <c r="I65" s="29"/>
      <c r="S65" s="29"/>
      <c r="T65" s="29"/>
      <c r="U65" s="30"/>
      <c r="V65" s="29"/>
      <c r="W65" s="29"/>
      <c r="X65" s="29"/>
      <c r="Y65" s="29"/>
      <c r="Z65" s="29"/>
      <c r="AA65" s="29"/>
      <c r="AB65" s="29"/>
      <c r="AC65" s="29"/>
      <c r="AE65" s="31"/>
      <c r="AF65" s="25"/>
      <c r="AG65" s="25"/>
      <c r="AH65" s="25"/>
      <c r="AI65" s="25"/>
      <c r="AJ65" s="26"/>
      <c r="AK65" s="25" t="s">
        <v>102</v>
      </c>
      <c r="AL65" s="25">
        <f t="shared" si="6"/>
        <v>0</v>
      </c>
      <c r="AM65" s="25">
        <f t="shared" si="7"/>
        <v>0</v>
      </c>
      <c r="AN65" s="25">
        <f t="shared" si="8"/>
        <v>0</v>
      </c>
      <c r="AO65" s="25">
        <f t="shared" si="9"/>
        <v>0</v>
      </c>
    </row>
    <row r="66" spans="9:41" x14ac:dyDescent="0.25">
      <c r="I66" s="29"/>
      <c r="S66" s="29"/>
      <c r="T66" s="29"/>
      <c r="U66" s="30"/>
      <c r="V66" s="29"/>
      <c r="W66" s="29"/>
      <c r="X66" s="29"/>
      <c r="Y66" s="29"/>
      <c r="Z66" s="29"/>
      <c r="AA66" s="29"/>
      <c r="AB66" s="29"/>
      <c r="AC66" s="29"/>
      <c r="AE66" s="31"/>
      <c r="AF66" s="25"/>
      <c r="AG66" s="25"/>
      <c r="AH66" s="25"/>
      <c r="AI66" s="25"/>
      <c r="AJ66" s="26"/>
      <c r="AK66" s="25" t="s">
        <v>103</v>
      </c>
      <c r="AL66" s="25">
        <f t="shared" si="6"/>
        <v>0</v>
      </c>
      <c r="AM66" s="25">
        <f t="shared" si="7"/>
        <v>0</v>
      </c>
      <c r="AN66" s="25">
        <f t="shared" si="8"/>
        <v>0</v>
      </c>
      <c r="AO66" s="25">
        <f t="shared" si="9"/>
        <v>0</v>
      </c>
    </row>
    <row r="67" spans="9:41" x14ac:dyDescent="0.25">
      <c r="I67" s="29"/>
      <c r="S67" s="29"/>
      <c r="T67" s="29"/>
      <c r="U67" s="30"/>
      <c r="V67" s="29"/>
      <c r="W67" s="29"/>
      <c r="X67" s="29"/>
      <c r="Y67" s="29"/>
      <c r="Z67" s="29"/>
      <c r="AA67" s="29"/>
      <c r="AB67" s="29"/>
      <c r="AC67" s="29"/>
      <c r="AE67" s="31"/>
      <c r="AF67" s="25"/>
      <c r="AG67" s="25"/>
      <c r="AH67" s="25"/>
      <c r="AI67" s="25"/>
      <c r="AJ67" s="26"/>
      <c r="AK67" s="25" t="s">
        <v>104</v>
      </c>
      <c r="AL67" s="25">
        <f t="shared" ref="AL67:AL116" si="11">IFERROR(IFERROR((INDEX($B$2:$I$241,MATCH(AK67,$A$2:$A$241,0),1)-(INDEX($L$2:$S$241,MATCH(AK67,$K$2:$K$241,0),1))),(INDEX($B$2:$I$241,MATCH(AK67,$A$2:$A$241,0),1))),0)</f>
        <v>0</v>
      </c>
      <c r="AM67" s="25">
        <f t="shared" ref="AM67:AM116" si="12">IFERROR(IFERROR((INDEX($B$2:$I$241,MATCH(AK67,$A$2:$A$241,0),3)-(INDEX($L$2:$S$241,MATCH(AK67,$K$2:$K$241,0),3))),(INDEX($B$2:$I$241,MATCH(AK67,$A$2:$A$241,0),3))),0)</f>
        <v>0</v>
      </c>
      <c r="AN67" s="25">
        <f t="shared" ref="AN67:AN116" si="13">IFERROR(IFERROR((INDEX($B$2:$I$241,MATCH(AK67,$A$2:$A$241,0),8)-(INDEX($L$2:$S$241,MATCH(AK67,$K$2:$K$241,0),8))),(INDEX($B$2:$I$241,MATCH(AK67,$A$2:$A$241,0),8))),0)</f>
        <v>0</v>
      </c>
      <c r="AO67" s="25">
        <f t="shared" ref="AO67:AO116" si="14">IFERROR(IFERROR((INDEX($B$2:$I$241,MATCH(AK67,$A$2:$A$241,0),7)-(INDEX($L$2:$S$241,MATCH(AK67,$K$2:$K$241,0),7))),(INDEX($B$2:$I$241,MATCH(AK67,$A$2:$A$241,0),7))),0)</f>
        <v>0</v>
      </c>
    </row>
    <row r="68" spans="9:41" x14ac:dyDescent="0.25">
      <c r="I68" s="29"/>
      <c r="S68" s="29"/>
      <c r="T68" s="29"/>
      <c r="U68" s="30"/>
      <c r="V68" s="29"/>
      <c r="W68" s="29"/>
      <c r="X68" s="29"/>
      <c r="Y68" s="29"/>
      <c r="Z68" s="29"/>
      <c r="AA68" s="29"/>
      <c r="AB68" s="29"/>
      <c r="AC68" s="29"/>
      <c r="AE68" s="31"/>
      <c r="AF68" s="25"/>
      <c r="AG68" s="25"/>
      <c r="AH68" s="25"/>
      <c r="AI68" s="25"/>
      <c r="AJ68" s="26"/>
      <c r="AK68" s="25" t="s">
        <v>105</v>
      </c>
      <c r="AL68" s="25">
        <f t="shared" si="11"/>
        <v>0</v>
      </c>
      <c r="AM68" s="25">
        <f t="shared" si="12"/>
        <v>0</v>
      </c>
      <c r="AN68" s="25">
        <f t="shared" si="13"/>
        <v>0</v>
      </c>
      <c r="AO68" s="25">
        <f t="shared" si="14"/>
        <v>0</v>
      </c>
    </row>
    <row r="69" spans="9:41" x14ac:dyDescent="0.25">
      <c r="I69" s="29"/>
      <c r="S69" s="29"/>
      <c r="T69" s="29"/>
      <c r="U69" s="30"/>
      <c r="V69" s="29"/>
      <c r="W69" s="29"/>
      <c r="X69" s="29"/>
      <c r="Y69" s="29"/>
      <c r="Z69" s="29"/>
      <c r="AA69" s="29"/>
      <c r="AB69" s="29"/>
      <c r="AC69" s="29"/>
      <c r="AE69" s="31"/>
      <c r="AF69" s="25"/>
      <c r="AG69" s="25"/>
      <c r="AH69" s="25"/>
      <c r="AI69" s="25"/>
      <c r="AJ69" s="26"/>
      <c r="AK69" s="25" t="s">
        <v>106</v>
      </c>
      <c r="AL69" s="25">
        <f t="shared" si="11"/>
        <v>0</v>
      </c>
      <c r="AM69" s="25">
        <f t="shared" si="12"/>
        <v>0</v>
      </c>
      <c r="AN69" s="25">
        <f t="shared" si="13"/>
        <v>0</v>
      </c>
      <c r="AO69" s="25">
        <f t="shared" si="14"/>
        <v>0</v>
      </c>
    </row>
    <row r="70" spans="9:41" x14ac:dyDescent="0.25">
      <c r="I70" s="29"/>
      <c r="S70" s="29"/>
      <c r="T70" s="29"/>
      <c r="U70" s="30"/>
      <c r="V70" s="29"/>
      <c r="W70" s="29"/>
      <c r="X70" s="29"/>
      <c r="Y70" s="29"/>
      <c r="Z70" s="29"/>
      <c r="AA70" s="29"/>
      <c r="AB70" s="29"/>
      <c r="AC70" s="29"/>
      <c r="AE70" s="31"/>
      <c r="AF70" s="25"/>
      <c r="AG70" s="25"/>
      <c r="AH70" s="25"/>
      <c r="AI70" s="25"/>
      <c r="AJ70" s="26"/>
      <c r="AK70" s="25" t="s">
        <v>107</v>
      </c>
      <c r="AL70" s="25">
        <f t="shared" si="11"/>
        <v>0</v>
      </c>
      <c r="AM70" s="25">
        <f t="shared" si="12"/>
        <v>0</v>
      </c>
      <c r="AN70" s="25">
        <f t="shared" si="13"/>
        <v>0</v>
      </c>
      <c r="AO70" s="25">
        <f t="shared" si="14"/>
        <v>0</v>
      </c>
    </row>
    <row r="71" spans="9:41" x14ac:dyDescent="0.25">
      <c r="I71" s="29"/>
      <c r="S71" s="29"/>
      <c r="T71" s="29"/>
      <c r="U71" s="30"/>
      <c r="V71" s="29"/>
      <c r="W71" s="29"/>
      <c r="X71" s="29"/>
      <c r="Y71" s="29"/>
      <c r="Z71" s="29"/>
      <c r="AA71" s="29"/>
      <c r="AB71" s="29"/>
      <c r="AC71" s="29"/>
      <c r="AE71" s="31"/>
      <c r="AF71" s="25"/>
      <c r="AG71" s="25"/>
      <c r="AH71" s="25"/>
      <c r="AI71" s="25"/>
      <c r="AJ71" s="26"/>
      <c r="AK71" s="25" t="s">
        <v>16</v>
      </c>
      <c r="AL71" s="25">
        <f t="shared" si="11"/>
        <v>0</v>
      </c>
      <c r="AM71" s="25">
        <f t="shared" si="12"/>
        <v>0</v>
      </c>
      <c r="AN71" s="25">
        <f t="shared" si="13"/>
        <v>0</v>
      </c>
      <c r="AO71" s="25">
        <f t="shared" si="14"/>
        <v>0</v>
      </c>
    </row>
    <row r="72" spans="9:41" x14ac:dyDescent="0.25">
      <c r="I72" s="29"/>
      <c r="S72" s="29"/>
      <c r="T72" s="29"/>
      <c r="U72" s="30"/>
      <c r="V72" s="29"/>
      <c r="W72" s="29"/>
      <c r="X72" s="29"/>
      <c r="Y72" s="29"/>
      <c r="Z72" s="29"/>
      <c r="AA72" s="29"/>
      <c r="AB72" s="29"/>
      <c r="AC72" s="29"/>
      <c r="AE72" s="31"/>
      <c r="AF72" s="25"/>
      <c r="AG72" s="25"/>
      <c r="AH72" s="25"/>
      <c r="AI72" s="25"/>
      <c r="AJ72" s="26"/>
      <c r="AK72" s="25" t="s">
        <v>108</v>
      </c>
      <c r="AL72" s="25">
        <f t="shared" si="11"/>
        <v>0</v>
      </c>
      <c r="AM72" s="25">
        <f t="shared" si="12"/>
        <v>0</v>
      </c>
      <c r="AN72" s="25">
        <f t="shared" si="13"/>
        <v>0</v>
      </c>
      <c r="AO72" s="25">
        <f t="shared" si="14"/>
        <v>0</v>
      </c>
    </row>
    <row r="73" spans="9:41" x14ac:dyDescent="0.25">
      <c r="I73" s="29"/>
      <c r="S73" s="29"/>
      <c r="T73" s="29"/>
      <c r="U73" s="30"/>
      <c r="V73" s="29"/>
      <c r="W73" s="29"/>
      <c r="X73" s="29"/>
      <c r="Y73" s="29"/>
      <c r="Z73" s="29"/>
      <c r="AA73" s="29"/>
      <c r="AB73" s="29"/>
      <c r="AC73" s="29"/>
      <c r="AE73" s="31"/>
      <c r="AF73" s="25"/>
      <c r="AG73" s="25"/>
      <c r="AH73" s="25"/>
      <c r="AI73" s="25"/>
      <c r="AJ73" s="26"/>
      <c r="AK73" s="25" t="s">
        <v>20</v>
      </c>
      <c r="AL73" s="25">
        <f t="shared" si="11"/>
        <v>1</v>
      </c>
      <c r="AM73" s="25">
        <f t="shared" si="12"/>
        <v>949.13</v>
      </c>
      <c r="AN73" s="25">
        <f t="shared" si="13"/>
        <v>16.459999999999994</v>
      </c>
      <c r="AO73" s="25">
        <f t="shared" si="14"/>
        <v>932.67000000000007</v>
      </c>
    </row>
    <row r="74" spans="9:41" x14ac:dyDescent="0.25">
      <c r="I74" s="29"/>
      <c r="S74" s="29"/>
      <c r="T74" s="29"/>
      <c r="U74" s="30"/>
      <c r="V74" s="29"/>
      <c r="W74" s="29"/>
      <c r="X74" s="29"/>
      <c r="Y74" s="29"/>
      <c r="Z74" s="29"/>
      <c r="AA74" s="29"/>
      <c r="AB74" s="29"/>
      <c r="AC74" s="29"/>
      <c r="AE74" s="31"/>
      <c r="AF74" s="25"/>
      <c r="AG74" s="25"/>
      <c r="AH74" s="25"/>
      <c r="AI74" s="25"/>
      <c r="AJ74" s="26"/>
      <c r="AK74" s="25" t="s">
        <v>25</v>
      </c>
      <c r="AL74" s="25">
        <f t="shared" si="11"/>
        <v>1</v>
      </c>
      <c r="AM74" s="25">
        <f t="shared" si="12"/>
        <v>908.9</v>
      </c>
      <c r="AN74" s="25">
        <f t="shared" si="13"/>
        <v>61.36</v>
      </c>
      <c r="AO74" s="25">
        <f t="shared" si="14"/>
        <v>847.55</v>
      </c>
    </row>
    <row r="75" spans="9:41" x14ac:dyDescent="0.25">
      <c r="I75" s="29"/>
      <c r="S75" s="29"/>
      <c r="T75" s="29"/>
      <c r="U75" s="30"/>
      <c r="V75" s="29"/>
      <c r="W75" s="29"/>
      <c r="X75" s="29"/>
      <c r="Y75" s="29"/>
      <c r="Z75" s="29"/>
      <c r="AA75" s="29"/>
      <c r="AB75" s="29"/>
      <c r="AC75" s="29"/>
      <c r="AE75" s="31"/>
      <c r="AF75" s="25"/>
      <c r="AG75" s="25"/>
      <c r="AH75" s="25"/>
      <c r="AI75" s="25"/>
      <c r="AJ75" s="26"/>
      <c r="AK75" s="25" t="s">
        <v>109</v>
      </c>
      <c r="AL75" s="25">
        <f t="shared" si="11"/>
        <v>0</v>
      </c>
      <c r="AM75" s="25">
        <f t="shared" si="12"/>
        <v>0</v>
      </c>
      <c r="AN75" s="25">
        <f t="shared" si="13"/>
        <v>0</v>
      </c>
      <c r="AO75" s="25">
        <f t="shared" si="14"/>
        <v>0</v>
      </c>
    </row>
    <row r="76" spans="9:41" x14ac:dyDescent="0.25">
      <c r="I76" s="29"/>
      <c r="S76" s="29"/>
      <c r="T76" s="29"/>
      <c r="U76" s="30"/>
      <c r="V76" s="29"/>
      <c r="W76" s="29"/>
      <c r="X76" s="29"/>
      <c r="Y76" s="29"/>
      <c r="Z76" s="29"/>
      <c r="AA76" s="29"/>
      <c r="AB76" s="29"/>
      <c r="AC76" s="29"/>
      <c r="AE76" s="31"/>
      <c r="AF76" s="25"/>
      <c r="AG76" s="25"/>
      <c r="AH76" s="25"/>
      <c r="AI76" s="25"/>
      <c r="AJ76" s="26"/>
      <c r="AK76" s="25" t="s">
        <v>59</v>
      </c>
      <c r="AL76" s="25">
        <f t="shared" si="11"/>
        <v>3</v>
      </c>
      <c r="AM76" s="25">
        <f t="shared" si="12"/>
        <v>1590.07</v>
      </c>
      <c r="AN76" s="25">
        <f t="shared" si="13"/>
        <v>35.97</v>
      </c>
      <c r="AO76" s="25">
        <f t="shared" si="14"/>
        <v>1554.1</v>
      </c>
    </row>
    <row r="77" spans="9:41" x14ac:dyDescent="0.25">
      <c r="I77" s="29"/>
      <c r="S77" s="29"/>
      <c r="T77" s="29"/>
      <c r="U77" s="30"/>
      <c r="V77" s="29"/>
      <c r="W77" s="29"/>
      <c r="X77" s="29"/>
      <c r="Y77" s="29"/>
      <c r="Z77" s="29"/>
      <c r="AA77" s="29"/>
      <c r="AB77" s="29"/>
      <c r="AC77" s="29"/>
      <c r="AE77" s="31"/>
      <c r="AF77" s="25"/>
      <c r="AG77" s="25"/>
      <c r="AH77" s="25"/>
      <c r="AI77" s="25"/>
      <c r="AJ77" s="26"/>
      <c r="AK77" s="25" t="s">
        <v>110</v>
      </c>
      <c r="AL77" s="25">
        <f t="shared" si="11"/>
        <v>0</v>
      </c>
      <c r="AM77" s="25">
        <f t="shared" si="12"/>
        <v>0</v>
      </c>
      <c r="AN77" s="25">
        <f t="shared" si="13"/>
        <v>0</v>
      </c>
      <c r="AO77" s="25">
        <f t="shared" si="14"/>
        <v>0</v>
      </c>
    </row>
    <row r="78" spans="9:41" x14ac:dyDescent="0.25">
      <c r="I78" s="29"/>
      <c r="S78" s="29"/>
      <c r="T78" s="29"/>
      <c r="U78" s="30"/>
      <c r="V78" s="29"/>
      <c r="W78" s="29"/>
      <c r="X78" s="29"/>
      <c r="Y78" s="29"/>
      <c r="Z78" s="29"/>
      <c r="AA78" s="29"/>
      <c r="AB78" s="29"/>
      <c r="AC78" s="29"/>
      <c r="AE78" s="31"/>
      <c r="AF78" s="25"/>
      <c r="AG78" s="25"/>
      <c r="AH78" s="25"/>
      <c r="AI78" s="25"/>
      <c r="AJ78" s="26"/>
      <c r="AK78" s="25" t="s">
        <v>111</v>
      </c>
      <c r="AL78" s="25">
        <f t="shared" si="11"/>
        <v>0</v>
      </c>
      <c r="AM78" s="25">
        <f t="shared" si="12"/>
        <v>0</v>
      </c>
      <c r="AN78" s="25">
        <f t="shared" si="13"/>
        <v>0</v>
      </c>
      <c r="AO78" s="25">
        <f t="shared" si="14"/>
        <v>0</v>
      </c>
    </row>
    <row r="79" spans="9:41" x14ac:dyDescent="0.25">
      <c r="I79" s="29"/>
      <c r="S79" s="29"/>
      <c r="T79" s="29"/>
      <c r="U79" s="30"/>
      <c r="V79" s="29"/>
      <c r="W79" s="29"/>
      <c r="X79" s="29"/>
      <c r="Y79" s="29"/>
      <c r="Z79" s="29"/>
      <c r="AA79" s="29"/>
      <c r="AB79" s="29"/>
      <c r="AC79" s="29"/>
      <c r="AE79" s="31"/>
      <c r="AF79" s="25"/>
      <c r="AG79" s="25"/>
      <c r="AH79" s="25"/>
      <c r="AI79" s="25"/>
      <c r="AJ79" s="26"/>
      <c r="AK79" s="25" t="s">
        <v>112</v>
      </c>
      <c r="AL79" s="25">
        <f t="shared" si="11"/>
        <v>0</v>
      </c>
      <c r="AM79" s="25">
        <f t="shared" si="12"/>
        <v>0</v>
      </c>
      <c r="AN79" s="25">
        <f t="shared" si="13"/>
        <v>0</v>
      </c>
      <c r="AO79" s="25">
        <f t="shared" si="14"/>
        <v>0</v>
      </c>
    </row>
    <row r="80" spans="9:41" x14ac:dyDescent="0.25">
      <c r="I80" s="29"/>
      <c r="S80" s="29"/>
      <c r="T80" s="29"/>
      <c r="U80" s="30"/>
      <c r="V80" s="29"/>
      <c r="W80" s="29"/>
      <c r="X80" s="29"/>
      <c r="Y80" s="29"/>
      <c r="Z80" s="29"/>
      <c r="AA80" s="29"/>
      <c r="AB80" s="29"/>
      <c r="AC80" s="29"/>
      <c r="AE80" s="31"/>
      <c r="AF80" s="25"/>
      <c r="AG80" s="25"/>
      <c r="AH80" s="25"/>
      <c r="AI80" s="25"/>
      <c r="AJ80" s="26"/>
      <c r="AK80" s="25" t="s">
        <v>113</v>
      </c>
      <c r="AL80" s="25">
        <f t="shared" si="11"/>
        <v>0</v>
      </c>
      <c r="AM80" s="25">
        <f t="shared" si="12"/>
        <v>0</v>
      </c>
      <c r="AN80" s="25">
        <f t="shared" si="13"/>
        <v>0</v>
      </c>
      <c r="AO80" s="25">
        <f t="shared" si="14"/>
        <v>0</v>
      </c>
    </row>
    <row r="81" spans="9:41" x14ac:dyDescent="0.25">
      <c r="I81" s="29"/>
      <c r="S81" s="29"/>
      <c r="T81" s="29"/>
      <c r="U81" s="30"/>
      <c r="V81" s="29"/>
      <c r="W81" s="29"/>
      <c r="X81" s="29"/>
      <c r="Y81" s="29"/>
      <c r="Z81" s="29"/>
      <c r="AA81" s="29"/>
      <c r="AB81" s="29"/>
      <c r="AC81" s="29"/>
      <c r="AE81" s="31"/>
      <c r="AF81" s="25"/>
      <c r="AG81" s="25"/>
      <c r="AH81" s="25"/>
      <c r="AI81" s="25"/>
      <c r="AJ81" s="26"/>
      <c r="AK81" s="25" t="s">
        <v>114</v>
      </c>
      <c r="AL81" s="25">
        <f t="shared" si="11"/>
        <v>0</v>
      </c>
      <c r="AM81" s="25">
        <f t="shared" si="12"/>
        <v>0</v>
      </c>
      <c r="AN81" s="25">
        <f t="shared" si="13"/>
        <v>0</v>
      </c>
      <c r="AO81" s="25">
        <f t="shared" si="14"/>
        <v>0</v>
      </c>
    </row>
    <row r="82" spans="9:41" x14ac:dyDescent="0.25">
      <c r="I82" s="29"/>
      <c r="S82" s="29"/>
      <c r="T82" s="29"/>
      <c r="U82" s="30"/>
      <c r="V82" s="29"/>
      <c r="W82" s="29"/>
      <c r="X82" s="29"/>
      <c r="Y82" s="29"/>
      <c r="Z82" s="29"/>
      <c r="AA82" s="29"/>
      <c r="AB82" s="29"/>
      <c r="AC82" s="29"/>
      <c r="AE82" s="31"/>
      <c r="AF82" s="25"/>
      <c r="AG82" s="25"/>
      <c r="AH82" s="25"/>
      <c r="AI82" s="25"/>
      <c r="AJ82" s="26"/>
      <c r="AK82" s="25" t="s">
        <v>115</v>
      </c>
      <c r="AL82" s="25">
        <f t="shared" si="11"/>
        <v>0</v>
      </c>
      <c r="AM82" s="25">
        <f t="shared" si="12"/>
        <v>0</v>
      </c>
      <c r="AN82" s="25">
        <f t="shared" si="13"/>
        <v>0</v>
      </c>
      <c r="AO82" s="25">
        <f t="shared" si="14"/>
        <v>0</v>
      </c>
    </row>
    <row r="83" spans="9:41" x14ac:dyDescent="0.25">
      <c r="I83" s="29"/>
      <c r="S83" s="29"/>
      <c r="T83" s="29"/>
      <c r="U83" s="30"/>
      <c r="V83" s="29"/>
      <c r="W83" s="29"/>
      <c r="X83" s="29"/>
      <c r="Y83" s="29"/>
      <c r="Z83" s="29"/>
      <c r="AA83" s="29"/>
      <c r="AB83" s="29"/>
      <c r="AC83" s="29"/>
      <c r="AE83" s="31"/>
      <c r="AF83" s="25"/>
      <c r="AG83" s="25"/>
      <c r="AH83" s="25"/>
      <c r="AI83" s="25"/>
      <c r="AJ83" s="26"/>
      <c r="AK83" s="25" t="s">
        <v>116</v>
      </c>
      <c r="AL83" s="25">
        <f t="shared" si="11"/>
        <v>0</v>
      </c>
      <c r="AM83" s="25">
        <f t="shared" si="12"/>
        <v>0</v>
      </c>
      <c r="AN83" s="25">
        <f t="shared" si="13"/>
        <v>0</v>
      </c>
      <c r="AO83" s="25">
        <f t="shared" si="14"/>
        <v>0</v>
      </c>
    </row>
    <row r="84" spans="9:41" x14ac:dyDescent="0.25">
      <c r="I84" s="29"/>
      <c r="S84" s="29"/>
      <c r="T84" s="29"/>
      <c r="U84" s="30"/>
      <c r="V84" s="29"/>
      <c r="W84" s="29"/>
      <c r="X84" s="29"/>
      <c r="Y84" s="29"/>
      <c r="Z84" s="29"/>
      <c r="AA84" s="29"/>
      <c r="AB84" s="29"/>
      <c r="AC84" s="29"/>
      <c r="AE84" s="31"/>
      <c r="AF84" s="25"/>
      <c r="AG84" s="25"/>
      <c r="AH84" s="25"/>
      <c r="AI84" s="25"/>
      <c r="AJ84" s="26"/>
      <c r="AK84" s="25" t="s">
        <v>117</v>
      </c>
      <c r="AL84" s="25">
        <f t="shared" si="11"/>
        <v>0</v>
      </c>
      <c r="AM84" s="25">
        <f t="shared" si="12"/>
        <v>0</v>
      </c>
      <c r="AN84" s="25">
        <f t="shared" si="13"/>
        <v>0</v>
      </c>
      <c r="AO84" s="25">
        <f t="shared" si="14"/>
        <v>0</v>
      </c>
    </row>
    <row r="85" spans="9:41" x14ac:dyDescent="0.25">
      <c r="I85" s="29"/>
      <c r="S85" s="29"/>
      <c r="T85" s="29"/>
      <c r="U85" s="30"/>
      <c r="V85" s="29"/>
      <c r="W85" s="29"/>
      <c r="X85" s="29"/>
      <c r="Y85" s="29"/>
      <c r="Z85" s="29"/>
      <c r="AA85" s="29"/>
      <c r="AB85" s="29"/>
      <c r="AC85" s="29"/>
      <c r="AE85" s="31"/>
      <c r="AF85" s="25"/>
      <c r="AG85" s="25"/>
      <c r="AH85" s="25"/>
      <c r="AI85" s="25"/>
      <c r="AJ85" s="26"/>
      <c r="AK85" s="25" t="s">
        <v>118</v>
      </c>
      <c r="AL85" s="25">
        <f t="shared" si="11"/>
        <v>0</v>
      </c>
      <c r="AM85" s="25">
        <f t="shared" si="12"/>
        <v>0</v>
      </c>
      <c r="AN85" s="25">
        <f t="shared" si="13"/>
        <v>0</v>
      </c>
      <c r="AO85" s="25">
        <f t="shared" si="14"/>
        <v>0</v>
      </c>
    </row>
    <row r="86" spans="9:41" x14ac:dyDescent="0.25">
      <c r="I86" s="29"/>
      <c r="S86" s="29"/>
      <c r="T86" s="29"/>
      <c r="U86" s="30"/>
      <c r="V86" s="29"/>
      <c r="W86" s="29"/>
      <c r="X86" s="29"/>
      <c r="Y86" s="29"/>
      <c r="Z86" s="29"/>
      <c r="AA86" s="29"/>
      <c r="AB86" s="29"/>
      <c r="AC86" s="29"/>
      <c r="AE86" s="31"/>
      <c r="AF86" s="25"/>
      <c r="AG86" s="25"/>
      <c r="AH86" s="25"/>
      <c r="AI86" s="25"/>
      <c r="AJ86" s="26"/>
      <c r="AK86" s="25" t="s">
        <v>119</v>
      </c>
      <c r="AL86" s="25">
        <f t="shared" si="11"/>
        <v>0</v>
      </c>
      <c r="AM86" s="25">
        <f t="shared" si="12"/>
        <v>0</v>
      </c>
      <c r="AN86" s="25">
        <f t="shared" si="13"/>
        <v>0</v>
      </c>
      <c r="AO86" s="25">
        <f t="shared" si="14"/>
        <v>0</v>
      </c>
    </row>
    <row r="87" spans="9:41" x14ac:dyDescent="0.25">
      <c r="I87" s="29"/>
      <c r="S87" s="29"/>
      <c r="T87" s="29"/>
      <c r="U87" s="30"/>
      <c r="V87" s="29"/>
      <c r="W87" s="29"/>
      <c r="X87" s="29"/>
      <c r="Y87" s="29"/>
      <c r="Z87" s="29"/>
      <c r="AA87" s="29"/>
      <c r="AB87" s="29"/>
      <c r="AC87" s="29"/>
      <c r="AE87" s="31"/>
      <c r="AF87" s="25"/>
      <c r="AG87" s="25"/>
      <c r="AH87" s="25"/>
      <c r="AI87" s="25"/>
      <c r="AJ87" s="26"/>
      <c r="AK87" s="25" t="s">
        <v>69</v>
      </c>
      <c r="AL87" s="25">
        <f t="shared" si="11"/>
        <v>1</v>
      </c>
      <c r="AM87" s="25">
        <f t="shared" si="12"/>
        <v>6440</v>
      </c>
      <c r="AN87" s="25">
        <f t="shared" si="13"/>
        <v>188.32</v>
      </c>
      <c r="AO87" s="25">
        <f t="shared" si="14"/>
        <v>6251.69</v>
      </c>
    </row>
    <row r="88" spans="9:41" x14ac:dyDescent="0.25">
      <c r="I88" s="29"/>
      <c r="S88" s="29"/>
      <c r="T88" s="29"/>
      <c r="U88" s="30"/>
      <c r="V88" s="29"/>
      <c r="W88" s="29"/>
      <c r="X88" s="29"/>
      <c r="Y88" s="29"/>
      <c r="Z88" s="29"/>
      <c r="AA88" s="29"/>
      <c r="AB88" s="29"/>
      <c r="AC88" s="29"/>
      <c r="AE88" s="31"/>
      <c r="AF88" s="25"/>
      <c r="AG88" s="25"/>
      <c r="AH88" s="25"/>
      <c r="AI88" s="25"/>
      <c r="AJ88" s="26"/>
      <c r="AK88" s="25" t="s">
        <v>120</v>
      </c>
      <c r="AL88" s="25">
        <f t="shared" si="11"/>
        <v>0</v>
      </c>
      <c r="AM88" s="25">
        <f t="shared" si="12"/>
        <v>0</v>
      </c>
      <c r="AN88" s="25">
        <f t="shared" si="13"/>
        <v>0</v>
      </c>
      <c r="AO88" s="25">
        <f t="shared" si="14"/>
        <v>0</v>
      </c>
    </row>
    <row r="89" spans="9:41" x14ac:dyDescent="0.25">
      <c r="I89" s="29"/>
      <c r="S89" s="29"/>
      <c r="T89" s="29"/>
      <c r="U89" s="30"/>
      <c r="V89" s="29"/>
      <c r="W89" s="29"/>
      <c r="X89" s="29"/>
      <c r="Y89" s="29"/>
      <c r="Z89" s="29"/>
      <c r="AA89" s="29"/>
      <c r="AB89" s="29"/>
      <c r="AC89" s="29"/>
      <c r="AE89" s="31"/>
      <c r="AF89" s="25"/>
      <c r="AG89" s="25"/>
      <c r="AH89" s="25"/>
      <c r="AI89" s="25"/>
      <c r="AJ89" s="26"/>
      <c r="AK89" s="25" t="s">
        <v>121</v>
      </c>
      <c r="AL89" s="25">
        <f t="shared" si="11"/>
        <v>0</v>
      </c>
      <c r="AM89" s="25">
        <f t="shared" si="12"/>
        <v>0</v>
      </c>
      <c r="AN89" s="25">
        <f t="shared" si="13"/>
        <v>0</v>
      </c>
      <c r="AO89" s="25">
        <f t="shared" si="14"/>
        <v>0</v>
      </c>
    </row>
    <row r="90" spans="9:41" x14ac:dyDescent="0.25">
      <c r="I90" s="29"/>
      <c r="S90" s="29"/>
      <c r="T90" s="29"/>
      <c r="U90" s="30"/>
      <c r="V90" s="29"/>
      <c r="W90" s="29"/>
      <c r="X90" s="29"/>
      <c r="Y90" s="29"/>
      <c r="Z90" s="29"/>
      <c r="AA90" s="29"/>
      <c r="AB90" s="29"/>
      <c r="AC90" s="29"/>
      <c r="AE90" s="31"/>
      <c r="AF90" s="25"/>
      <c r="AG90" s="25"/>
      <c r="AH90" s="25"/>
      <c r="AI90" s="25"/>
      <c r="AJ90" s="26"/>
      <c r="AK90" s="25" t="s">
        <v>29</v>
      </c>
      <c r="AL90" s="25">
        <f t="shared" si="11"/>
        <v>3</v>
      </c>
      <c r="AM90" s="25">
        <f t="shared" si="12"/>
        <v>22159.81</v>
      </c>
      <c r="AN90" s="25">
        <f t="shared" si="13"/>
        <v>857.27</v>
      </c>
      <c r="AO90" s="25">
        <f t="shared" si="14"/>
        <v>21302.55</v>
      </c>
    </row>
    <row r="91" spans="9:41" x14ac:dyDescent="0.25">
      <c r="I91" s="29"/>
      <c r="S91" s="29"/>
      <c r="T91" s="29"/>
      <c r="U91" s="30"/>
      <c r="V91" s="29"/>
      <c r="W91" s="29"/>
      <c r="X91" s="29"/>
      <c r="Y91" s="29"/>
      <c r="Z91" s="29"/>
      <c r="AA91" s="29"/>
      <c r="AB91" s="29"/>
      <c r="AC91" s="29"/>
      <c r="AE91" s="31"/>
      <c r="AF91" s="25"/>
      <c r="AG91" s="25"/>
      <c r="AH91" s="25"/>
      <c r="AI91" s="25"/>
      <c r="AJ91" s="26"/>
      <c r="AK91" s="25" t="s">
        <v>26</v>
      </c>
      <c r="AL91" s="25">
        <f t="shared" si="11"/>
        <v>1</v>
      </c>
      <c r="AM91" s="25">
        <f t="shared" si="12"/>
        <v>4307.6899999999996</v>
      </c>
      <c r="AN91" s="25">
        <f t="shared" si="13"/>
        <v>74.740000000000009</v>
      </c>
      <c r="AO91" s="25">
        <f t="shared" si="14"/>
        <v>4232.96</v>
      </c>
    </row>
    <row r="92" spans="9:41" x14ac:dyDescent="0.25">
      <c r="I92" s="29"/>
      <c r="S92" s="29"/>
      <c r="T92" s="29"/>
      <c r="U92" s="30"/>
      <c r="V92" s="29"/>
      <c r="W92" s="29"/>
      <c r="X92" s="29"/>
      <c r="Y92" s="29"/>
      <c r="Z92" s="29"/>
      <c r="AA92" s="29"/>
      <c r="AB92" s="29"/>
      <c r="AC92" s="29"/>
      <c r="AE92" s="31"/>
      <c r="AF92" s="25"/>
      <c r="AG92" s="25"/>
      <c r="AH92" s="25"/>
      <c r="AI92" s="25"/>
      <c r="AJ92" s="26"/>
      <c r="AK92" s="25" t="s">
        <v>122</v>
      </c>
      <c r="AL92" s="25">
        <f t="shared" si="11"/>
        <v>0</v>
      </c>
      <c r="AM92" s="25">
        <f t="shared" si="12"/>
        <v>0</v>
      </c>
      <c r="AN92" s="25">
        <f t="shared" si="13"/>
        <v>0</v>
      </c>
      <c r="AO92" s="25">
        <f t="shared" si="14"/>
        <v>0</v>
      </c>
    </row>
    <row r="93" spans="9:41" x14ac:dyDescent="0.25">
      <c r="I93" s="29"/>
      <c r="S93" s="29"/>
      <c r="T93" s="29"/>
      <c r="U93" s="30"/>
      <c r="V93" s="29"/>
      <c r="W93" s="29"/>
      <c r="X93" s="29"/>
      <c r="Y93" s="29"/>
      <c r="Z93" s="29"/>
      <c r="AA93" s="29"/>
      <c r="AB93" s="29"/>
      <c r="AC93" s="29"/>
      <c r="AE93" s="31"/>
      <c r="AF93" s="25"/>
      <c r="AG93" s="25"/>
      <c r="AH93" s="25"/>
      <c r="AI93" s="25"/>
      <c r="AJ93" s="26"/>
      <c r="AK93" s="25" t="s">
        <v>123</v>
      </c>
      <c r="AL93" s="25">
        <f t="shared" si="11"/>
        <v>0</v>
      </c>
      <c r="AM93" s="25">
        <f t="shared" si="12"/>
        <v>0</v>
      </c>
      <c r="AN93" s="25">
        <f t="shared" si="13"/>
        <v>0</v>
      </c>
      <c r="AO93" s="25">
        <f t="shared" si="14"/>
        <v>0</v>
      </c>
    </row>
    <row r="94" spans="9:41" x14ac:dyDescent="0.25">
      <c r="I94" s="29"/>
      <c r="S94" s="29"/>
      <c r="T94" s="29"/>
      <c r="U94" s="30"/>
      <c r="V94" s="29"/>
      <c r="W94" s="29"/>
      <c r="X94" s="29"/>
      <c r="Y94" s="29"/>
      <c r="Z94" s="29"/>
      <c r="AA94" s="29"/>
      <c r="AB94" s="29"/>
      <c r="AC94" s="29"/>
      <c r="AE94" s="31"/>
      <c r="AF94" s="25"/>
      <c r="AG94" s="25"/>
      <c r="AH94" s="25"/>
      <c r="AI94" s="25"/>
      <c r="AJ94" s="26"/>
      <c r="AK94" s="25" t="s">
        <v>124</v>
      </c>
      <c r="AL94" s="25">
        <f t="shared" si="11"/>
        <v>0</v>
      </c>
      <c r="AM94" s="25">
        <f t="shared" si="12"/>
        <v>0</v>
      </c>
      <c r="AN94" s="25">
        <f t="shared" si="13"/>
        <v>0</v>
      </c>
      <c r="AO94" s="25">
        <f t="shared" si="14"/>
        <v>0</v>
      </c>
    </row>
    <row r="95" spans="9:41" x14ac:dyDescent="0.25">
      <c r="I95" s="29"/>
      <c r="S95" s="29"/>
      <c r="T95" s="29"/>
      <c r="U95" s="30"/>
      <c r="V95" s="29"/>
      <c r="W95" s="29"/>
      <c r="X95" s="29"/>
      <c r="Y95" s="29"/>
      <c r="Z95" s="29"/>
      <c r="AA95" s="29"/>
      <c r="AB95" s="29"/>
      <c r="AC95" s="29"/>
      <c r="AE95" s="31"/>
      <c r="AF95" s="25"/>
      <c r="AG95" s="25"/>
      <c r="AH95" s="25"/>
      <c r="AI95" s="25"/>
      <c r="AJ95" s="26"/>
      <c r="AK95" s="25" t="s">
        <v>125</v>
      </c>
      <c r="AL95" s="25">
        <f t="shared" si="11"/>
        <v>0</v>
      </c>
      <c r="AM95" s="25">
        <f t="shared" si="12"/>
        <v>0</v>
      </c>
      <c r="AN95" s="25">
        <f t="shared" si="13"/>
        <v>0</v>
      </c>
      <c r="AO95" s="25">
        <f t="shared" si="14"/>
        <v>0</v>
      </c>
    </row>
    <row r="96" spans="9:41" x14ac:dyDescent="0.25">
      <c r="I96" s="29"/>
      <c r="S96" s="29"/>
      <c r="T96" s="29"/>
      <c r="U96" s="30"/>
      <c r="V96" s="29"/>
      <c r="W96" s="29"/>
      <c r="X96" s="29"/>
      <c r="Y96" s="29"/>
      <c r="Z96" s="29"/>
      <c r="AA96" s="29"/>
      <c r="AB96" s="29"/>
      <c r="AC96" s="29"/>
      <c r="AE96" s="31"/>
      <c r="AF96" s="25"/>
      <c r="AG96" s="25"/>
      <c r="AH96" s="25"/>
      <c r="AI96" s="25"/>
      <c r="AJ96" s="26"/>
      <c r="AK96" s="25" t="s">
        <v>126</v>
      </c>
      <c r="AL96" s="25">
        <f t="shared" si="11"/>
        <v>0</v>
      </c>
      <c r="AM96" s="25">
        <f t="shared" si="12"/>
        <v>0</v>
      </c>
      <c r="AN96" s="25">
        <f t="shared" si="13"/>
        <v>0</v>
      </c>
      <c r="AO96" s="25">
        <f t="shared" si="14"/>
        <v>0</v>
      </c>
    </row>
    <row r="97" spans="9:41" x14ac:dyDescent="0.25">
      <c r="I97" s="29"/>
      <c r="S97" s="29"/>
      <c r="T97" s="29"/>
      <c r="U97" s="30"/>
      <c r="V97" s="29"/>
      <c r="W97" s="29"/>
      <c r="X97" s="29"/>
      <c r="Y97" s="29"/>
      <c r="Z97" s="29"/>
      <c r="AA97" s="29"/>
      <c r="AB97" s="29"/>
      <c r="AC97" s="29"/>
      <c r="AE97" s="31"/>
      <c r="AF97" s="25"/>
      <c r="AG97" s="25"/>
      <c r="AH97" s="25"/>
      <c r="AI97" s="25"/>
      <c r="AJ97" s="26"/>
      <c r="AK97" s="25" t="s">
        <v>127</v>
      </c>
      <c r="AL97" s="25">
        <f t="shared" si="11"/>
        <v>0</v>
      </c>
      <c r="AM97" s="25">
        <f t="shared" si="12"/>
        <v>0</v>
      </c>
      <c r="AN97" s="25">
        <f t="shared" si="13"/>
        <v>0</v>
      </c>
      <c r="AO97" s="25">
        <f t="shared" si="14"/>
        <v>0</v>
      </c>
    </row>
    <row r="98" spans="9:41" x14ac:dyDescent="0.25">
      <c r="I98" s="29"/>
      <c r="S98" s="29"/>
      <c r="T98" s="29"/>
      <c r="U98" s="30"/>
      <c r="V98" s="29"/>
      <c r="W98" s="29"/>
      <c r="X98" s="29"/>
      <c r="Y98" s="29"/>
      <c r="Z98" s="29"/>
      <c r="AA98" s="29"/>
      <c r="AB98" s="29"/>
      <c r="AC98" s="29"/>
      <c r="AE98" s="31"/>
      <c r="AF98" s="25"/>
      <c r="AG98" s="25"/>
      <c r="AH98" s="25"/>
      <c r="AI98" s="25"/>
      <c r="AJ98" s="26"/>
      <c r="AK98" s="25" t="s">
        <v>128</v>
      </c>
      <c r="AL98" s="25">
        <f t="shared" si="11"/>
        <v>0</v>
      </c>
      <c r="AM98" s="25">
        <f t="shared" si="12"/>
        <v>0</v>
      </c>
      <c r="AN98" s="25">
        <f t="shared" si="13"/>
        <v>0</v>
      </c>
      <c r="AO98" s="25">
        <f t="shared" si="14"/>
        <v>0</v>
      </c>
    </row>
    <row r="99" spans="9:41" x14ac:dyDescent="0.25">
      <c r="I99" s="29"/>
      <c r="S99" s="29"/>
      <c r="T99" s="29"/>
      <c r="U99" s="30"/>
      <c r="V99" s="29"/>
      <c r="W99" s="29"/>
      <c r="X99" s="29"/>
      <c r="Y99" s="29"/>
      <c r="Z99" s="29"/>
      <c r="AA99" s="29"/>
      <c r="AB99" s="29"/>
      <c r="AC99" s="29"/>
      <c r="AE99" s="31"/>
      <c r="AF99" s="25"/>
      <c r="AG99" s="25"/>
      <c r="AH99" s="25"/>
      <c r="AI99" s="25"/>
      <c r="AJ99" s="26"/>
      <c r="AK99" s="25" t="s">
        <v>129</v>
      </c>
      <c r="AL99" s="25">
        <f t="shared" si="11"/>
        <v>0</v>
      </c>
      <c r="AM99" s="25">
        <f t="shared" si="12"/>
        <v>0</v>
      </c>
      <c r="AN99" s="25">
        <f t="shared" si="13"/>
        <v>0</v>
      </c>
      <c r="AO99" s="25">
        <f t="shared" si="14"/>
        <v>0</v>
      </c>
    </row>
    <row r="100" spans="9:41" x14ac:dyDescent="0.25">
      <c r="I100" s="29"/>
      <c r="S100" s="29"/>
      <c r="T100" s="29"/>
      <c r="U100" s="30"/>
      <c r="V100" s="29"/>
      <c r="W100" s="29"/>
      <c r="X100" s="29"/>
      <c r="Y100" s="29"/>
      <c r="Z100" s="29"/>
      <c r="AA100" s="29"/>
      <c r="AB100" s="29"/>
      <c r="AC100" s="29"/>
      <c r="AE100" s="31"/>
      <c r="AF100" s="25"/>
      <c r="AG100" s="25"/>
      <c r="AH100" s="25"/>
      <c r="AI100" s="25"/>
      <c r="AJ100" s="26"/>
      <c r="AK100" s="25" t="s">
        <v>130</v>
      </c>
      <c r="AL100" s="25">
        <f t="shared" si="11"/>
        <v>0</v>
      </c>
      <c r="AM100" s="25">
        <f t="shared" si="12"/>
        <v>0</v>
      </c>
      <c r="AN100" s="25">
        <f t="shared" si="13"/>
        <v>0</v>
      </c>
      <c r="AO100" s="25">
        <f t="shared" si="14"/>
        <v>0</v>
      </c>
    </row>
    <row r="101" spans="9:41" x14ac:dyDescent="0.25">
      <c r="I101" s="29"/>
      <c r="S101" s="29"/>
      <c r="T101" s="29"/>
      <c r="U101" s="30"/>
      <c r="V101" s="29"/>
      <c r="W101" s="29"/>
      <c r="X101" s="29"/>
      <c r="Y101" s="29"/>
      <c r="Z101" s="29"/>
      <c r="AA101" s="29"/>
      <c r="AB101" s="29"/>
      <c r="AC101" s="29"/>
      <c r="AE101" s="31"/>
      <c r="AF101" s="25"/>
      <c r="AG101" s="25"/>
      <c r="AH101" s="25"/>
      <c r="AI101" s="25"/>
      <c r="AJ101" s="26"/>
      <c r="AK101" s="25" t="s">
        <v>64</v>
      </c>
      <c r="AL101" s="25">
        <f t="shared" si="11"/>
        <v>1</v>
      </c>
      <c r="AM101" s="25">
        <f t="shared" si="12"/>
        <v>5391.13</v>
      </c>
      <c r="AN101" s="25">
        <f t="shared" si="13"/>
        <v>323.64</v>
      </c>
      <c r="AO101" s="25">
        <f t="shared" si="14"/>
        <v>5067.49</v>
      </c>
    </row>
    <row r="102" spans="9:41" x14ac:dyDescent="0.25">
      <c r="I102" s="29"/>
      <c r="S102" s="29"/>
      <c r="T102" s="29"/>
      <c r="U102" s="30"/>
      <c r="V102" s="29"/>
      <c r="W102" s="29"/>
      <c r="X102" s="29"/>
      <c r="Y102" s="29"/>
      <c r="Z102" s="29"/>
      <c r="AA102" s="29"/>
      <c r="AB102" s="29"/>
      <c r="AC102" s="29"/>
      <c r="AE102" s="31"/>
      <c r="AF102" s="25"/>
      <c r="AG102" s="25"/>
      <c r="AH102" s="25"/>
      <c r="AI102" s="25"/>
      <c r="AJ102" s="26"/>
      <c r="AK102" s="25" t="s">
        <v>131</v>
      </c>
      <c r="AL102" s="25">
        <f t="shared" si="11"/>
        <v>0</v>
      </c>
      <c r="AM102" s="25">
        <f t="shared" si="12"/>
        <v>0</v>
      </c>
      <c r="AN102" s="25">
        <f t="shared" si="13"/>
        <v>0</v>
      </c>
      <c r="AO102" s="25">
        <f t="shared" si="14"/>
        <v>0</v>
      </c>
    </row>
    <row r="103" spans="9:41" x14ac:dyDescent="0.25">
      <c r="I103" s="29"/>
      <c r="S103" s="29"/>
      <c r="T103" s="29"/>
      <c r="U103" s="30"/>
      <c r="V103" s="29"/>
      <c r="W103" s="29"/>
      <c r="X103" s="29"/>
      <c r="Y103" s="29"/>
      <c r="Z103" s="29"/>
      <c r="AA103" s="29"/>
      <c r="AB103" s="29"/>
      <c r="AC103" s="29"/>
      <c r="AE103" s="31"/>
      <c r="AF103" s="25"/>
      <c r="AG103" s="25"/>
      <c r="AH103" s="25"/>
      <c r="AI103" s="25"/>
      <c r="AJ103" s="26"/>
      <c r="AK103" s="25" t="s">
        <v>132</v>
      </c>
      <c r="AL103" s="25">
        <f t="shared" si="11"/>
        <v>0</v>
      </c>
      <c r="AM103" s="25">
        <f t="shared" si="12"/>
        <v>0</v>
      </c>
      <c r="AN103" s="25">
        <f t="shared" si="13"/>
        <v>0</v>
      </c>
      <c r="AO103" s="25">
        <f t="shared" si="14"/>
        <v>0</v>
      </c>
    </row>
    <row r="104" spans="9:41" x14ac:dyDescent="0.25">
      <c r="I104" s="29"/>
      <c r="S104" s="29"/>
      <c r="T104" s="29"/>
      <c r="U104" s="30"/>
      <c r="V104" s="29"/>
      <c r="W104" s="29"/>
      <c r="X104" s="29"/>
      <c r="Y104" s="29"/>
      <c r="Z104" s="29"/>
      <c r="AA104" s="29"/>
      <c r="AB104" s="29"/>
      <c r="AC104" s="29"/>
      <c r="AE104" s="31"/>
      <c r="AF104" s="25"/>
      <c r="AG104" s="25"/>
      <c r="AH104" s="25"/>
      <c r="AI104" s="25"/>
      <c r="AJ104" s="26"/>
      <c r="AK104" s="25" t="s">
        <v>133</v>
      </c>
      <c r="AL104" s="25">
        <f t="shared" si="11"/>
        <v>0</v>
      </c>
      <c r="AM104" s="25">
        <f t="shared" si="12"/>
        <v>0</v>
      </c>
      <c r="AN104" s="25">
        <f t="shared" si="13"/>
        <v>0</v>
      </c>
      <c r="AO104" s="25">
        <f t="shared" si="14"/>
        <v>0</v>
      </c>
    </row>
    <row r="105" spans="9:41" x14ac:dyDescent="0.25">
      <c r="I105" s="29"/>
      <c r="S105" s="29"/>
      <c r="T105" s="29"/>
      <c r="U105" s="30"/>
      <c r="V105" s="29"/>
      <c r="W105" s="29"/>
      <c r="X105" s="29"/>
      <c r="Y105" s="29"/>
      <c r="Z105" s="29"/>
      <c r="AA105" s="29"/>
      <c r="AB105" s="29"/>
      <c r="AC105" s="29"/>
      <c r="AE105" s="31"/>
      <c r="AF105" s="25"/>
      <c r="AG105" s="25"/>
      <c r="AH105" s="25"/>
      <c r="AI105" s="25"/>
      <c r="AJ105" s="26"/>
      <c r="AK105" s="25" t="s">
        <v>134</v>
      </c>
      <c r="AL105" s="25">
        <f t="shared" si="11"/>
        <v>0</v>
      </c>
      <c r="AM105" s="25">
        <f t="shared" si="12"/>
        <v>0</v>
      </c>
      <c r="AN105" s="25">
        <f t="shared" si="13"/>
        <v>0</v>
      </c>
      <c r="AO105" s="25">
        <f t="shared" si="14"/>
        <v>0</v>
      </c>
    </row>
    <row r="106" spans="9:41" x14ac:dyDescent="0.25">
      <c r="I106" s="29"/>
      <c r="S106" s="29"/>
      <c r="T106" s="29"/>
      <c r="U106" s="30"/>
      <c r="V106" s="29"/>
      <c r="W106" s="29"/>
      <c r="X106" s="29"/>
      <c r="Y106" s="29"/>
      <c r="Z106" s="29"/>
      <c r="AA106" s="29"/>
      <c r="AB106" s="29"/>
      <c r="AC106" s="29"/>
      <c r="AE106" s="31"/>
      <c r="AF106" s="25"/>
      <c r="AG106" s="25"/>
      <c r="AH106" s="25"/>
      <c r="AI106" s="25"/>
      <c r="AJ106" s="26"/>
      <c r="AK106" s="25" t="s">
        <v>135</v>
      </c>
      <c r="AL106" s="25">
        <f t="shared" si="11"/>
        <v>0</v>
      </c>
      <c r="AM106" s="25">
        <f t="shared" si="12"/>
        <v>0</v>
      </c>
      <c r="AN106" s="25">
        <f t="shared" si="13"/>
        <v>0</v>
      </c>
      <c r="AO106" s="25">
        <f t="shared" si="14"/>
        <v>0</v>
      </c>
    </row>
    <row r="107" spans="9:41" x14ac:dyDescent="0.25">
      <c r="I107" s="29"/>
      <c r="S107" s="29"/>
      <c r="T107" s="29"/>
      <c r="U107" s="30"/>
      <c r="V107" s="29"/>
      <c r="W107" s="29"/>
      <c r="X107" s="29"/>
      <c r="Y107" s="29"/>
      <c r="Z107" s="29"/>
      <c r="AA107" s="29"/>
      <c r="AB107" s="29"/>
      <c r="AC107" s="29"/>
      <c r="AE107" s="31"/>
      <c r="AF107" s="25"/>
      <c r="AG107" s="25"/>
      <c r="AH107" s="25"/>
      <c r="AI107" s="25"/>
      <c r="AJ107" s="26"/>
      <c r="AK107" s="25" t="s">
        <v>136</v>
      </c>
      <c r="AL107" s="25">
        <f t="shared" si="11"/>
        <v>0</v>
      </c>
      <c r="AM107" s="25">
        <f t="shared" si="12"/>
        <v>0</v>
      </c>
      <c r="AN107" s="25">
        <f t="shared" si="13"/>
        <v>0</v>
      </c>
      <c r="AO107" s="25">
        <f t="shared" si="14"/>
        <v>0</v>
      </c>
    </row>
    <row r="108" spans="9:41" x14ac:dyDescent="0.25">
      <c r="I108" s="29"/>
      <c r="S108" s="29"/>
      <c r="T108" s="29"/>
      <c r="U108" s="30"/>
      <c r="V108" s="29"/>
      <c r="W108" s="29"/>
      <c r="X108" s="29"/>
      <c r="Y108" s="29"/>
      <c r="Z108" s="29"/>
      <c r="AA108" s="29"/>
      <c r="AB108" s="29"/>
      <c r="AC108" s="29"/>
      <c r="AE108" s="31"/>
      <c r="AF108" s="25"/>
      <c r="AG108" s="25"/>
      <c r="AH108" s="25"/>
      <c r="AI108" s="25"/>
      <c r="AJ108" s="26"/>
      <c r="AK108" s="25" t="s">
        <v>137</v>
      </c>
      <c r="AL108" s="25">
        <f t="shared" si="11"/>
        <v>0</v>
      </c>
      <c r="AM108" s="25">
        <f t="shared" si="12"/>
        <v>0</v>
      </c>
      <c r="AN108" s="25">
        <f t="shared" si="13"/>
        <v>0</v>
      </c>
      <c r="AO108" s="25">
        <f t="shared" si="14"/>
        <v>0</v>
      </c>
    </row>
    <row r="109" spans="9:41" x14ac:dyDescent="0.25">
      <c r="I109" s="29"/>
      <c r="S109" s="29"/>
      <c r="T109" s="29"/>
      <c r="U109" s="30"/>
      <c r="V109" s="29"/>
      <c r="W109" s="29"/>
      <c r="X109" s="29"/>
      <c r="Y109" s="29"/>
      <c r="Z109" s="29"/>
      <c r="AA109" s="29"/>
      <c r="AB109" s="29"/>
      <c r="AC109" s="29"/>
      <c r="AE109" s="31"/>
      <c r="AF109" s="25"/>
      <c r="AG109" s="25"/>
      <c r="AH109" s="25"/>
      <c r="AI109" s="25"/>
      <c r="AJ109" s="26"/>
      <c r="AK109" s="25" t="s">
        <v>66</v>
      </c>
      <c r="AL109" s="25">
        <f t="shared" si="11"/>
        <v>10</v>
      </c>
      <c r="AM109" s="25">
        <f t="shared" si="12"/>
        <v>35749.629999999997</v>
      </c>
      <c r="AN109" s="25">
        <f t="shared" si="13"/>
        <v>958.09999999999991</v>
      </c>
      <c r="AO109" s="25">
        <f t="shared" si="14"/>
        <v>34791.550000000003</v>
      </c>
    </row>
    <row r="110" spans="9:41" x14ac:dyDescent="0.25">
      <c r="I110" s="29"/>
      <c r="S110" s="29"/>
      <c r="T110" s="29"/>
      <c r="U110" s="30"/>
      <c r="V110" s="29"/>
      <c r="W110" s="29"/>
      <c r="X110" s="29"/>
      <c r="Y110" s="29"/>
      <c r="Z110" s="29"/>
      <c r="AA110" s="29"/>
      <c r="AB110" s="29"/>
      <c r="AC110" s="29"/>
      <c r="AE110" s="31"/>
      <c r="AF110" s="25"/>
      <c r="AG110" s="25"/>
      <c r="AH110" s="25"/>
      <c r="AI110" s="25"/>
      <c r="AJ110" s="26"/>
      <c r="AK110" s="25" t="s">
        <v>138</v>
      </c>
      <c r="AL110" s="25">
        <f t="shared" si="11"/>
        <v>0</v>
      </c>
      <c r="AM110" s="25">
        <f t="shared" si="12"/>
        <v>0</v>
      </c>
      <c r="AN110" s="25">
        <f t="shared" si="13"/>
        <v>0</v>
      </c>
      <c r="AO110" s="25">
        <f t="shared" si="14"/>
        <v>0</v>
      </c>
    </row>
    <row r="111" spans="9:41" x14ac:dyDescent="0.25">
      <c r="I111" s="29"/>
      <c r="S111" s="29"/>
      <c r="T111" s="29"/>
      <c r="U111" s="30"/>
      <c r="V111" s="29"/>
      <c r="W111" s="29"/>
      <c r="X111" s="29"/>
      <c r="Y111" s="29"/>
      <c r="Z111" s="29"/>
      <c r="AA111" s="29"/>
      <c r="AB111" s="29"/>
      <c r="AC111" s="29"/>
      <c r="AE111" s="31"/>
      <c r="AF111" s="25"/>
      <c r="AG111" s="25"/>
      <c r="AH111" s="25"/>
      <c r="AI111" s="25"/>
      <c r="AJ111" s="26"/>
      <c r="AK111" s="25" t="s">
        <v>139</v>
      </c>
      <c r="AL111" s="25">
        <f t="shared" si="11"/>
        <v>0</v>
      </c>
      <c r="AM111" s="25">
        <f t="shared" si="12"/>
        <v>0</v>
      </c>
      <c r="AN111" s="25">
        <f t="shared" si="13"/>
        <v>0</v>
      </c>
      <c r="AO111" s="25">
        <f t="shared" si="14"/>
        <v>0</v>
      </c>
    </row>
    <row r="112" spans="9:41" x14ac:dyDescent="0.25">
      <c r="I112" s="29"/>
      <c r="S112" s="29"/>
      <c r="T112" s="29"/>
      <c r="U112" s="30"/>
      <c r="V112" s="29"/>
      <c r="W112" s="29"/>
      <c r="X112" s="29"/>
      <c r="Y112" s="29"/>
      <c r="Z112" s="29"/>
      <c r="AA112" s="29"/>
      <c r="AB112" s="29"/>
      <c r="AC112" s="29"/>
      <c r="AE112" s="31"/>
      <c r="AF112" s="25"/>
      <c r="AG112" s="25"/>
      <c r="AH112" s="25"/>
      <c r="AI112" s="25"/>
      <c r="AJ112" s="26"/>
      <c r="AK112" s="25" t="s">
        <v>140</v>
      </c>
      <c r="AL112" s="25">
        <f t="shared" si="11"/>
        <v>0</v>
      </c>
      <c r="AM112" s="25">
        <f t="shared" si="12"/>
        <v>0</v>
      </c>
      <c r="AN112" s="25">
        <f t="shared" si="13"/>
        <v>0</v>
      </c>
      <c r="AO112" s="25">
        <f t="shared" si="14"/>
        <v>0</v>
      </c>
    </row>
    <row r="113" spans="9:41" x14ac:dyDescent="0.25">
      <c r="I113" s="29"/>
      <c r="S113" s="29"/>
      <c r="T113" s="29"/>
      <c r="U113" s="30"/>
      <c r="V113" s="29"/>
      <c r="W113" s="29"/>
      <c r="X113" s="29"/>
      <c r="Y113" s="29"/>
      <c r="Z113" s="29"/>
      <c r="AA113" s="29"/>
      <c r="AB113" s="29"/>
      <c r="AC113" s="29"/>
      <c r="AE113" s="31"/>
      <c r="AF113" s="25"/>
      <c r="AG113" s="25"/>
      <c r="AH113" s="25"/>
      <c r="AI113" s="25"/>
      <c r="AJ113" s="26"/>
      <c r="AK113" s="25" t="s">
        <v>141</v>
      </c>
      <c r="AL113" s="25">
        <f t="shared" si="11"/>
        <v>0</v>
      </c>
      <c r="AM113" s="25">
        <f t="shared" si="12"/>
        <v>0</v>
      </c>
      <c r="AN113" s="25">
        <f t="shared" si="13"/>
        <v>0</v>
      </c>
      <c r="AO113" s="25">
        <f t="shared" si="14"/>
        <v>0</v>
      </c>
    </row>
    <row r="114" spans="9:41" x14ac:dyDescent="0.25">
      <c r="I114" s="29"/>
      <c r="S114" s="29"/>
      <c r="T114" s="29"/>
      <c r="U114" s="30"/>
      <c r="V114" s="29"/>
      <c r="W114" s="29"/>
      <c r="X114" s="29"/>
      <c r="Y114" s="29"/>
      <c r="Z114" s="29"/>
      <c r="AA114" s="29"/>
      <c r="AB114" s="29"/>
      <c r="AC114" s="29"/>
      <c r="AE114" s="31"/>
      <c r="AF114" s="25"/>
      <c r="AG114" s="25"/>
      <c r="AH114" s="25"/>
      <c r="AI114" s="25"/>
      <c r="AJ114" s="26"/>
      <c r="AK114" s="25" t="s">
        <v>142</v>
      </c>
      <c r="AL114" s="25">
        <f t="shared" si="11"/>
        <v>0</v>
      </c>
      <c r="AM114" s="25">
        <f t="shared" si="12"/>
        <v>0</v>
      </c>
      <c r="AN114" s="25">
        <f t="shared" si="13"/>
        <v>0</v>
      </c>
      <c r="AO114" s="25">
        <f t="shared" si="14"/>
        <v>0</v>
      </c>
    </row>
    <row r="115" spans="9:41" x14ac:dyDescent="0.25">
      <c r="I115" s="29"/>
      <c r="S115" s="29"/>
      <c r="T115" s="29"/>
      <c r="U115" s="30"/>
      <c r="V115" s="29"/>
      <c r="W115" s="29"/>
      <c r="X115" s="29"/>
      <c r="Y115" s="29"/>
      <c r="Z115" s="29"/>
      <c r="AA115" s="29"/>
      <c r="AB115" s="29"/>
      <c r="AC115" s="29"/>
      <c r="AE115" s="31"/>
      <c r="AF115" s="25"/>
      <c r="AG115" s="25"/>
      <c r="AH115" s="25"/>
      <c r="AI115" s="25"/>
      <c r="AJ115" s="26"/>
      <c r="AK115" s="25" t="s">
        <v>143</v>
      </c>
      <c r="AL115" s="25">
        <f t="shared" si="11"/>
        <v>0</v>
      </c>
      <c r="AM115" s="25">
        <f t="shared" si="12"/>
        <v>0</v>
      </c>
      <c r="AN115" s="25">
        <f t="shared" si="13"/>
        <v>0</v>
      </c>
      <c r="AO115" s="25">
        <f t="shared" si="14"/>
        <v>0</v>
      </c>
    </row>
    <row r="116" spans="9:41" x14ac:dyDescent="0.25">
      <c r="I116" s="29"/>
      <c r="S116" s="29"/>
      <c r="T116" s="29"/>
      <c r="U116" s="30"/>
      <c r="V116" s="29"/>
      <c r="W116" s="29"/>
      <c r="X116" s="29"/>
      <c r="Y116" s="29"/>
      <c r="Z116" s="29"/>
      <c r="AA116" s="29"/>
      <c r="AB116" s="29"/>
      <c r="AC116" s="29"/>
      <c r="AE116" s="31"/>
      <c r="AF116" s="25"/>
      <c r="AG116" s="25"/>
      <c r="AH116" s="25"/>
      <c r="AI116" s="25"/>
      <c r="AJ116" s="26"/>
      <c r="AK116" s="25" t="s">
        <v>144</v>
      </c>
      <c r="AL116" s="25">
        <f t="shared" si="11"/>
        <v>0</v>
      </c>
      <c r="AM116" s="25">
        <f t="shared" si="12"/>
        <v>0</v>
      </c>
      <c r="AN116" s="25">
        <f t="shared" si="13"/>
        <v>0</v>
      </c>
      <c r="AO116" s="25">
        <f t="shared" si="14"/>
        <v>0</v>
      </c>
    </row>
    <row r="117" spans="9:41" x14ac:dyDescent="0.25">
      <c r="I117" s="29"/>
      <c r="S117" s="29"/>
      <c r="T117" s="29"/>
      <c r="U117" s="30"/>
      <c r="V117" s="29"/>
      <c r="W117" s="29"/>
      <c r="X117" s="29"/>
      <c r="Y117" s="29"/>
      <c r="Z117" s="29"/>
      <c r="AA117" s="29"/>
      <c r="AB117" s="29"/>
      <c r="AC117" s="29"/>
      <c r="AE117" s="31"/>
      <c r="AF117" s="25"/>
      <c r="AG117" s="25"/>
      <c r="AH117" s="25"/>
      <c r="AI117" s="25"/>
      <c r="AJ117" s="26"/>
      <c r="AK117" s="32" t="s">
        <v>145</v>
      </c>
      <c r="AL117" s="25">
        <f>SUM(AL2:AL116)</f>
        <v>42</v>
      </c>
      <c r="AM117" s="25">
        <f>SUM(AM2:AM116)</f>
        <v>210868.37000000002</v>
      </c>
      <c r="AN117" s="25">
        <f>SUM(AN2:AN116)</f>
        <v>7404.17</v>
      </c>
      <c r="AO117" s="25">
        <f>SUM(AO2:AO116)</f>
        <v>203464.26999999996</v>
      </c>
    </row>
  </sheetData>
  <conditionalFormatting sqref="A2:AO117">
    <cfRule type="notContainsBlanks" dxfId="1" priority="1">
      <formula>LEN(TRIM(A2))&gt;0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2022-06-11T09:12:53Z</dcterms:modified>
</cp:coreProperties>
</file>