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EXCELWORLD\TEST-185 Чтение данных по условию 14-06-2022\"/>
    </mc:Choice>
  </mc:AlternateContent>
  <bookViews>
    <workbookView xWindow="0" yWindow="0" windowWidth="28800" windowHeight="12045" activeTab="1"/>
  </bookViews>
  <sheets>
    <sheet name="Исходник" sheetId="1" r:id="rId1"/>
    <sheet name="Направленник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2" l="1" a="1"/>
  <c r="I4" i="2" s="1"/>
  <c r="I5" i="2" a="1"/>
  <c r="I5" i="2" s="1"/>
  <c r="I6" i="2" a="1"/>
  <c r="I6" i="2" s="1"/>
  <c r="I7" i="2" a="1"/>
  <c r="I7" i="2" s="1"/>
  <c r="I8" i="2" a="1"/>
  <c r="I8" i="2" s="1"/>
  <c r="I9" i="2" a="1"/>
  <c r="I9" i="2" s="1"/>
  <c r="I10" i="2" a="1"/>
  <c r="I10" i="2" s="1"/>
  <c r="I11" i="2" a="1"/>
  <c r="I11" i="2"/>
  <c r="I12" i="2" a="1"/>
  <c r="I12" i="2" s="1"/>
  <c r="I13" i="2" a="1"/>
  <c r="I13" i="2" s="1"/>
  <c r="I14" i="2" a="1"/>
  <c r="I14" i="2" s="1"/>
  <c r="I15" i="2" a="1"/>
  <c r="I15" i="2" s="1"/>
  <c r="I16" i="2" a="1"/>
  <c r="I16" i="2" s="1"/>
  <c r="I17" i="2" a="1"/>
  <c r="I17" i="2"/>
  <c r="I18" i="2" a="1"/>
  <c r="I18" i="2" s="1"/>
  <c r="I19" i="2" a="1"/>
  <c r="I19" i="2"/>
  <c r="I20" i="2" a="1"/>
  <c r="I20" i="2" s="1"/>
  <c r="I21" i="2" a="1"/>
  <c r="I21" i="2" s="1"/>
  <c r="I22" i="2" a="1"/>
  <c r="I22" i="2" s="1"/>
  <c r="I3" i="2" a="1"/>
  <c r="I3" i="2" s="1"/>
  <c r="G4" i="2" a="1"/>
  <c r="G4" i="2" s="1"/>
  <c r="G5" i="2" a="1"/>
  <c r="G5" i="2" s="1"/>
  <c r="G6" i="2" a="1"/>
  <c r="G6" i="2" s="1"/>
  <c r="G7" i="2" a="1"/>
  <c r="G7" i="2" s="1"/>
  <c r="G8" i="2" a="1"/>
  <c r="G8" i="2" s="1"/>
  <c r="G9" i="2" a="1"/>
  <c r="G9" i="2"/>
  <c r="G10" i="2" a="1"/>
  <c r="G10" i="2" s="1"/>
  <c r="G11" i="2" a="1"/>
  <c r="G11" i="2"/>
  <c r="G12" i="2" a="1"/>
  <c r="G12" i="2" s="1"/>
  <c r="G13" i="2" a="1"/>
  <c r="G13" i="2" s="1"/>
  <c r="G14" i="2" a="1"/>
  <c r="G14" i="2" s="1"/>
  <c r="G15" i="2" a="1"/>
  <c r="G15" i="2" s="1"/>
  <c r="G16" i="2" a="1"/>
  <c r="G16" i="2" s="1"/>
  <c r="G17" i="2" a="1"/>
  <c r="G17" i="2"/>
  <c r="G18" i="2" a="1"/>
  <c r="G18" i="2" s="1"/>
  <c r="G19" i="2" a="1"/>
  <c r="G19" i="2"/>
  <c r="G20" i="2" a="1"/>
  <c r="G20" i="2" s="1"/>
  <c r="G21" i="2" a="1"/>
  <c r="G21" i="2" s="1"/>
  <c r="G22" i="2" a="1"/>
  <c r="G22" i="2" s="1"/>
  <c r="G3" i="2" a="1"/>
  <c r="G3" i="2" s="1"/>
  <c r="F4" i="2" a="1"/>
  <c r="F4" i="2" s="1"/>
  <c r="F5" i="2" a="1"/>
  <c r="F5" i="2" s="1"/>
  <c r="F6" i="2" a="1"/>
  <c r="F6" i="2" s="1"/>
  <c r="F7" i="2" a="1"/>
  <c r="F7" i="2" s="1"/>
  <c r="F8" i="2" a="1"/>
  <c r="F8" i="2" s="1"/>
  <c r="F9" i="2" a="1"/>
  <c r="F9" i="2"/>
  <c r="F10" i="2" a="1"/>
  <c r="F10" i="2" s="1"/>
  <c r="F11" i="2" a="1"/>
  <c r="F11" i="2"/>
  <c r="F12" i="2" a="1"/>
  <c r="F12" i="2" s="1"/>
  <c r="F13" i="2" a="1"/>
  <c r="F13" i="2" s="1"/>
  <c r="F14" i="2" a="1"/>
  <c r="F14" i="2" s="1"/>
  <c r="F15" i="2" a="1"/>
  <c r="F15" i="2" s="1"/>
  <c r="F16" i="2" a="1"/>
  <c r="F16" i="2" s="1"/>
  <c r="F17" i="2" a="1"/>
  <c r="F17" i="2"/>
  <c r="F18" i="2" a="1"/>
  <c r="F18" i="2" s="1"/>
  <c r="F19" i="2" a="1"/>
  <c r="F19" i="2"/>
  <c r="F20" i="2" a="1"/>
  <c r="F20" i="2" s="1"/>
  <c r="F21" i="2" a="1"/>
  <c r="F21" i="2" s="1"/>
  <c r="F22" i="2" a="1"/>
  <c r="F22" i="2" s="1"/>
  <c r="F3" i="2" a="1"/>
  <c r="F3" i="2" s="1"/>
  <c r="I23" i="1" l="1"/>
  <c r="I22" i="1"/>
  <c r="I21" i="1"/>
  <c r="I20" i="1"/>
  <c r="I18" i="1"/>
  <c r="I17" i="1"/>
  <c r="I16" i="1"/>
  <c r="I15" i="1"/>
  <c r="I13" i="1"/>
  <c r="I12" i="1"/>
  <c r="I11" i="1"/>
  <c r="I10" i="1"/>
  <c r="I7" i="1"/>
  <c r="I6" i="1"/>
  <c r="I5" i="1"/>
  <c r="I4" i="1"/>
</calcChain>
</file>

<file path=xl/comments1.xml><?xml version="1.0" encoding="utf-8"?>
<comments xmlns="http://schemas.openxmlformats.org/spreadsheetml/2006/main">
  <authors>
    <author>Дворец Никита Никитович</author>
  </authors>
  <commentList>
    <comment ref="F3" authorId="0" shapeId="0">
      <text>
        <r>
          <rPr>
            <sz val="14"/>
            <color indexed="81"/>
            <rFont val="Tahoma"/>
            <family val="2"/>
            <charset val="204"/>
          </rPr>
          <t xml:space="preserve">
{=ЕСЛИОШИБКА(ИНДЕКС(Исходник!$B$1:$L$23;ПОИСКПОЗ(Направленник!A3&amp;Направленник!B3;Исходник!$B$1:$B$23&amp;Исходник!$C$1:$C$23;0);5);"-")}</t>
        </r>
      </text>
    </comment>
    <comment ref="G3" authorId="0" shapeId="0">
      <text>
        <r>
          <rPr>
            <sz val="16"/>
            <color indexed="81"/>
            <rFont val="Tahoma"/>
            <family val="2"/>
            <charset val="204"/>
          </rPr>
          <t xml:space="preserve">
{</t>
        </r>
        <r>
          <rPr>
            <sz val="14"/>
            <color indexed="81"/>
            <rFont val="Tahoma"/>
            <family val="2"/>
            <charset val="204"/>
          </rPr>
          <t>=ЕСЛИОШИБКА(ИНДЕКС(Исходник!$B$1:$L$23;ПОИСКПОЗ(Направленник!A3&amp;Направленник!B3;Исходник!$B$1:$B$23&amp;Исходник!$C$1:$C$23;0);6);"-")}</t>
        </r>
      </text>
    </comment>
    <comment ref="I3" authorId="0" shapeId="0">
      <text>
        <r>
          <rPr>
            <sz val="9"/>
            <color indexed="81"/>
            <rFont val="Tahoma"/>
            <family val="2"/>
            <charset val="204"/>
          </rPr>
          <t xml:space="preserve">
{</t>
        </r>
        <r>
          <rPr>
            <sz val="14"/>
            <color indexed="81"/>
            <rFont val="Tahoma"/>
            <family val="2"/>
            <charset val="204"/>
          </rPr>
          <t>=ЕСЛИОШИБКА(ИНДЕКС(Исходник!$B$1:$L$23;ПОИСКПОЗ(Направленник!A3&amp;Направленник!B3;Исходник!$B$1:$B$23&amp;Исходник!$C$1:$C$23;0);7);"-")}</t>
        </r>
      </text>
    </comment>
  </commentList>
</comments>
</file>

<file path=xl/sharedStrings.xml><?xml version="1.0" encoding="utf-8"?>
<sst xmlns="http://schemas.openxmlformats.org/spreadsheetml/2006/main" count="103" uniqueCount="62">
  <si>
    <t>Кол-во
упак.</t>
  </si>
  <si>
    <t>Прибыль</t>
  </si>
  <si>
    <t>Рен-ть</t>
  </si>
  <si>
    <t>Ком-я %</t>
  </si>
  <si>
    <t>Артикул</t>
  </si>
  <si>
    <t>Наименование</t>
  </si>
  <si>
    <t>ПРИМЕР</t>
  </si>
  <si>
    <t>primer_prim-01</t>
  </si>
  <si>
    <t>Пример товара №1 1уп</t>
  </si>
  <si>
    <t>primer_prim-02</t>
  </si>
  <si>
    <t>Пример товара №1 2уп</t>
  </si>
  <si>
    <t>primer_prim-03</t>
  </si>
  <si>
    <t>Пример товара №1 3уп</t>
  </si>
  <si>
    <t>primer_prim-04</t>
  </si>
  <si>
    <t>Пример товара №1 4уп</t>
  </si>
  <si>
    <t>primer_prim-05</t>
  </si>
  <si>
    <t>Пример товара №1 5уп</t>
  </si>
  <si>
    <t>Конец ПРИМЕРА</t>
  </si>
  <si>
    <t>Вес</t>
  </si>
  <si>
    <t>Цена 1</t>
  </si>
  <si>
    <t>Цена 2</t>
  </si>
  <si>
    <t>Цена 3</t>
  </si>
  <si>
    <t>Цена 4</t>
  </si>
  <si>
    <t>primer-tovara-1</t>
  </si>
  <si>
    <t>primer-tovara-2</t>
  </si>
  <si>
    <t>primer-tovara-3</t>
  </si>
  <si>
    <t>primer-tovara-4</t>
  </si>
  <si>
    <t>primer-tovara-5</t>
  </si>
  <si>
    <t>Пример 1</t>
  </si>
  <si>
    <t>Пример 2</t>
  </si>
  <si>
    <t>Пример 3</t>
  </si>
  <si>
    <t>Пример 4</t>
  </si>
  <si>
    <t>Пример 5</t>
  </si>
  <si>
    <t>primer-tovara2-1</t>
  </si>
  <si>
    <t>primer-tovara2-2</t>
  </si>
  <si>
    <t>primer-tovara2-3</t>
  </si>
  <si>
    <t>primer-tovara2-4</t>
  </si>
  <si>
    <t>primer-tovara2-5</t>
  </si>
  <si>
    <t>primer-tovar-3</t>
  </si>
  <si>
    <t>primer-tovar-1</t>
  </si>
  <si>
    <t>primer-tovar-2</t>
  </si>
  <si>
    <t>primer-tovar-4</t>
  </si>
  <si>
    <t>primer-tovar-5</t>
  </si>
  <si>
    <t>Цветы 1уп</t>
  </si>
  <si>
    <t>Цветы 2уп</t>
  </si>
  <si>
    <t>Цветы 3уп</t>
  </si>
  <si>
    <t>Цветы 4уп</t>
  </si>
  <si>
    <t>Цветы 5уп</t>
  </si>
  <si>
    <t>Кружки 1</t>
  </si>
  <si>
    <t>Кружки 2</t>
  </si>
  <si>
    <t>Кружки 3</t>
  </si>
  <si>
    <t>Кружки 4</t>
  </si>
  <si>
    <t>Кружки 5</t>
  </si>
  <si>
    <t>Товары</t>
  </si>
  <si>
    <t>Название</t>
  </si>
  <si>
    <t>Статус</t>
  </si>
  <si>
    <t>Объемный вес, кг</t>
  </si>
  <si>
    <t>НДС, %</t>
  </si>
  <si>
    <t>Цена до скидки, руб.</t>
  </si>
  <si>
    <t>Текущая цена (со скидкой), руб.</t>
  </si>
  <si>
    <t>Скидка, %</t>
  </si>
  <si>
    <t>Минимальное значение рыночной цены,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</si>
</sst>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[$ ₽]"/>
  </numFmts>
  <fonts count="23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Calibri"/>
      <family val="2"/>
      <charset val="204"/>
    </font>
    <font>
      <sz val="8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8"/>
      <color theme="1"/>
      <name val="Verdana"/>
      <family val="2"/>
    </font>
    <font>
      <b/>
      <sz val="9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9"/>
      <color rgb="FF000000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b/>
      <i/>
      <sz val="9"/>
      <color rgb="FF000000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8"/>
      <name val="Calibri"/>
      <family val="2"/>
      <scheme val="minor"/>
    </font>
    <font>
      <b/>
      <sz val="14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1"/>
      <color rgb="FFFFC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sz val="16"/>
      <color indexed="81"/>
      <name val="Tahoma"/>
      <family val="2"/>
      <charset val="204"/>
    </font>
    <font>
      <sz val="14"/>
      <color indexed="81"/>
      <name val="Tahoma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E4DFEC"/>
        <bgColor rgb="FFE4DFEC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E4DFEC"/>
      </patternFill>
    </fill>
    <fill>
      <patternFill patternType="solid">
        <fgColor rgb="FFA4A4A4"/>
        <bgColor rgb="FFA4A4A4"/>
      </patternFill>
    </fill>
    <fill>
      <patternFill patternType="solid">
        <fgColor rgb="FF00B050"/>
        <bgColor rgb="FF00B050"/>
      </patternFill>
    </fill>
    <fill>
      <patternFill patternType="solid">
        <fgColor rgb="FFE2EFDA"/>
        <bgColor rgb="FFE2EFDA"/>
      </patternFill>
    </fill>
    <fill>
      <patternFill patternType="solid">
        <fgColor rgb="FFFFFF00"/>
        <bgColor rgb="FFF2F2F2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E4DFEC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92D050"/>
      </patternFill>
    </fill>
  </fills>
  <borders count="31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FF9900"/>
      </left>
      <right style="hair">
        <color rgb="FFFF9900"/>
      </right>
      <top style="hair">
        <color rgb="FFFF9900"/>
      </top>
      <bottom style="hair">
        <color rgb="FFFF99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ck">
        <color rgb="FFFF99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ck">
        <color rgb="FFFF99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FF0000"/>
      </bottom>
      <diagonal/>
    </border>
    <border>
      <left style="hair">
        <color rgb="FF000000"/>
      </left>
      <right style="hair">
        <color rgb="FF000000"/>
      </right>
      <top/>
      <bottom style="double">
        <color rgb="FFFF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FF9900"/>
      </left>
      <right style="hair">
        <color rgb="FFFF9900"/>
      </right>
      <top style="hair">
        <color rgb="FFFF9900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/>
      <diagonal/>
    </border>
    <border>
      <left style="thick">
        <color rgb="FFEDEDED"/>
      </left>
      <right style="thick">
        <color rgb="FFEDEDED"/>
      </right>
      <top style="thick">
        <color rgb="FFEDEDED"/>
      </top>
      <bottom style="thick">
        <color rgb="FFEDEDED"/>
      </bottom>
      <diagonal/>
    </border>
    <border>
      <left/>
      <right style="hair">
        <color rgb="FFFF9900"/>
      </right>
      <top style="hair">
        <color rgb="FFFF9900"/>
      </top>
      <bottom style="hair">
        <color rgb="FFFF99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FF9900"/>
      </left>
      <right style="hair">
        <color rgb="FFFF9900"/>
      </right>
      <top/>
      <bottom style="hair">
        <color rgb="FFFF9900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indexed="64"/>
      </top>
      <bottom style="medium">
        <color indexed="64"/>
      </bottom>
      <diagonal/>
    </border>
    <border>
      <left style="hair">
        <color rgb="FFFF9900"/>
      </left>
      <right style="hair">
        <color rgb="FFFF9900"/>
      </right>
      <top style="medium">
        <color indexed="64"/>
      </top>
      <bottom style="medium">
        <color indexed="64"/>
      </bottom>
      <diagonal/>
    </border>
    <border>
      <left style="hair">
        <color rgb="FFFF99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EDEDED"/>
      </left>
      <right style="thick">
        <color rgb="FFEDEDED"/>
      </right>
      <top style="thick">
        <color rgb="FFEDEDED"/>
      </top>
      <bottom/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EDEDED"/>
      </left>
      <right style="thick">
        <color rgb="FFEDEDED"/>
      </right>
      <top/>
      <bottom style="thick">
        <color rgb="FFEDEDED"/>
      </bottom>
      <diagonal/>
    </border>
    <border>
      <left style="thick">
        <color rgb="FFFFFFFF"/>
      </left>
      <right style="thick">
        <color rgb="FFFFFFFF"/>
      </right>
      <top style="medium">
        <color indexed="64"/>
      </top>
      <bottom style="medium">
        <color indexed="64"/>
      </bottom>
      <diagonal/>
    </border>
    <border>
      <left style="thick">
        <color rgb="FFEDEDED"/>
      </left>
      <right style="thick">
        <color rgb="FFEDEDED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EDEDED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164" fontId="2" fillId="6" borderId="3" xfId="0" applyNumberFormat="1" applyFont="1" applyFill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164" fontId="2" fillId="7" borderId="3" xfId="0" applyNumberFormat="1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64" fontId="9" fillId="5" borderId="4" xfId="0" applyNumberFormat="1" applyFont="1" applyFill="1" applyBorder="1" applyAlignment="1">
      <alignment horizontal="center" vertical="center" wrapText="1"/>
    </xf>
    <xf numFmtId="164" fontId="9" fillId="7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3" fillId="4" borderId="6" xfId="0" applyNumberFormat="1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164" fontId="3" fillId="4" borderId="8" xfId="0" applyNumberFormat="1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164" fontId="3" fillId="5" borderId="10" xfId="0" applyNumberFormat="1" applyFont="1" applyFill="1" applyBorder="1" applyAlignment="1">
      <alignment horizontal="center" vertical="center" wrapText="1"/>
    </xf>
    <xf numFmtId="164" fontId="2" fillId="7" borderId="10" xfId="0" applyNumberFormat="1" applyFont="1" applyFill="1" applyBorder="1" applyAlignment="1">
      <alignment horizontal="right" vertical="center" wrapText="1"/>
    </xf>
    <xf numFmtId="164" fontId="10" fillId="10" borderId="4" xfId="0" applyNumberFormat="1" applyFont="1" applyFill="1" applyBorder="1" applyAlignment="1">
      <alignment horizontal="center" vertical="center" wrapText="1"/>
    </xf>
    <xf numFmtId="164" fontId="4" fillId="11" borderId="6" xfId="0" applyNumberFormat="1" applyFont="1" applyFill="1" applyBorder="1" applyAlignment="1">
      <alignment horizontal="center" vertical="center" wrapText="1"/>
    </xf>
    <xf numFmtId="164" fontId="4" fillId="10" borderId="3" xfId="0" applyNumberFormat="1" applyFont="1" applyFill="1" applyBorder="1" applyAlignment="1">
      <alignment horizontal="right" vertical="center" wrapText="1"/>
    </xf>
    <xf numFmtId="164" fontId="4" fillId="11" borderId="8" xfId="0" applyNumberFormat="1" applyFont="1" applyFill="1" applyBorder="1" applyAlignment="1">
      <alignment horizontal="center" vertical="center" wrapText="1"/>
    </xf>
    <xf numFmtId="164" fontId="6" fillId="10" borderId="3" xfId="0" applyNumberFormat="1" applyFont="1" applyFill="1" applyBorder="1" applyAlignment="1">
      <alignment horizontal="right" vertical="center" wrapText="1"/>
    </xf>
    <xf numFmtId="164" fontId="4" fillId="10" borderId="10" xfId="0" applyNumberFormat="1" applyFont="1" applyFill="1" applyBorder="1" applyAlignment="1">
      <alignment horizontal="right" vertical="center" wrapText="1"/>
    </xf>
    <xf numFmtId="0" fontId="0" fillId="9" borderId="0" xfId="0" applyFill="1"/>
    <xf numFmtId="0" fontId="12" fillId="9" borderId="0" xfId="0" applyFont="1" applyFill="1" applyAlignment="1">
      <alignment vertical="center" wrapText="1"/>
    </xf>
    <xf numFmtId="0" fontId="16" fillId="12" borderId="11" xfId="0" applyFont="1" applyFill="1" applyBorder="1" applyAlignment="1">
      <alignment vertical="center"/>
    </xf>
    <xf numFmtId="0" fontId="17" fillId="13" borderId="0" xfId="0" applyFont="1" applyFill="1" applyAlignment="1">
      <alignment horizontal="center" vertical="center"/>
    </xf>
    <xf numFmtId="0" fontId="18" fillId="13" borderId="12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 wrapText="1"/>
    </xf>
    <xf numFmtId="0" fontId="19" fillId="14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164" fontId="2" fillId="6" borderId="14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164" fontId="6" fillId="10" borderId="10" xfId="0" applyNumberFormat="1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164" fontId="3" fillId="5" borderId="17" xfId="0" applyNumberFormat="1" applyFont="1" applyFill="1" applyBorder="1" applyAlignment="1">
      <alignment horizontal="center" vertical="center" wrapText="1"/>
    </xf>
    <xf numFmtId="164" fontId="4" fillId="10" borderId="17" xfId="0" applyNumberFormat="1" applyFont="1" applyFill="1" applyBorder="1" applyAlignment="1">
      <alignment horizontal="right" vertical="center" wrapText="1"/>
    </xf>
    <xf numFmtId="0" fontId="1" fillId="15" borderId="18" xfId="0" applyFont="1" applyFill="1" applyBorder="1" applyAlignment="1">
      <alignment horizontal="left" vertical="center" wrapText="1"/>
    </xf>
    <xf numFmtId="0" fontId="1" fillId="16" borderId="19" xfId="0" applyFont="1" applyFill="1" applyBorder="1" applyAlignment="1">
      <alignment horizontal="left" vertical="center" wrapText="1"/>
    </xf>
    <xf numFmtId="0" fontId="1" fillId="17" borderId="20" xfId="0" applyFont="1" applyFill="1" applyBorder="1" applyAlignment="1">
      <alignment horizontal="center" vertical="center" wrapText="1"/>
    </xf>
    <xf numFmtId="0" fontId="2" fillId="17" borderId="21" xfId="0" applyFont="1" applyFill="1" applyBorder="1" applyAlignment="1">
      <alignment horizontal="center" vertical="center" wrapText="1"/>
    </xf>
    <xf numFmtId="164" fontId="3" fillId="18" borderId="21" xfId="0" applyNumberFormat="1" applyFont="1" applyFill="1" applyBorder="1" applyAlignment="1">
      <alignment horizontal="center" vertical="center" wrapText="1"/>
    </xf>
    <xf numFmtId="164" fontId="4" fillId="20" borderId="22" xfId="0" applyNumberFormat="1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1" fillId="15" borderId="27" xfId="0" applyFont="1" applyFill="1" applyBorder="1" applyAlignment="1">
      <alignment horizontal="center" vertical="center" wrapText="1"/>
    </xf>
    <xf numFmtId="0" fontId="1" fillId="18" borderId="28" xfId="0" applyFont="1" applyFill="1" applyBorder="1" applyAlignment="1">
      <alignment horizontal="center" vertical="center" wrapText="1"/>
    </xf>
    <xf numFmtId="0" fontId="0" fillId="19" borderId="29" xfId="0" applyFill="1" applyBorder="1"/>
    <xf numFmtId="0" fontId="1" fillId="18" borderId="3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3">
    <dxf>
      <fill>
        <patternFill patternType="solid">
          <fgColor rgb="FF00FF00"/>
          <bgColor rgb="FF00FF00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FF0000"/>
      </font>
      <fill>
        <patternFill patternType="solid">
          <fgColor rgb="FF00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2</xdr:row>
      <xdr:rowOff>209550</xdr:rowOff>
    </xdr:from>
    <xdr:to>
      <xdr:col>26</xdr:col>
      <xdr:colOff>552450</xdr:colOff>
      <xdr:row>14</xdr:row>
      <xdr:rowOff>142875</xdr:rowOff>
    </xdr:to>
    <xdr:sp macro="" textlink="">
      <xdr:nvSpPr>
        <xdr:cNvPr id="2" name="TextBox 1"/>
        <xdr:cNvSpPr txBox="1"/>
      </xdr:nvSpPr>
      <xdr:spPr>
        <a:xfrm>
          <a:off x="9467850" y="704850"/>
          <a:ext cx="782002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Доброго времени суток! Уже неделю ищу скрипт для копирования необходимых элементов по условию. Помогите, пожалуйста.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Подробнее: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 файле "Исходник" нужно пройтись по всем артикулам (Или определённому диапазону артикулов), скопировать столбцы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F,G,H. 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Далее чтобы эти столбцы вставились в файл "Направленник" в в столбы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F,G 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напротив того артикула, откуда взяли эти цены.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E22" sqref="E22:E23"/>
    </sheetView>
  </sheetViews>
  <sheetFormatPr defaultRowHeight="15" x14ac:dyDescent="0.25"/>
  <cols>
    <col min="1" max="1" width="8.85546875" customWidth="1"/>
    <col min="2" max="2" width="16.28515625" customWidth="1"/>
    <col min="3" max="3" width="13.7109375" customWidth="1"/>
    <col min="6" max="6" width="12.42578125" customWidth="1"/>
    <col min="7" max="7" width="13.5703125" customWidth="1"/>
    <col min="8" max="8" width="13.28515625" style="48" customWidth="1"/>
    <col min="10" max="10" width="11.28515625" customWidth="1"/>
  </cols>
  <sheetData>
    <row r="1" spans="1:12" ht="23.25" thickBot="1" x14ac:dyDescent="0.3">
      <c r="A1" s="28"/>
      <c r="B1" s="29" t="s">
        <v>4</v>
      </c>
      <c r="C1" s="30" t="s">
        <v>5</v>
      </c>
      <c r="D1" s="11" t="s">
        <v>18</v>
      </c>
      <c r="E1" s="12" t="s">
        <v>0</v>
      </c>
      <c r="F1" s="13" t="s">
        <v>19</v>
      </c>
      <c r="G1" s="13" t="s">
        <v>20</v>
      </c>
      <c r="H1" s="42" t="s">
        <v>21</v>
      </c>
      <c r="I1" s="14" t="s">
        <v>22</v>
      </c>
      <c r="J1" s="15" t="s">
        <v>1</v>
      </c>
      <c r="K1" s="15" t="s">
        <v>2</v>
      </c>
      <c r="L1" s="16" t="s">
        <v>3</v>
      </c>
    </row>
    <row r="2" spans="1:12" ht="15.75" thickTop="1" x14ac:dyDescent="0.25">
      <c r="A2" s="31"/>
      <c r="B2" s="32" t="s">
        <v>6</v>
      </c>
      <c r="C2" s="33"/>
      <c r="D2" s="17"/>
      <c r="E2" s="18"/>
      <c r="F2" s="19"/>
      <c r="G2" s="19"/>
      <c r="H2" s="43"/>
      <c r="I2" s="20"/>
      <c r="J2" s="21"/>
      <c r="K2" s="21"/>
      <c r="L2" s="21"/>
    </row>
    <row r="3" spans="1:12" ht="24" x14ac:dyDescent="0.25">
      <c r="A3" s="31"/>
      <c r="B3" s="34" t="s">
        <v>7</v>
      </c>
      <c r="C3" s="35" t="s">
        <v>8</v>
      </c>
      <c r="D3" s="22">
        <v>0.5</v>
      </c>
      <c r="E3" s="4">
        <v>1</v>
      </c>
      <c r="F3" s="5">
        <v>1750</v>
      </c>
      <c r="G3" s="5">
        <v>1000</v>
      </c>
      <c r="H3" s="44">
        <v>700</v>
      </c>
      <c r="I3" s="6">
        <v>200</v>
      </c>
      <c r="J3" s="7">
        <v>200</v>
      </c>
      <c r="K3" s="8">
        <v>1</v>
      </c>
      <c r="L3" s="9">
        <v>1</v>
      </c>
    </row>
    <row r="4" spans="1:12" ht="24" x14ac:dyDescent="0.25">
      <c r="A4" s="28"/>
      <c r="B4" s="34" t="s">
        <v>9</v>
      </c>
      <c r="C4" s="35" t="s">
        <v>10</v>
      </c>
      <c r="D4" s="22">
        <v>1</v>
      </c>
      <c r="E4" s="4">
        <v>2</v>
      </c>
      <c r="F4" s="5">
        <v>3150</v>
      </c>
      <c r="G4" s="5">
        <v>2000</v>
      </c>
      <c r="H4" s="44">
        <v>1200</v>
      </c>
      <c r="I4" s="10">
        <f>I3*E4</f>
        <v>400</v>
      </c>
      <c r="J4" s="7">
        <v>200</v>
      </c>
      <c r="K4" s="8">
        <v>1</v>
      </c>
      <c r="L4" s="9">
        <v>1</v>
      </c>
    </row>
    <row r="5" spans="1:12" ht="24" x14ac:dyDescent="0.25">
      <c r="A5" s="28"/>
      <c r="B5" s="34" t="s">
        <v>11</v>
      </c>
      <c r="C5" s="35" t="s">
        <v>12</v>
      </c>
      <c r="D5" s="22">
        <v>1.5</v>
      </c>
      <c r="E5" s="4">
        <v>3</v>
      </c>
      <c r="F5" s="5">
        <v>4463</v>
      </c>
      <c r="G5" s="5">
        <v>3000</v>
      </c>
      <c r="H5" s="44">
        <v>1800</v>
      </c>
      <c r="I5" s="10">
        <f>I3*E5</f>
        <v>600</v>
      </c>
      <c r="J5" s="7">
        <v>200</v>
      </c>
      <c r="K5" s="8">
        <v>1</v>
      </c>
      <c r="L5" s="9">
        <v>1</v>
      </c>
    </row>
    <row r="6" spans="1:12" ht="24" x14ac:dyDescent="0.25">
      <c r="A6" s="28"/>
      <c r="B6" s="34" t="s">
        <v>13</v>
      </c>
      <c r="C6" s="35" t="s">
        <v>14</v>
      </c>
      <c r="D6" s="22">
        <v>2</v>
      </c>
      <c r="E6" s="4">
        <v>4</v>
      </c>
      <c r="F6" s="5">
        <v>5600</v>
      </c>
      <c r="G6" s="5">
        <v>3500</v>
      </c>
      <c r="H6" s="44">
        <v>2222</v>
      </c>
      <c r="I6" s="10">
        <f>I3*E6</f>
        <v>800</v>
      </c>
      <c r="J6" s="7">
        <v>200</v>
      </c>
      <c r="K6" s="8">
        <v>1</v>
      </c>
      <c r="L6" s="9">
        <v>1</v>
      </c>
    </row>
    <row r="7" spans="1:12" ht="24" x14ac:dyDescent="0.25">
      <c r="A7" s="28"/>
      <c r="B7" s="34" t="s">
        <v>15</v>
      </c>
      <c r="C7" s="35" t="s">
        <v>16</v>
      </c>
      <c r="D7" s="22">
        <v>2.5</v>
      </c>
      <c r="E7" s="4">
        <v>5</v>
      </c>
      <c r="F7" s="5">
        <v>6563</v>
      </c>
      <c r="G7" s="5">
        <v>4500</v>
      </c>
      <c r="H7" s="44">
        <v>2652</v>
      </c>
      <c r="I7" s="10">
        <f>I3*E7</f>
        <v>1000</v>
      </c>
      <c r="J7" s="7">
        <v>200</v>
      </c>
      <c r="K7" s="8">
        <v>1</v>
      </c>
      <c r="L7" s="9">
        <v>1</v>
      </c>
    </row>
    <row r="8" spans="1:12" ht="15.75" thickBot="1" x14ac:dyDescent="0.3">
      <c r="A8" s="28"/>
      <c r="B8" s="36" t="s">
        <v>17</v>
      </c>
      <c r="C8" s="37"/>
      <c r="D8" s="23"/>
      <c r="E8" s="24"/>
      <c r="F8" s="25"/>
      <c r="G8" s="25"/>
      <c r="H8" s="45"/>
      <c r="I8" s="26"/>
      <c r="J8" s="27"/>
      <c r="K8" s="27"/>
      <c r="L8" s="27"/>
    </row>
    <row r="9" spans="1:12" ht="15.75" thickTop="1" x14ac:dyDescent="0.25">
      <c r="A9" s="49"/>
      <c r="B9" s="1" t="s">
        <v>23</v>
      </c>
      <c r="C9" s="2" t="s">
        <v>28</v>
      </c>
      <c r="D9" s="3">
        <v>1</v>
      </c>
      <c r="E9" s="4">
        <v>1</v>
      </c>
      <c r="F9" s="5">
        <v>1400</v>
      </c>
      <c r="G9" s="5">
        <v>200</v>
      </c>
      <c r="H9" s="44">
        <v>100</v>
      </c>
      <c r="I9" s="6">
        <v>150</v>
      </c>
      <c r="J9" s="7">
        <v>200</v>
      </c>
      <c r="K9" s="8">
        <v>2</v>
      </c>
      <c r="L9" s="9">
        <v>1</v>
      </c>
    </row>
    <row r="10" spans="1:12" x14ac:dyDescent="0.25">
      <c r="A10" s="49"/>
      <c r="B10" s="1" t="s">
        <v>24</v>
      </c>
      <c r="C10" s="2" t="s">
        <v>29</v>
      </c>
      <c r="D10" s="3">
        <v>2</v>
      </c>
      <c r="E10" s="4">
        <v>2</v>
      </c>
      <c r="F10" s="5">
        <v>2000</v>
      </c>
      <c r="G10" s="5">
        <v>500</v>
      </c>
      <c r="H10" s="44">
        <v>150</v>
      </c>
      <c r="I10" s="10">
        <f>I9*E10</f>
        <v>300</v>
      </c>
      <c r="J10" s="7">
        <v>200</v>
      </c>
      <c r="K10" s="8">
        <v>2</v>
      </c>
      <c r="L10" s="9">
        <v>1</v>
      </c>
    </row>
    <row r="11" spans="1:12" x14ac:dyDescent="0.25">
      <c r="A11" s="49"/>
      <c r="B11" s="1" t="s">
        <v>25</v>
      </c>
      <c r="C11" s="2" t="s">
        <v>30</v>
      </c>
      <c r="D11" s="3">
        <v>3</v>
      </c>
      <c r="E11" s="4">
        <v>3</v>
      </c>
      <c r="F11" s="5">
        <v>2600</v>
      </c>
      <c r="G11" s="5">
        <v>1500</v>
      </c>
      <c r="H11" s="44">
        <v>1000</v>
      </c>
      <c r="I11" s="10">
        <f>I9*E11</f>
        <v>450</v>
      </c>
      <c r="J11" s="7">
        <v>200</v>
      </c>
      <c r="K11" s="8">
        <v>2</v>
      </c>
      <c r="L11" s="9">
        <v>1</v>
      </c>
    </row>
    <row r="12" spans="1:12" x14ac:dyDescent="0.25">
      <c r="A12" s="49"/>
      <c r="B12" s="1" t="s">
        <v>26</v>
      </c>
      <c r="C12" s="2" t="s">
        <v>31</v>
      </c>
      <c r="D12" s="3">
        <v>4</v>
      </c>
      <c r="E12" s="4">
        <v>4</v>
      </c>
      <c r="F12" s="5">
        <v>3100</v>
      </c>
      <c r="G12" s="5">
        <v>2000</v>
      </c>
      <c r="H12" s="44">
        <v>1300</v>
      </c>
      <c r="I12" s="10">
        <f>I9*E12</f>
        <v>600</v>
      </c>
      <c r="J12" s="7">
        <v>200</v>
      </c>
      <c r="K12" s="8">
        <v>2</v>
      </c>
      <c r="L12" s="9">
        <v>1</v>
      </c>
    </row>
    <row r="13" spans="1:12" x14ac:dyDescent="0.25">
      <c r="A13" s="49"/>
      <c r="B13" s="1" t="s">
        <v>27</v>
      </c>
      <c r="C13" s="2" t="s">
        <v>32</v>
      </c>
      <c r="D13" s="3">
        <v>5</v>
      </c>
      <c r="E13" s="4">
        <v>5</v>
      </c>
      <c r="F13" s="5">
        <v>4000</v>
      </c>
      <c r="G13" s="5">
        <v>1200</v>
      </c>
      <c r="H13" s="44">
        <v>1000</v>
      </c>
      <c r="I13" s="10">
        <f>I9*E13</f>
        <v>750</v>
      </c>
      <c r="J13" s="7">
        <v>150</v>
      </c>
      <c r="K13" s="8">
        <v>2</v>
      </c>
      <c r="L13" s="9">
        <v>1</v>
      </c>
    </row>
    <row r="14" spans="1:12" x14ac:dyDescent="0.25">
      <c r="A14" s="49"/>
      <c r="B14" s="1" t="s">
        <v>33</v>
      </c>
      <c r="C14" s="2" t="s">
        <v>43</v>
      </c>
      <c r="D14" s="3">
        <v>1</v>
      </c>
      <c r="E14" s="4">
        <v>1</v>
      </c>
      <c r="F14" s="5">
        <v>2200</v>
      </c>
      <c r="G14" s="5">
        <v>1300</v>
      </c>
      <c r="H14" s="46">
        <v>899</v>
      </c>
      <c r="I14" s="6">
        <v>400</v>
      </c>
      <c r="J14" s="7">
        <v>200</v>
      </c>
      <c r="K14" s="8">
        <v>2</v>
      </c>
      <c r="L14" s="9">
        <v>1</v>
      </c>
    </row>
    <row r="15" spans="1:12" x14ac:dyDescent="0.25">
      <c r="A15" s="49"/>
      <c r="B15" s="1" t="s">
        <v>34</v>
      </c>
      <c r="C15" s="2" t="s">
        <v>44</v>
      </c>
      <c r="D15" s="3">
        <v>2</v>
      </c>
      <c r="E15" s="4">
        <v>2</v>
      </c>
      <c r="F15" s="5">
        <v>3600</v>
      </c>
      <c r="G15" s="5">
        <v>2200</v>
      </c>
      <c r="H15" s="46">
        <v>1469</v>
      </c>
      <c r="I15" s="10">
        <f>I14*E15</f>
        <v>800</v>
      </c>
      <c r="J15" s="7">
        <v>200</v>
      </c>
      <c r="K15" s="8">
        <v>2</v>
      </c>
      <c r="L15" s="9">
        <v>1</v>
      </c>
    </row>
    <row r="16" spans="1:12" x14ac:dyDescent="0.25">
      <c r="A16" s="49"/>
      <c r="B16" s="1" t="s">
        <v>35</v>
      </c>
      <c r="C16" s="2" t="s">
        <v>45</v>
      </c>
      <c r="D16" s="3">
        <v>3</v>
      </c>
      <c r="E16" s="4">
        <v>3</v>
      </c>
      <c r="F16" s="5">
        <v>4800</v>
      </c>
      <c r="G16" s="5">
        <v>3000</v>
      </c>
      <c r="H16" s="46">
        <v>1999</v>
      </c>
      <c r="I16" s="10">
        <f>I14*E16</f>
        <v>1200</v>
      </c>
      <c r="J16" s="7">
        <v>200</v>
      </c>
      <c r="K16" s="8">
        <v>2</v>
      </c>
      <c r="L16" s="9">
        <v>1</v>
      </c>
    </row>
    <row r="17" spans="1:12" x14ac:dyDescent="0.25">
      <c r="A17" s="49"/>
      <c r="B17" s="1" t="s">
        <v>36</v>
      </c>
      <c r="C17" s="2" t="s">
        <v>46</v>
      </c>
      <c r="D17" s="3">
        <v>4</v>
      </c>
      <c r="E17" s="4">
        <v>4</v>
      </c>
      <c r="F17" s="5">
        <v>6500</v>
      </c>
      <c r="G17" s="5">
        <v>4000</v>
      </c>
      <c r="H17" s="46">
        <v>2549</v>
      </c>
      <c r="I17" s="10">
        <f>I14*E17</f>
        <v>1600</v>
      </c>
      <c r="J17" s="7">
        <v>200</v>
      </c>
      <c r="K17" s="8">
        <v>2</v>
      </c>
      <c r="L17" s="9">
        <v>1</v>
      </c>
    </row>
    <row r="18" spans="1:12" ht="15.75" thickBot="1" x14ac:dyDescent="0.3">
      <c r="A18" s="49"/>
      <c r="B18" s="58" t="s">
        <v>37</v>
      </c>
      <c r="C18" s="59" t="s">
        <v>47</v>
      </c>
      <c r="D18" s="38">
        <v>5</v>
      </c>
      <c r="E18" s="39">
        <v>5</v>
      </c>
      <c r="F18" s="40">
        <v>7500</v>
      </c>
      <c r="G18" s="40">
        <v>5000</v>
      </c>
      <c r="H18" s="60">
        <v>3049</v>
      </c>
      <c r="I18" s="10">
        <f>I14*E18</f>
        <v>2000</v>
      </c>
      <c r="J18" s="7">
        <v>200</v>
      </c>
      <c r="K18" s="8">
        <v>2</v>
      </c>
      <c r="L18" s="9">
        <v>1</v>
      </c>
    </row>
    <row r="19" spans="1:12" ht="15.75" thickBot="1" x14ac:dyDescent="0.3">
      <c r="A19" s="49"/>
      <c r="B19" s="67" t="s">
        <v>39</v>
      </c>
      <c r="C19" s="68" t="s">
        <v>48</v>
      </c>
      <c r="D19" s="69">
        <v>0.5</v>
      </c>
      <c r="E19" s="70">
        <v>1</v>
      </c>
      <c r="F19" s="71">
        <v>6000</v>
      </c>
      <c r="G19" s="71">
        <v>4000</v>
      </c>
      <c r="H19" s="72">
        <v>2399</v>
      </c>
      <c r="I19" s="57">
        <v>1500</v>
      </c>
      <c r="J19" s="7">
        <v>1000</v>
      </c>
      <c r="K19" s="8">
        <v>2</v>
      </c>
      <c r="L19" s="9">
        <v>1</v>
      </c>
    </row>
    <row r="20" spans="1:12" x14ac:dyDescent="0.25">
      <c r="A20" s="49"/>
      <c r="B20" s="61" t="s">
        <v>40</v>
      </c>
      <c r="C20" s="62" t="s">
        <v>49</v>
      </c>
      <c r="D20" s="63">
        <v>1</v>
      </c>
      <c r="E20" s="64">
        <v>2</v>
      </c>
      <c r="F20" s="65">
        <v>20000</v>
      </c>
      <c r="G20" s="65">
        <v>6500</v>
      </c>
      <c r="H20" s="66">
        <v>4199</v>
      </c>
      <c r="I20" s="10">
        <f>I19*E20</f>
        <v>3000</v>
      </c>
      <c r="J20" s="7">
        <v>1000</v>
      </c>
      <c r="K20" s="8">
        <v>2</v>
      </c>
      <c r="L20" s="9">
        <v>1</v>
      </c>
    </row>
    <row r="21" spans="1:12" x14ac:dyDescent="0.25">
      <c r="A21" s="49"/>
      <c r="B21" s="1" t="s">
        <v>38</v>
      </c>
      <c r="C21" s="2" t="s">
        <v>50</v>
      </c>
      <c r="D21" s="3">
        <v>1.5</v>
      </c>
      <c r="E21" s="4">
        <v>3</v>
      </c>
      <c r="F21" s="5">
        <v>15000</v>
      </c>
      <c r="G21" s="5">
        <v>9000</v>
      </c>
      <c r="H21" s="44">
        <v>6099</v>
      </c>
      <c r="I21" s="10">
        <f>I19*E21</f>
        <v>4500</v>
      </c>
      <c r="J21" s="7">
        <v>1000</v>
      </c>
      <c r="K21" s="8">
        <v>2</v>
      </c>
      <c r="L21" s="9">
        <v>1</v>
      </c>
    </row>
    <row r="22" spans="1:12" x14ac:dyDescent="0.25">
      <c r="A22" s="49"/>
      <c r="B22" s="1" t="s">
        <v>41</v>
      </c>
      <c r="C22" s="2" t="s">
        <v>51</v>
      </c>
      <c r="D22" s="3">
        <v>2</v>
      </c>
      <c r="E22" s="4">
        <v>4</v>
      </c>
      <c r="F22" s="5">
        <v>52050</v>
      </c>
      <c r="G22" s="5">
        <v>15000</v>
      </c>
      <c r="H22" s="44">
        <v>7999</v>
      </c>
      <c r="I22" s="10">
        <f>I19*E22</f>
        <v>6000</v>
      </c>
      <c r="J22" s="7">
        <v>1000</v>
      </c>
      <c r="K22" s="8">
        <v>2</v>
      </c>
      <c r="L22" s="9">
        <v>1</v>
      </c>
    </row>
    <row r="23" spans="1:12" x14ac:dyDescent="0.25">
      <c r="A23" s="49"/>
      <c r="B23" s="1" t="s">
        <v>42</v>
      </c>
      <c r="C23" s="2" t="s">
        <v>52</v>
      </c>
      <c r="D23" s="38">
        <v>2.5</v>
      </c>
      <c r="E23" s="39">
        <v>5</v>
      </c>
      <c r="F23" s="40">
        <v>200000</v>
      </c>
      <c r="G23" s="40">
        <v>120000</v>
      </c>
      <c r="H23" s="47">
        <v>9869</v>
      </c>
      <c r="I23" s="41">
        <f>I19*E23</f>
        <v>7500</v>
      </c>
      <c r="J23" s="7">
        <v>1000</v>
      </c>
      <c r="K23" s="8">
        <v>2</v>
      </c>
      <c r="L23" s="9">
        <v>1</v>
      </c>
    </row>
  </sheetData>
  <phoneticPr fontId="15" type="noConversion"/>
  <conditionalFormatting sqref="J1:J23">
    <cfRule type="cellIs" dxfId="2" priority="1" operator="lessThan">
      <formula>110</formula>
    </cfRule>
  </conditionalFormatting>
  <conditionalFormatting sqref="J1:J23">
    <cfRule type="cellIs" dxfId="1" priority="2" operator="between">
      <formula>130</formula>
      <formula>200</formula>
    </cfRule>
  </conditionalFormatting>
  <conditionalFormatting sqref="J1:J23">
    <cfRule type="cellIs" dxfId="0" priority="3" operator="greaterThanOrEqual">
      <formula>200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"/>
  <sheetViews>
    <sheetView tabSelected="1" zoomScale="85" zoomScaleNormal="85" workbookViewId="0">
      <selection activeCell="D10" sqref="D10"/>
    </sheetView>
  </sheetViews>
  <sheetFormatPr defaultRowHeight="15" x14ac:dyDescent="0.25"/>
  <cols>
    <col min="1" max="1" width="16.28515625" customWidth="1"/>
    <col min="2" max="2" width="21.28515625" customWidth="1"/>
    <col min="4" max="4" width="14.140625" customWidth="1"/>
    <col min="5" max="5" width="12.85546875" customWidth="1"/>
    <col min="6" max="6" width="13.5703125" customWidth="1"/>
    <col min="7" max="7" width="17.7109375" customWidth="1"/>
    <col min="9" max="9" width="14.85546875" customWidth="1"/>
  </cols>
  <sheetData>
    <row r="1" spans="1:9" ht="20.25" thickTop="1" thickBot="1" x14ac:dyDescent="0.3">
      <c r="A1" s="50" t="s">
        <v>53</v>
      </c>
      <c r="B1" s="50"/>
      <c r="C1" s="50"/>
      <c r="D1" s="50"/>
      <c r="E1" s="51"/>
      <c r="F1" s="52"/>
      <c r="G1" s="52"/>
      <c r="H1" s="52"/>
      <c r="I1" s="52"/>
    </row>
    <row r="2" spans="1:9" ht="52.5" thickTop="1" thickBot="1" x14ac:dyDescent="0.3">
      <c r="A2" s="53" t="s">
        <v>4</v>
      </c>
      <c r="B2" s="53" t="s">
        <v>54</v>
      </c>
      <c r="C2" s="53" t="s">
        <v>55</v>
      </c>
      <c r="D2" s="53" t="s">
        <v>56</v>
      </c>
      <c r="E2" s="54" t="s">
        <v>57</v>
      </c>
      <c r="F2" s="54" t="s">
        <v>58</v>
      </c>
      <c r="G2" s="54" t="s">
        <v>59</v>
      </c>
      <c r="H2" s="53" t="s">
        <v>60</v>
      </c>
      <c r="I2" s="54" t="s">
        <v>61</v>
      </c>
    </row>
    <row r="3" spans="1:9" ht="16.5" thickTop="1" thickBot="1" x14ac:dyDescent="0.3">
      <c r="A3" s="1" t="s">
        <v>23</v>
      </c>
      <c r="B3" s="2" t="s">
        <v>28</v>
      </c>
      <c r="C3" s="55"/>
      <c r="D3" s="3">
        <v>1</v>
      </c>
      <c r="E3" s="56"/>
      <c r="F3" s="56">
        <f t="array" ref="F3">IFERROR(INDEX(Исходник!$B$1:$L$23,MATCH(Направленник!A3&amp;Направленник!B3,Исходник!$B$1:$B$23&amp;Исходник!$C$1:$C$23,0),5),"-")</f>
        <v>1400</v>
      </c>
      <c r="G3" s="56">
        <f t="array" ref="G3">IFERROR(INDEX(Исходник!$B$1:$L$23,MATCH(Направленник!A3&amp;Направленник!B3,Исходник!$B$1:$B$23&amp;Исходник!$C$1:$C$23,0),6),"-")</f>
        <v>200</v>
      </c>
      <c r="I3" s="56">
        <f t="array" ref="I3">IFERROR(INDEX(Исходник!$B$1:$L$23,MATCH(Направленник!A3&amp;Направленник!B3,Исходник!$B$1:$B$23&amp;Исходник!$C$1:$C$23,0),7),"-")</f>
        <v>100</v>
      </c>
    </row>
    <row r="4" spans="1:9" ht="16.5" thickTop="1" thickBot="1" x14ac:dyDescent="0.3">
      <c r="A4" s="1" t="s">
        <v>24</v>
      </c>
      <c r="B4" s="2" t="s">
        <v>29</v>
      </c>
      <c r="C4" s="55"/>
      <c r="D4" s="3">
        <v>2</v>
      </c>
      <c r="E4" s="56"/>
      <c r="F4" s="56">
        <f t="array" ref="F4">IFERROR(INDEX(Исходник!$B$1:$L$23,MATCH(Направленник!A4&amp;Направленник!B4,Исходник!$B$1:$B$23&amp;Исходник!$C$1:$C$23,0),5),"-")</f>
        <v>2000</v>
      </c>
      <c r="G4" s="56">
        <f t="array" ref="G4">IFERROR(INDEX(Исходник!$B$1:$L$23,MATCH(Направленник!A4&amp;Направленник!B4,Исходник!$B$1:$B$23&amp;Исходник!$C$1:$C$23,0),6),"-")</f>
        <v>500</v>
      </c>
      <c r="I4" s="56">
        <f t="array" ref="I4">IFERROR(INDEX(Исходник!$B$1:$L$23,MATCH(Направленник!A4&amp;Направленник!B4,Исходник!$B$1:$B$23&amp;Исходник!$C$1:$C$23,0),7),"-")</f>
        <v>150</v>
      </c>
    </row>
    <row r="5" spans="1:9" ht="16.5" thickTop="1" thickBot="1" x14ac:dyDescent="0.3">
      <c r="A5" s="1" t="s">
        <v>25</v>
      </c>
      <c r="B5" s="2" t="s">
        <v>30</v>
      </c>
      <c r="C5" s="55"/>
      <c r="D5" s="3">
        <v>3</v>
      </c>
      <c r="E5" s="56"/>
      <c r="F5" s="56">
        <f t="array" ref="F5">IFERROR(INDEX(Исходник!$B$1:$L$23,MATCH(Направленник!A5&amp;Направленник!B5,Исходник!$B$1:$B$23&amp;Исходник!$C$1:$C$23,0),5),"-")</f>
        <v>2600</v>
      </c>
      <c r="G5" s="56">
        <f t="array" ref="G5">IFERROR(INDEX(Исходник!$B$1:$L$23,MATCH(Направленник!A5&amp;Направленник!B5,Исходник!$B$1:$B$23&amp;Исходник!$C$1:$C$23,0),6),"-")</f>
        <v>1500</v>
      </c>
      <c r="I5" s="56">
        <f t="array" ref="I5">IFERROR(INDEX(Исходник!$B$1:$L$23,MATCH(Направленник!A5&amp;Направленник!B5,Исходник!$B$1:$B$23&amp;Исходник!$C$1:$C$23,0),7),"-")</f>
        <v>1000</v>
      </c>
    </row>
    <row r="6" spans="1:9" ht="16.5" thickTop="1" thickBot="1" x14ac:dyDescent="0.3">
      <c r="A6" s="1" t="s">
        <v>26</v>
      </c>
      <c r="B6" s="2" t="s">
        <v>31</v>
      </c>
      <c r="C6" s="55"/>
      <c r="D6" s="3">
        <v>4</v>
      </c>
      <c r="E6" s="56"/>
      <c r="F6" s="56">
        <f t="array" ref="F6">IFERROR(INDEX(Исходник!$B$1:$L$23,MATCH(Направленник!A6&amp;Направленник!B6,Исходник!$B$1:$B$23&amp;Исходник!$C$1:$C$23,0),5),"-")</f>
        <v>3100</v>
      </c>
      <c r="G6" s="56">
        <f t="array" ref="G6">IFERROR(INDEX(Исходник!$B$1:$L$23,MATCH(Направленник!A6&amp;Направленник!B6,Исходник!$B$1:$B$23&amp;Исходник!$C$1:$C$23,0),6),"-")</f>
        <v>2000</v>
      </c>
      <c r="I6" s="56">
        <f t="array" ref="I6">IFERROR(INDEX(Исходник!$B$1:$L$23,MATCH(Направленник!A6&amp;Направленник!B6,Исходник!$B$1:$B$23&amp;Исходник!$C$1:$C$23,0),7),"-")</f>
        <v>1300</v>
      </c>
    </row>
    <row r="7" spans="1:9" ht="16.5" thickTop="1" thickBot="1" x14ac:dyDescent="0.3">
      <c r="A7" s="1" t="s">
        <v>27</v>
      </c>
      <c r="B7" s="2" t="s">
        <v>32</v>
      </c>
      <c r="C7" s="55"/>
      <c r="D7" s="3">
        <v>5</v>
      </c>
      <c r="E7" s="56"/>
      <c r="F7" s="56">
        <f t="array" ref="F7">IFERROR(INDEX(Исходник!$B$1:$L$23,MATCH(Направленник!A7&amp;Направленник!B7,Исходник!$B$1:$B$23&amp;Исходник!$C$1:$C$23,0),5),"-")</f>
        <v>4000</v>
      </c>
      <c r="G7" s="56">
        <f t="array" ref="G7">IFERROR(INDEX(Исходник!$B$1:$L$23,MATCH(Направленник!A7&amp;Направленник!B7,Исходник!$B$1:$B$23&amp;Исходник!$C$1:$C$23,0),6),"-")</f>
        <v>1200</v>
      </c>
      <c r="I7" s="56">
        <f t="array" ref="I7">IFERROR(INDEX(Исходник!$B$1:$L$23,MATCH(Направленник!A7&amp;Направленник!B7,Исходник!$B$1:$B$23&amp;Исходник!$C$1:$C$23,0),7),"-")</f>
        <v>1000</v>
      </c>
    </row>
    <row r="8" spans="1:9" ht="16.5" thickTop="1" thickBot="1" x14ac:dyDescent="0.3">
      <c r="A8" s="1" t="s">
        <v>33</v>
      </c>
      <c r="B8" s="2" t="s">
        <v>43</v>
      </c>
      <c r="C8" s="55"/>
      <c r="D8" s="3">
        <v>1</v>
      </c>
      <c r="E8" s="56"/>
      <c r="F8" s="56">
        <f t="array" ref="F8">IFERROR(INDEX(Исходник!$B$1:$L$23,MATCH(Направленник!A8&amp;Направленник!B8,Исходник!$B$1:$B$23&amp;Исходник!$C$1:$C$23,0),5),"-")</f>
        <v>2200</v>
      </c>
      <c r="G8" s="56">
        <f t="array" ref="G8">IFERROR(INDEX(Исходник!$B$1:$L$23,MATCH(Направленник!A8&amp;Направленник!B8,Исходник!$B$1:$B$23&amp;Исходник!$C$1:$C$23,0),6),"-")</f>
        <v>1300</v>
      </c>
      <c r="I8" s="56">
        <f t="array" ref="I8">IFERROR(INDEX(Исходник!$B$1:$L$23,MATCH(Направленник!A8&amp;Направленник!B8,Исходник!$B$1:$B$23&amp;Исходник!$C$1:$C$23,0),7),"-")</f>
        <v>899</v>
      </c>
    </row>
    <row r="9" spans="1:9" ht="16.5" thickTop="1" thickBot="1" x14ac:dyDescent="0.3">
      <c r="A9" s="1" t="s">
        <v>34</v>
      </c>
      <c r="B9" s="2" t="s">
        <v>44</v>
      </c>
      <c r="C9" s="55"/>
      <c r="D9" s="3">
        <v>2</v>
      </c>
      <c r="E9" s="56"/>
      <c r="F9" s="56">
        <f t="array" ref="F9">IFERROR(INDEX(Исходник!$B$1:$L$23,MATCH(Направленник!A9&amp;Направленник!B9,Исходник!$B$1:$B$23&amp;Исходник!$C$1:$C$23,0),5),"-")</f>
        <v>3600</v>
      </c>
      <c r="G9" s="56">
        <f t="array" ref="G9">IFERROR(INDEX(Исходник!$B$1:$L$23,MATCH(Направленник!A9&amp;Направленник!B9,Исходник!$B$1:$B$23&amp;Исходник!$C$1:$C$23,0),6),"-")</f>
        <v>2200</v>
      </c>
      <c r="I9" s="56">
        <f t="array" ref="I9">IFERROR(INDEX(Исходник!$B$1:$L$23,MATCH(Направленник!A9&amp;Направленник!B9,Исходник!$B$1:$B$23&amp;Исходник!$C$1:$C$23,0),7),"-")</f>
        <v>1469</v>
      </c>
    </row>
    <row r="10" spans="1:9" ht="16.5" thickTop="1" thickBot="1" x14ac:dyDescent="0.3">
      <c r="A10" s="1" t="s">
        <v>35</v>
      </c>
      <c r="B10" s="2" t="s">
        <v>45</v>
      </c>
      <c r="C10" s="55"/>
      <c r="D10" s="3">
        <v>3</v>
      </c>
      <c r="E10" s="56"/>
      <c r="F10" s="56">
        <f t="array" ref="F10">IFERROR(INDEX(Исходник!$B$1:$L$23,MATCH(Направленник!A10&amp;Направленник!B10,Исходник!$B$1:$B$23&amp;Исходник!$C$1:$C$23,0),5),"-")</f>
        <v>4800</v>
      </c>
      <c r="G10" s="56">
        <f t="array" ref="G10">IFERROR(INDEX(Исходник!$B$1:$L$23,MATCH(Направленник!A10&amp;Направленник!B10,Исходник!$B$1:$B$23&amp;Исходник!$C$1:$C$23,0),6),"-")</f>
        <v>3000</v>
      </c>
      <c r="I10" s="56">
        <f t="array" ref="I10">IFERROR(INDEX(Исходник!$B$1:$L$23,MATCH(Направленник!A10&amp;Направленник!B10,Исходник!$B$1:$B$23&amp;Исходник!$C$1:$C$23,0),7),"-")</f>
        <v>1999</v>
      </c>
    </row>
    <row r="11" spans="1:9" ht="16.5" thickTop="1" thickBot="1" x14ac:dyDescent="0.3">
      <c r="A11" s="1" t="s">
        <v>36</v>
      </c>
      <c r="B11" s="2" t="s">
        <v>46</v>
      </c>
      <c r="C11" s="55"/>
      <c r="D11" s="3">
        <v>4</v>
      </c>
      <c r="E11" s="56"/>
      <c r="F11" s="56">
        <f t="array" ref="F11">IFERROR(INDEX(Исходник!$B$1:$L$23,MATCH(Направленник!A11&amp;Направленник!B11,Исходник!$B$1:$B$23&amp;Исходник!$C$1:$C$23,0),5),"-")</f>
        <v>6500</v>
      </c>
      <c r="G11" s="56">
        <f t="array" ref="G11">IFERROR(INDEX(Исходник!$B$1:$L$23,MATCH(Направленник!A11&amp;Направленник!B11,Исходник!$B$1:$B$23&amp;Исходник!$C$1:$C$23,0),6),"-")</f>
        <v>4000</v>
      </c>
      <c r="I11" s="56">
        <f t="array" ref="I11">IFERROR(INDEX(Исходник!$B$1:$L$23,MATCH(Направленник!A11&amp;Направленник!B11,Исходник!$B$1:$B$23&amp;Исходник!$C$1:$C$23,0),7),"-")</f>
        <v>2549</v>
      </c>
    </row>
    <row r="12" spans="1:9" ht="16.5" thickTop="1" thickBot="1" x14ac:dyDescent="0.3">
      <c r="A12" s="58" t="s">
        <v>37</v>
      </c>
      <c r="B12" s="59" t="s">
        <v>47</v>
      </c>
      <c r="C12" s="73"/>
      <c r="D12" s="38">
        <v>5</v>
      </c>
      <c r="E12" s="74"/>
      <c r="F12" s="74">
        <f t="array" ref="F12">IFERROR(INDEX(Исходник!$B$1:$L$23,MATCH(Направленник!A12&amp;Направленник!B12,Исходник!$B$1:$B$23&amp;Исходник!$C$1:$C$23,0),5),"-")</f>
        <v>7500</v>
      </c>
      <c r="G12" s="74">
        <f t="array" ref="G12">IFERROR(INDEX(Исходник!$B$1:$L$23,MATCH(Направленник!A12&amp;Направленник!B12,Исходник!$B$1:$B$23&amp;Исходник!$C$1:$C$23,0),6),"-")</f>
        <v>5000</v>
      </c>
      <c r="I12" s="74">
        <f t="array" ref="I12">IFERROR(INDEX(Исходник!$B$1:$L$23,MATCH(Направленник!A12&amp;Направленник!B12,Исходник!$B$1:$B$23&amp;Исходник!$C$1:$C$23,0),7),"-")</f>
        <v>3049</v>
      </c>
    </row>
    <row r="13" spans="1:9" ht="15.75" thickBot="1" x14ac:dyDescent="0.3">
      <c r="A13" s="67" t="s">
        <v>39</v>
      </c>
      <c r="B13" s="68" t="s">
        <v>48</v>
      </c>
      <c r="C13" s="77"/>
      <c r="D13" s="69">
        <v>0.5</v>
      </c>
      <c r="E13" s="78"/>
      <c r="F13" s="78">
        <f t="array" ref="F13">IFERROR(INDEX(Исходник!$B$1:$L$23,MATCH(Направленник!A13&amp;Направленник!B13,Исходник!$B$1:$B$23&amp;Исходник!$C$1:$C$23,0),5),"-")</f>
        <v>6000</v>
      </c>
      <c r="G13" s="78">
        <f t="array" ref="G13">IFERROR(INDEX(Исходник!$B$1:$L$23,MATCH(Направленник!A13&amp;Направленник!B13,Исходник!$B$1:$B$23&amp;Исходник!$C$1:$C$23,0),6),"-")</f>
        <v>4000</v>
      </c>
      <c r="H13" s="79"/>
      <c r="I13" s="80">
        <f t="array" ref="I13">IFERROR(INDEX(Исходник!$B$1:$L$23,MATCH(Направленник!A13&amp;Направленник!B13,Исходник!$B$1:$B$23&amp;Исходник!$C$1:$C$23,0),7),"-")</f>
        <v>2399</v>
      </c>
    </row>
    <row r="14" spans="1:9" ht="15.75" thickBot="1" x14ac:dyDescent="0.3">
      <c r="A14" s="61" t="s">
        <v>40</v>
      </c>
      <c r="B14" s="62" t="s">
        <v>49</v>
      </c>
      <c r="C14" s="75"/>
      <c r="D14" s="63">
        <v>1</v>
      </c>
      <c r="E14" s="76"/>
      <c r="F14" s="76">
        <f t="array" ref="F14">IFERROR(INDEX(Исходник!$B$1:$L$23,MATCH(Направленник!A14&amp;Направленник!B14,Исходник!$B$1:$B$23&amp;Исходник!$C$1:$C$23,0),5),"-")</f>
        <v>20000</v>
      </c>
      <c r="G14" s="76">
        <f t="array" ref="G14">IFERROR(INDEX(Исходник!$B$1:$L$23,MATCH(Направленник!A14&amp;Направленник!B14,Исходник!$B$1:$B$23&amp;Исходник!$C$1:$C$23,0),6),"-")</f>
        <v>6500</v>
      </c>
      <c r="I14" s="76">
        <f t="array" ref="I14">IFERROR(INDEX(Исходник!$B$1:$L$23,MATCH(Направленник!A14&amp;Направленник!B14,Исходник!$B$1:$B$23&amp;Исходник!$C$1:$C$23,0),7),"-")</f>
        <v>4199</v>
      </c>
    </row>
    <row r="15" spans="1:9" ht="16.5" thickTop="1" thickBot="1" x14ac:dyDescent="0.3">
      <c r="A15" s="1" t="s">
        <v>38</v>
      </c>
      <c r="B15" s="2" t="s">
        <v>50</v>
      </c>
      <c r="C15" s="55"/>
      <c r="D15" s="3">
        <v>1.5</v>
      </c>
      <c r="E15" s="56"/>
      <c r="F15" s="56">
        <f t="array" ref="F15">IFERROR(INDEX(Исходник!$B$1:$L$23,MATCH(Направленник!A15&amp;Направленник!B15,Исходник!$B$1:$B$23&amp;Исходник!$C$1:$C$23,0),5),"-")</f>
        <v>15000</v>
      </c>
      <c r="G15" s="56">
        <f t="array" ref="G15">IFERROR(INDEX(Исходник!$B$1:$L$23,MATCH(Направленник!A15&amp;Направленник!B15,Исходник!$B$1:$B$23&amp;Исходник!$C$1:$C$23,0),6),"-")</f>
        <v>9000</v>
      </c>
      <c r="I15" s="56">
        <f t="array" ref="I15">IFERROR(INDEX(Исходник!$B$1:$L$23,MATCH(Направленник!A15&amp;Направленник!B15,Исходник!$B$1:$B$23&amp;Исходник!$C$1:$C$23,0),7),"-")</f>
        <v>6099</v>
      </c>
    </row>
    <row r="16" spans="1:9" ht="16.5" thickTop="1" thickBot="1" x14ac:dyDescent="0.3">
      <c r="A16" s="1" t="s">
        <v>41</v>
      </c>
      <c r="B16" s="2" t="s">
        <v>51</v>
      </c>
      <c r="C16" s="55"/>
      <c r="D16" s="3">
        <v>2</v>
      </c>
      <c r="E16" s="56"/>
      <c r="F16" s="56">
        <f t="array" ref="F16">IFERROR(INDEX(Исходник!$B$1:$L$23,MATCH(Направленник!A16&amp;Направленник!B16,Исходник!$B$1:$B$23&amp;Исходник!$C$1:$C$23,0),5),"-")</f>
        <v>52050</v>
      </c>
      <c r="G16" s="56">
        <f t="array" ref="G16">IFERROR(INDEX(Исходник!$B$1:$L$23,MATCH(Направленник!A16&amp;Направленник!B16,Исходник!$B$1:$B$23&amp;Исходник!$C$1:$C$23,0),6),"-")</f>
        <v>15000</v>
      </c>
      <c r="I16" s="56">
        <f t="array" ref="I16">IFERROR(INDEX(Исходник!$B$1:$L$23,MATCH(Направленник!A16&amp;Направленник!B16,Исходник!$B$1:$B$23&amp;Исходник!$C$1:$C$23,0),7),"-")</f>
        <v>7999</v>
      </c>
    </row>
    <row r="17" spans="1:9" ht="16.5" thickTop="1" thickBot="1" x14ac:dyDescent="0.3">
      <c r="A17" s="1" t="s">
        <v>42</v>
      </c>
      <c r="B17" s="2" t="s">
        <v>52</v>
      </c>
      <c r="C17" s="55"/>
      <c r="D17" s="38">
        <v>2.5</v>
      </c>
      <c r="E17" s="56"/>
      <c r="F17" s="56">
        <f t="array" ref="F17">IFERROR(INDEX(Исходник!$B$1:$L$23,MATCH(Направленник!A17&amp;Направленник!B17,Исходник!$B$1:$B$23&amp;Исходник!$C$1:$C$23,0),5),"-")</f>
        <v>200000</v>
      </c>
      <c r="G17" s="56">
        <f t="array" ref="G17">IFERROR(INDEX(Исходник!$B$1:$L$23,MATCH(Направленник!A17&amp;Направленник!B17,Исходник!$B$1:$B$23&amp;Исходник!$C$1:$C$23,0),6),"-")</f>
        <v>120000</v>
      </c>
      <c r="I17" s="56">
        <f t="array" ref="I17">IFERROR(INDEX(Исходник!$B$1:$L$23,MATCH(Направленник!A17&amp;Направленник!B17,Исходник!$B$1:$B$23&amp;Исходник!$C$1:$C$23,0),7),"-")</f>
        <v>9869</v>
      </c>
    </row>
    <row r="18" spans="1:9" ht="16.5" thickTop="1" thickBot="1" x14ac:dyDescent="0.3">
      <c r="A18" s="34" t="s">
        <v>7</v>
      </c>
      <c r="B18" s="35" t="s">
        <v>8</v>
      </c>
      <c r="C18" s="55"/>
      <c r="D18" s="22">
        <v>0.5</v>
      </c>
      <c r="E18" s="56"/>
      <c r="F18" s="56">
        <f t="array" ref="F18">IFERROR(INDEX(Исходник!$B$1:$L$23,MATCH(Направленник!A18&amp;Направленник!B18,Исходник!$B$1:$B$23&amp;Исходник!$C$1:$C$23,0),5),"-")</f>
        <v>1750</v>
      </c>
      <c r="G18" s="56">
        <f t="array" ref="G18">IFERROR(INDEX(Исходник!$B$1:$L$23,MATCH(Направленник!A18&amp;Направленник!B18,Исходник!$B$1:$B$23&amp;Исходник!$C$1:$C$23,0),6),"-")</f>
        <v>1000</v>
      </c>
      <c r="I18" s="56">
        <f t="array" ref="I18">IFERROR(INDEX(Исходник!$B$1:$L$23,MATCH(Направленник!A18&amp;Направленник!B18,Исходник!$B$1:$B$23&amp;Исходник!$C$1:$C$23,0),7),"-")</f>
        <v>700</v>
      </c>
    </row>
    <row r="19" spans="1:9" ht="16.5" thickTop="1" thickBot="1" x14ac:dyDescent="0.3">
      <c r="A19" s="34" t="s">
        <v>9</v>
      </c>
      <c r="B19" s="35" t="s">
        <v>10</v>
      </c>
      <c r="C19" s="55"/>
      <c r="D19" s="22">
        <v>1</v>
      </c>
      <c r="E19" s="56"/>
      <c r="F19" s="56">
        <f t="array" ref="F19">IFERROR(INDEX(Исходник!$B$1:$L$23,MATCH(Направленник!A19&amp;Направленник!B19,Исходник!$B$1:$B$23&amp;Исходник!$C$1:$C$23,0),5),"-")</f>
        <v>3150</v>
      </c>
      <c r="G19" s="56">
        <f t="array" ref="G19">IFERROR(INDEX(Исходник!$B$1:$L$23,MATCH(Направленник!A19&amp;Направленник!B19,Исходник!$B$1:$B$23&amp;Исходник!$C$1:$C$23,0),6),"-")</f>
        <v>2000</v>
      </c>
      <c r="I19" s="56">
        <f t="array" ref="I19">IFERROR(INDEX(Исходник!$B$1:$L$23,MATCH(Направленник!A19&amp;Направленник!B19,Исходник!$B$1:$B$23&amp;Исходник!$C$1:$C$23,0),7),"-")</f>
        <v>1200</v>
      </c>
    </row>
    <row r="20" spans="1:9" ht="16.5" thickTop="1" thickBot="1" x14ac:dyDescent="0.3">
      <c r="A20" s="34" t="s">
        <v>11</v>
      </c>
      <c r="B20" s="35" t="s">
        <v>12</v>
      </c>
      <c r="C20" s="55"/>
      <c r="D20" s="22">
        <v>1.5</v>
      </c>
      <c r="E20" s="56"/>
      <c r="F20" s="56">
        <f t="array" ref="F20">IFERROR(INDEX(Исходник!$B$1:$L$23,MATCH(Направленник!A20&amp;Направленник!B20,Исходник!$B$1:$B$23&amp;Исходник!$C$1:$C$23,0),5),"-")</f>
        <v>4463</v>
      </c>
      <c r="G20" s="56">
        <f t="array" ref="G20">IFERROR(INDEX(Исходник!$B$1:$L$23,MATCH(Направленник!A20&amp;Направленник!B20,Исходник!$B$1:$B$23&amp;Исходник!$C$1:$C$23,0),6),"-")</f>
        <v>3000</v>
      </c>
      <c r="I20" s="56">
        <f t="array" ref="I20">IFERROR(INDEX(Исходник!$B$1:$L$23,MATCH(Направленник!A20&amp;Направленник!B20,Исходник!$B$1:$B$23&amp;Исходник!$C$1:$C$23,0),7),"-")</f>
        <v>1800</v>
      </c>
    </row>
    <row r="21" spans="1:9" ht="16.5" thickTop="1" thickBot="1" x14ac:dyDescent="0.3">
      <c r="A21" s="34" t="s">
        <v>13</v>
      </c>
      <c r="B21" s="35" t="s">
        <v>14</v>
      </c>
      <c r="C21" s="55"/>
      <c r="D21" s="22">
        <v>2</v>
      </c>
      <c r="E21" s="56"/>
      <c r="F21" s="56">
        <f t="array" ref="F21">IFERROR(INDEX(Исходник!$B$1:$L$23,MATCH(Направленник!A21&amp;Направленник!B21,Исходник!$B$1:$B$23&amp;Исходник!$C$1:$C$23,0),5),"-")</f>
        <v>5600</v>
      </c>
      <c r="G21" s="56">
        <f t="array" ref="G21">IFERROR(INDEX(Исходник!$B$1:$L$23,MATCH(Направленник!A21&amp;Направленник!B21,Исходник!$B$1:$B$23&amp;Исходник!$C$1:$C$23,0),6),"-")</f>
        <v>3500</v>
      </c>
      <c r="I21" s="56">
        <f t="array" ref="I21">IFERROR(INDEX(Исходник!$B$1:$L$23,MATCH(Направленник!A21&amp;Направленник!B21,Исходник!$B$1:$B$23&amp;Исходник!$C$1:$C$23,0),7),"-")</f>
        <v>2222</v>
      </c>
    </row>
    <row r="22" spans="1:9" ht="16.5" thickTop="1" thickBot="1" x14ac:dyDescent="0.3">
      <c r="A22" s="34" t="s">
        <v>15</v>
      </c>
      <c r="B22" s="35" t="s">
        <v>16</v>
      </c>
      <c r="C22" s="55"/>
      <c r="D22" s="22">
        <v>2.5</v>
      </c>
      <c r="E22" s="56"/>
      <c r="F22" s="56">
        <f t="array" ref="F22">IFERROR(INDEX(Исходник!$B$1:$L$23,MATCH(Направленник!A22&amp;Направленник!B22,Исходник!$B$1:$B$23&amp;Исходник!$C$1:$C$23,0),5),"-")</f>
        <v>6563</v>
      </c>
      <c r="G22" s="56">
        <f t="array" ref="G22">IFERROR(INDEX(Исходник!$B$1:$L$23,MATCH(Направленник!A22&amp;Направленник!B22,Исходник!$B$1:$B$23&amp;Исходник!$C$1:$C$23,0),6),"-")</f>
        <v>4500</v>
      </c>
      <c r="I22" s="56">
        <f t="array" ref="I22">IFERROR(INDEX(Исходник!$B$1:$L$23,MATCH(Направленник!A22&amp;Направленник!B22,Исходник!$B$1:$B$23&amp;Исходник!$C$1:$C$23,0),7),"-")</f>
        <v>2652</v>
      </c>
    </row>
    <row r="23" spans="1:9" ht="15.75" thickTop="1" x14ac:dyDescent="0.25"/>
  </sheetData>
  <mergeCells count="1">
    <mergeCell ref="F1:I1"/>
  </mergeCells>
  <dataValidations count="1">
    <dataValidation type="list" sqref="E3:E22">
      <formula1>",Не облагается,10,20"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Исходник</vt:lpstr>
      <vt:lpstr>Направленник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Даниил Ганичев</dc:creator>
  <cp:lastModifiedBy>Дворец Никита Никитович</cp:lastModifiedBy>
  <dcterms:created xsi:type="dcterms:W3CDTF">2015-06-05T18:19:34Z</dcterms:created>
  <dcterms:modified xsi:type="dcterms:W3CDTF">2022-06-14T09:27:22Z</dcterms:modified>
</cp:coreProperties>
</file>