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50EA16EC-2961-4238-B636-CCCF060A331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Июнь  2022" sheetId="1" r:id="rId1"/>
    <sheet name="Справочник администраторов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" l="1" a="1"/>
  <c r="O6" i="1" s="1"/>
  <c r="P6" i="1" a="1"/>
  <c r="P6" i="1" s="1"/>
  <c r="Q6" i="1" a="1"/>
  <c r="Q6" i="1" s="1"/>
  <c r="R6" i="1" a="1"/>
  <c r="R6" i="1" s="1"/>
  <c r="S6" i="1" a="1"/>
  <c r="S6" i="1" s="1"/>
  <c r="T6" i="1" a="1"/>
  <c r="T6" i="1" s="1"/>
  <c r="U6" i="1" a="1"/>
  <c r="U6" i="1" s="1"/>
  <c r="V6" i="1" a="1"/>
  <c r="V6" i="1" s="1"/>
  <c r="W6" i="1" a="1"/>
  <c r="W6" i="1" s="1"/>
  <c r="X6" i="1" a="1"/>
  <c r="X6" i="1" s="1"/>
  <c r="Y6" i="1" a="1"/>
  <c r="Y6" i="1" s="1"/>
  <c r="Z6" i="1" a="1"/>
  <c r="Z6" i="1" s="1"/>
  <c r="AA6" i="1" a="1"/>
  <c r="AA6" i="1" s="1"/>
  <c r="AB6" i="1" a="1"/>
  <c r="AB6" i="1" s="1"/>
  <c r="AC6" i="1" a="1"/>
  <c r="AC6" i="1" s="1"/>
  <c r="AD6" i="1" a="1"/>
  <c r="AD6" i="1" s="1"/>
  <c r="AE6" i="1" a="1"/>
  <c r="AE6" i="1" s="1"/>
  <c r="AF6" i="1" a="1"/>
  <c r="AF6" i="1" s="1"/>
  <c r="AG6" i="1" a="1"/>
  <c r="AG6" i="1" s="1"/>
  <c r="D6" i="1" a="1"/>
  <c r="D6" i="1" s="1"/>
  <c r="E6" i="1" a="1"/>
  <c r="E6" i="1" s="1"/>
  <c r="F6" i="1" a="1"/>
  <c r="F6" i="1" s="1"/>
  <c r="G6" i="1" a="1"/>
  <c r="G6" i="1" s="1"/>
  <c r="H6" i="1" a="1"/>
  <c r="H6" i="1"/>
  <c r="I6" i="1" a="1"/>
  <c r="I6" i="1" s="1"/>
  <c r="J6" i="1" a="1"/>
  <c r="J6" i="1" s="1"/>
  <c r="K6" i="1" a="1"/>
  <c r="K6" i="1" s="1"/>
  <c r="L6" i="1" a="1"/>
  <c r="L6" i="1" s="1"/>
  <c r="M6" i="1" a="1"/>
  <c r="M6" i="1" s="1"/>
  <c r="N6" i="1" a="1"/>
  <c r="N6" i="1"/>
  <c r="C6" i="1" a="1"/>
  <c r="C6" i="1" s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N49" i="1"/>
  <c r="M49" i="1"/>
  <c r="L49" i="1"/>
  <c r="K49" i="1"/>
  <c r="J49" i="1"/>
  <c r="I49" i="1"/>
  <c r="H49" i="1"/>
  <c r="G49" i="1"/>
  <c r="F49" i="1"/>
  <c r="E49" i="1"/>
  <c r="D49" i="1"/>
  <c r="C49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L44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N43" i="1"/>
  <c r="M43" i="1"/>
  <c r="L43" i="1"/>
  <c r="K43" i="1"/>
  <c r="J43" i="1"/>
  <c r="I43" i="1"/>
  <c r="H43" i="1"/>
  <c r="G43" i="1"/>
  <c r="F43" i="1"/>
  <c r="E43" i="1"/>
  <c r="D43" i="1"/>
  <c r="C43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O12" i="1" s="1"/>
  <c r="N27" i="1"/>
  <c r="M27" i="1"/>
  <c r="L27" i="1"/>
  <c r="K27" i="1"/>
  <c r="J27" i="1"/>
  <c r="I27" i="1"/>
  <c r="H27" i="1"/>
  <c r="G27" i="1"/>
  <c r="F27" i="1"/>
  <c r="E27" i="1"/>
  <c r="D27" i="1"/>
  <c r="C27" i="1"/>
  <c r="C17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C14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N12" i="1"/>
  <c r="M12" i="1"/>
  <c r="L12" i="1"/>
  <c r="K12" i="1"/>
  <c r="J12" i="1"/>
  <c r="I12" i="1"/>
  <c r="H12" i="1"/>
  <c r="G12" i="1"/>
  <c r="F12" i="1"/>
  <c r="E12" i="1"/>
  <c r="D12" i="1"/>
  <c r="C12" i="1"/>
  <c r="C11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O43" i="1" l="1"/>
  <c r="O4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M26" authorId="0" shapeId="0" xr:uid="{00000000-0006-0000-0000-000001000000}">
      <text>
        <r>
          <rPr>
            <sz val="10"/>
            <color rgb="FF000000"/>
            <rFont val="Arial"/>
            <scheme val="minor"/>
          </rPr>
          <t>60 750 - Аванс лагерь</t>
        </r>
      </text>
    </comment>
    <comment ref="O26" authorId="0" shapeId="0" xr:uid="{00000000-0006-0000-0000-000002000000}">
      <text>
        <r>
          <rPr>
            <sz val="10"/>
            <color rgb="FF000000"/>
            <rFont val="Arial"/>
            <scheme val="minor"/>
          </rPr>
          <t xml:space="preserve">13500 питание из аванса </t>
        </r>
      </text>
    </comment>
    <comment ref="P26" authorId="0" shapeId="0" xr:uid="{00000000-0006-0000-0000-000003000000}">
      <text>
        <r>
          <rPr>
            <sz val="10"/>
            <color rgb="FF000000"/>
            <rFont val="Arial"/>
            <scheme val="minor"/>
          </rPr>
          <t xml:space="preserve">13500 питание из аванса </t>
        </r>
      </text>
    </comment>
    <comment ref="Q26" authorId="0" shapeId="0" xr:uid="{00000000-0006-0000-0000-000004000000}">
      <text>
        <r>
          <rPr>
            <sz val="10"/>
            <color rgb="FF000000"/>
            <rFont val="Arial"/>
            <scheme val="minor"/>
          </rPr>
          <t xml:space="preserve">13500 питание из аванса </t>
        </r>
      </text>
    </comment>
    <comment ref="R26" authorId="0" shapeId="0" xr:uid="{00000000-0006-0000-0000-000005000000}">
      <text>
        <r>
          <rPr>
            <sz val="10"/>
            <color rgb="FF000000"/>
            <rFont val="Arial"/>
            <scheme val="minor"/>
          </rPr>
          <t xml:space="preserve">13500 питание из аванса </t>
        </r>
      </text>
    </comment>
    <comment ref="S26" authorId="0" shapeId="0" xr:uid="{00000000-0006-0000-0000-000006000000}">
      <text>
        <r>
          <rPr>
            <sz val="10"/>
            <color rgb="FF000000"/>
            <rFont val="Arial"/>
            <scheme val="minor"/>
          </rPr>
          <t xml:space="preserve">13500 питание из аванса </t>
        </r>
      </text>
    </comment>
    <comment ref="T26" authorId="0" shapeId="0" xr:uid="{00000000-0006-0000-0000-000007000000}">
      <text>
        <r>
          <rPr>
            <sz val="10"/>
            <color rgb="FF000000"/>
            <rFont val="Arial"/>
            <scheme val="minor"/>
          </rPr>
          <t>питание из аванса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<sst xmlns="http://schemas.openxmlformats.org/spreadsheetml/2006/main" count="48" uniqueCount="37">
  <si>
    <t>Май 2022</t>
  </si>
  <si>
    <t>Дата</t>
  </si>
  <si>
    <t>День недели</t>
  </si>
  <si>
    <t>Выручка</t>
  </si>
  <si>
    <t>Начало смены</t>
  </si>
  <si>
    <t>Внесение</t>
  </si>
  <si>
    <t>Деливери</t>
  </si>
  <si>
    <t>%</t>
  </si>
  <si>
    <t>Комиссия сервиса</t>
  </si>
  <si>
    <t>Яндекс (с курьером)</t>
  </si>
  <si>
    <t>Яндекс (без курьера)</t>
  </si>
  <si>
    <t>Кассир</t>
  </si>
  <si>
    <t>Ткачева</t>
  </si>
  <si>
    <t>Наличные</t>
  </si>
  <si>
    <t>Рубли</t>
  </si>
  <si>
    <t>Банковская карта</t>
  </si>
  <si>
    <t>Перевод на карту</t>
  </si>
  <si>
    <t>Выемка</t>
  </si>
  <si>
    <t>(-) Инкассация</t>
  </si>
  <si>
    <t>(-) Уборщица</t>
  </si>
  <si>
    <t>(-) Прочие расходы</t>
  </si>
  <si>
    <t>Изъятие</t>
  </si>
  <si>
    <t>Конец смены</t>
  </si>
  <si>
    <t>Из них Рубли</t>
  </si>
  <si>
    <t>Z-отчет наличные</t>
  </si>
  <si>
    <t>Z-отчет безналичные</t>
  </si>
  <si>
    <t>Сверка итогов</t>
  </si>
  <si>
    <t>Мелкие</t>
  </si>
  <si>
    <t>В кассе</t>
  </si>
  <si>
    <t>Излишки/недостача</t>
  </si>
  <si>
    <t>Карта (остаток)</t>
  </si>
  <si>
    <t>Сбербанк</t>
  </si>
  <si>
    <t>(-) Расход</t>
  </si>
  <si>
    <t>Прочий приход</t>
  </si>
  <si>
    <t>Количество доставок</t>
  </si>
  <si>
    <t>Донская</t>
  </si>
  <si>
    <t>Благовидова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</si>
</sst>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.&quot;mm"/>
  </numFmts>
  <fonts count="5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sz val="6"/>
      <color theme="1"/>
      <name val="Arial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9D9D9"/>
        <bgColor rgb="FFD9D9D9"/>
      </patternFill>
    </fill>
    <fill>
      <patternFill patternType="solid">
        <fgColor rgb="FFA4C2F4"/>
        <bgColor rgb="FFA4C2F4"/>
      </patternFill>
    </fill>
    <fill>
      <patternFill patternType="solid">
        <fgColor rgb="FFB7E1CD"/>
        <bgColor rgb="FFB7E1CD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2" borderId="0" xfId="0" applyFont="1" applyFill="1" applyAlignment="1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/>
    <xf numFmtId="0" fontId="1" fillId="3" borderId="1" xfId="0" applyFont="1" applyFill="1" applyBorder="1" applyAlignment="1"/>
    <xf numFmtId="164" fontId="1" fillId="3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2" fillId="4" borderId="1" xfId="0" applyFont="1" applyFill="1" applyBorder="1" applyAlignment="1">
      <alignment horizontal="left"/>
    </xf>
    <xf numFmtId="3" fontId="2" fillId="4" borderId="1" xfId="0" applyNumberFormat="1" applyFont="1" applyFill="1" applyBorder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3" borderId="1" xfId="0" applyFont="1" applyFill="1" applyBorder="1" applyAlignment="1"/>
    <xf numFmtId="3" fontId="2" fillId="3" borderId="1" xfId="0" applyNumberFormat="1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3" fontId="1" fillId="4" borderId="1" xfId="0" applyNumberFormat="1" applyFont="1" applyFill="1" applyBorder="1" applyAlignment="1">
      <alignment horizontal="center"/>
    </xf>
    <xf numFmtId="3" fontId="1" fillId="4" borderId="1" xfId="0" applyNumberFormat="1" applyFont="1" applyFill="1" applyBorder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9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/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/>
    <xf numFmtId="0" fontId="1" fillId="4" borderId="1" xfId="0" applyFont="1" applyFill="1" applyBorder="1" applyAlignment="1"/>
    <xf numFmtId="3" fontId="1" fillId="0" borderId="1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5" borderId="1" xfId="0" applyFont="1" applyFill="1" applyBorder="1" applyAlignment="1"/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4" fillId="5" borderId="1" xfId="0" applyFont="1" applyFill="1" applyBorder="1" applyAlignment="1"/>
    <xf numFmtId="3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/>
    <xf numFmtId="0" fontId="1" fillId="0" borderId="0" xfId="0" applyFont="1" applyAlignment="1"/>
  </cellXfs>
  <cellStyles count="1">
    <cellStyle name="Обычный" xfId="0" builtinId="0"/>
  </cellStyles>
  <dxfs count="24">
    <dxf>
      <fill>
        <patternFill patternType="solid">
          <fgColor rgb="FF00FFFF"/>
          <bgColor rgb="FF00FFFF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none"/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none"/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none"/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none"/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ont>
        <color rgb="FF00000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EA4335"/>
          <bgColor rgb="FFEA4335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A4335"/>
          <bgColor rgb="FFEA433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H56"/>
  <sheetViews>
    <sheetView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6" sqref="C6"/>
    </sheetView>
  </sheetViews>
  <sheetFormatPr defaultColWidth="12.5703125" defaultRowHeight="15.75" customHeight="1" outlineLevelRow="1" x14ac:dyDescent="0.2"/>
  <cols>
    <col min="1" max="1" width="2.5703125" customWidth="1"/>
    <col min="2" max="2" width="17" customWidth="1"/>
    <col min="3" max="33" width="9.42578125" customWidth="1"/>
    <col min="34" max="34" width="8.28515625" customWidth="1"/>
  </cols>
  <sheetData>
    <row r="1" spans="1:34" ht="12.75" x14ac:dyDescent="0.2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12.75" x14ac:dyDescent="0.2"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4"/>
    </row>
    <row r="3" spans="1:34" ht="12.75" x14ac:dyDescent="0.2"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4"/>
    </row>
    <row r="4" spans="1:34" ht="12.75" x14ac:dyDescent="0.2">
      <c r="B4" s="6" t="s">
        <v>1</v>
      </c>
      <c r="C4" s="7">
        <v>44713</v>
      </c>
      <c r="D4" s="7">
        <v>44714</v>
      </c>
      <c r="E4" s="7">
        <v>44715</v>
      </c>
      <c r="F4" s="7">
        <v>44716</v>
      </c>
      <c r="G4" s="7">
        <v>44717</v>
      </c>
      <c r="H4" s="7">
        <v>44718</v>
      </c>
      <c r="I4" s="7">
        <v>44719</v>
      </c>
      <c r="J4" s="7">
        <v>44720</v>
      </c>
      <c r="K4" s="7">
        <v>44721</v>
      </c>
      <c r="L4" s="7">
        <v>44722</v>
      </c>
      <c r="M4" s="7">
        <v>44723</v>
      </c>
      <c r="N4" s="7">
        <v>44724</v>
      </c>
      <c r="O4" s="7">
        <v>44725</v>
      </c>
      <c r="P4" s="7">
        <v>44726</v>
      </c>
      <c r="Q4" s="7">
        <v>44727</v>
      </c>
      <c r="R4" s="7">
        <v>44728</v>
      </c>
      <c r="S4" s="7">
        <v>44729</v>
      </c>
      <c r="T4" s="7">
        <v>44730</v>
      </c>
      <c r="U4" s="7">
        <v>44731</v>
      </c>
      <c r="V4" s="7">
        <v>44732</v>
      </c>
      <c r="W4" s="7">
        <v>44733</v>
      </c>
      <c r="X4" s="7">
        <v>44734</v>
      </c>
      <c r="Y4" s="7">
        <v>44735</v>
      </c>
      <c r="Z4" s="7">
        <v>44736</v>
      </c>
      <c r="AA4" s="7">
        <v>44737</v>
      </c>
      <c r="AB4" s="7">
        <v>44738</v>
      </c>
      <c r="AC4" s="7">
        <v>44739</v>
      </c>
      <c r="AD4" s="7">
        <v>44740</v>
      </c>
      <c r="AE4" s="7">
        <v>44741</v>
      </c>
      <c r="AF4" s="7">
        <v>44742</v>
      </c>
      <c r="AG4" s="7"/>
      <c r="AH4" s="4"/>
    </row>
    <row r="5" spans="1:34" ht="12.75" x14ac:dyDescent="0.2">
      <c r="B5" s="6" t="s">
        <v>2</v>
      </c>
      <c r="C5" s="8" t="str">
        <f t="shared" ref="C5:AF5" si="0">TEXT(C4,"ddd")</f>
        <v>ddd</v>
      </c>
      <c r="D5" s="8" t="str">
        <f t="shared" si="0"/>
        <v>ddd</v>
      </c>
      <c r="E5" s="8" t="str">
        <f t="shared" si="0"/>
        <v>ddd</v>
      </c>
      <c r="F5" s="8" t="str">
        <f t="shared" si="0"/>
        <v>ddd</v>
      </c>
      <c r="G5" s="8" t="str">
        <f t="shared" si="0"/>
        <v>ddd</v>
      </c>
      <c r="H5" s="8" t="str">
        <f t="shared" si="0"/>
        <v>ddd</v>
      </c>
      <c r="I5" s="8" t="str">
        <f t="shared" si="0"/>
        <v>ddd</v>
      </c>
      <c r="J5" s="8" t="str">
        <f t="shared" si="0"/>
        <v>ddd</v>
      </c>
      <c r="K5" s="8" t="str">
        <f t="shared" si="0"/>
        <v>ddd</v>
      </c>
      <c r="L5" s="8" t="str">
        <f t="shared" si="0"/>
        <v>ddd</v>
      </c>
      <c r="M5" s="8" t="str">
        <f t="shared" si="0"/>
        <v>ddd</v>
      </c>
      <c r="N5" s="8" t="str">
        <f t="shared" si="0"/>
        <v>ddd</v>
      </c>
      <c r="O5" s="8" t="str">
        <f t="shared" si="0"/>
        <v>ddd</v>
      </c>
      <c r="P5" s="8" t="str">
        <f t="shared" si="0"/>
        <v>ddd</v>
      </c>
      <c r="Q5" s="8" t="str">
        <f t="shared" si="0"/>
        <v>ddd</v>
      </c>
      <c r="R5" s="8" t="str">
        <f t="shared" si="0"/>
        <v>ddd</v>
      </c>
      <c r="S5" s="8" t="str">
        <f t="shared" si="0"/>
        <v>ddd</v>
      </c>
      <c r="T5" s="8" t="str">
        <f t="shared" si="0"/>
        <v>ddd</v>
      </c>
      <c r="U5" s="8" t="str">
        <f t="shared" si="0"/>
        <v>ddd</v>
      </c>
      <c r="V5" s="8" t="str">
        <f t="shared" si="0"/>
        <v>ddd</v>
      </c>
      <c r="W5" s="8" t="str">
        <f t="shared" si="0"/>
        <v>ddd</v>
      </c>
      <c r="X5" s="8" t="str">
        <f t="shared" si="0"/>
        <v>ddd</v>
      </c>
      <c r="Y5" s="8" t="str">
        <f t="shared" si="0"/>
        <v>ddd</v>
      </c>
      <c r="Z5" s="8" t="str">
        <f t="shared" si="0"/>
        <v>ddd</v>
      </c>
      <c r="AA5" s="8" t="str">
        <f t="shared" si="0"/>
        <v>ddd</v>
      </c>
      <c r="AB5" s="8" t="str">
        <f t="shared" si="0"/>
        <v>ddd</v>
      </c>
      <c r="AC5" s="8" t="str">
        <f t="shared" si="0"/>
        <v>ddd</v>
      </c>
      <c r="AD5" s="8" t="str">
        <f t="shared" si="0"/>
        <v>ddd</v>
      </c>
      <c r="AE5" s="8" t="str">
        <f t="shared" si="0"/>
        <v>ddd</v>
      </c>
      <c r="AF5" s="8" t="str">
        <f t="shared" si="0"/>
        <v>ddd</v>
      </c>
      <c r="AG5" s="8"/>
      <c r="AH5" s="9"/>
    </row>
    <row r="6" spans="1:34" ht="12.75" x14ac:dyDescent="0.2">
      <c r="A6" s="10"/>
      <c r="B6" s="11" t="s">
        <v>3</v>
      </c>
      <c r="C6" s="12" cm="1">
        <f t="array" ref="C6">IF(AND(C18:C26&lt;&gt;"",C31:C41&lt;&gt;"",C46:C47&lt;&gt;"",C51:C56&lt;&gt;""),SUM(C9,C12,C15,C19:C22),"")</f>
        <v>47232.4</v>
      </c>
      <c r="D6" s="12" t="str" cm="1">
        <f t="array" ref="D6">IF(AND(D18:D26&lt;&gt;"",D31:D41&lt;&gt;"",D46:D47&lt;&gt;"",D51:D56&lt;&gt;""),SUM(D9,D12,D15,D19:D22),"")</f>
        <v/>
      </c>
      <c r="E6" s="12" t="str" cm="1">
        <f t="array" ref="E6">IF(AND(E18:E26&lt;&gt;"",E31:E41&lt;&gt;"",E46:E47&lt;&gt;"",E51:E56&lt;&gt;""),SUM(E9,E12,E15,E19:E22),"")</f>
        <v/>
      </c>
      <c r="F6" s="12" t="str" cm="1">
        <f t="array" ref="F6">IF(AND(F18:F26&lt;&gt;"",F31:F41&lt;&gt;"",F46:F47&lt;&gt;"",F51:F56&lt;&gt;""),SUM(F9,F12,F15,F19:F22),"")</f>
        <v/>
      </c>
      <c r="G6" s="12" t="str" cm="1">
        <f t="array" ref="G6">IF(AND(G18:G26&lt;&gt;"",G31:G41&lt;&gt;"",G46:G47&lt;&gt;"",G51:G56&lt;&gt;""),SUM(G9,G12,G15,G19:G22),"")</f>
        <v/>
      </c>
      <c r="H6" s="12" t="str" cm="1">
        <f t="array" ref="H6">IF(AND(H18:H26&lt;&gt;"",H31:H41&lt;&gt;"",H46:H47&lt;&gt;"",H51:H56&lt;&gt;""),SUM(H9,H12,H15,H19:H22),"")</f>
        <v/>
      </c>
      <c r="I6" s="12" t="str" cm="1">
        <f t="array" ref="I6">IF(AND(I18:I26&lt;&gt;"",I31:I41&lt;&gt;"",I46:I47&lt;&gt;"",I51:I56&lt;&gt;""),SUM(I9,I12,I15,I19:I22),"")</f>
        <v/>
      </c>
      <c r="J6" s="12" t="str" cm="1">
        <f t="array" ref="J6">IF(AND(J18:J26&lt;&gt;"",J31:J41&lt;&gt;"",J46:J47&lt;&gt;"",J51:J56&lt;&gt;""),SUM(J9,J12,J15,J19:J22),"")</f>
        <v/>
      </c>
      <c r="K6" s="12" t="str" cm="1">
        <f t="array" ref="K6">IF(AND(K18:K26&lt;&gt;"",K31:K41&lt;&gt;"",K46:K47&lt;&gt;"",K51:K56&lt;&gt;""),SUM(K9,K12,K15,K19:K22),"")</f>
        <v/>
      </c>
      <c r="L6" s="12" t="str" cm="1">
        <f t="array" ref="L6">IF(AND(L18:L26&lt;&gt;"",L31:L41&lt;&gt;"",L46:L47&lt;&gt;"",L51:L56&lt;&gt;""),SUM(L9,L12,L15,L19:L22),"")</f>
        <v/>
      </c>
      <c r="M6" s="12" t="str" cm="1">
        <f t="array" ref="M6">IF(AND(M18:M26&lt;&gt;"",M31:M41&lt;&gt;"",M46:M47&lt;&gt;"",M51:M56&lt;&gt;""),SUM(M9,M12,M15,M19:M22),"")</f>
        <v/>
      </c>
      <c r="N6" s="12" t="str" cm="1">
        <f t="array" ref="N6">IF(AND(N18:N26&lt;&gt;"",N31:N41&lt;&gt;"",N46:N47&lt;&gt;"",N51:N56&lt;&gt;""),SUM(N9,N12,N15,N19:N22),"")</f>
        <v/>
      </c>
      <c r="O6" s="12" t="str" cm="1">
        <f t="array" ref="O6">IF(AND(O18:O26&lt;&gt;"",O31:O41&lt;&gt;"",O46:O47&lt;&gt;"",O51:O56&lt;&gt;""),SUM(O9,O12,O15,O19:O22),"")</f>
        <v/>
      </c>
      <c r="P6" s="12" t="str" cm="1">
        <f t="array" ref="P6">IF(AND(P18:P26&lt;&gt;"",P31:P41&lt;&gt;"",P46:P47&lt;&gt;"",P51:P56&lt;&gt;""),SUM(P9,P12,P15,P19:P22),"")</f>
        <v/>
      </c>
      <c r="Q6" s="12" t="str" cm="1">
        <f t="array" ref="Q6">IF(AND(Q18:Q26&lt;&gt;"",Q31:Q41&lt;&gt;"",Q46:Q47&lt;&gt;"",Q51:Q56&lt;&gt;""),SUM(Q9,Q12,Q15,Q19:Q22),"")</f>
        <v/>
      </c>
      <c r="R6" s="12" t="str" cm="1">
        <f t="array" ref="R6">IF(AND(R18:R26&lt;&gt;"",R31:R41&lt;&gt;"",R46:R47&lt;&gt;"",R51:R56&lt;&gt;""),SUM(R9,R12,R15,R19:R22),"")</f>
        <v/>
      </c>
      <c r="S6" s="12" t="str" cm="1">
        <f t="array" ref="S6">IF(AND(S18:S26&lt;&gt;"",S31:S41&lt;&gt;"",S46:S47&lt;&gt;"",S51:S56&lt;&gt;""),SUM(S9,S12,S15,S19:S22),"")</f>
        <v/>
      </c>
      <c r="T6" s="12" t="str" cm="1">
        <f t="array" ref="T6">IF(AND(T18:T26&lt;&gt;"",T31:T41&lt;&gt;"",T46:T47&lt;&gt;"",T51:T56&lt;&gt;""),SUM(T9,T12,T15,T19:T22),"")</f>
        <v/>
      </c>
      <c r="U6" s="12" t="str" cm="1">
        <f t="array" ref="U6">IF(AND(U18:U26&lt;&gt;"",U31:U41&lt;&gt;"",U46:U47&lt;&gt;"",U51:U56&lt;&gt;""),SUM(U9,U12,U15,U19:U22),"")</f>
        <v/>
      </c>
      <c r="V6" s="12" t="str" cm="1">
        <f t="array" ref="V6">IF(AND(V18:V26&lt;&gt;"",V31:V41&lt;&gt;"",V46:V47&lt;&gt;"",V51:V56&lt;&gt;""),SUM(V9,V12,V15,V19:V22),"")</f>
        <v/>
      </c>
      <c r="W6" s="12" t="str" cm="1">
        <f t="array" ref="W6">IF(AND(W18:W26&lt;&gt;"",W31:W41&lt;&gt;"",W46:W47&lt;&gt;"",W51:W56&lt;&gt;""),SUM(W9,W12,W15,W19:W22),"")</f>
        <v/>
      </c>
      <c r="X6" s="12" t="str" cm="1">
        <f t="array" ref="X6">IF(AND(X18:X26&lt;&gt;"",X31:X41&lt;&gt;"",X46:X47&lt;&gt;"",X51:X56&lt;&gt;""),SUM(X9,X12,X15,X19:X22),"")</f>
        <v/>
      </c>
      <c r="Y6" s="12" t="str" cm="1">
        <f t="array" ref="Y6">IF(AND(Y18:Y26&lt;&gt;"",Y31:Y41&lt;&gt;"",Y46:Y47&lt;&gt;"",Y51:Y56&lt;&gt;""),SUM(Y9,Y12,Y15,Y19:Y22),"")</f>
        <v/>
      </c>
      <c r="Z6" s="12" t="str" cm="1">
        <f t="array" ref="Z6">IF(AND(Z18:Z26&lt;&gt;"",Z31:Z41&lt;&gt;"",Z46:Z47&lt;&gt;"",Z51:Z56&lt;&gt;""),SUM(Z9,Z12,Z15,Z19:Z22),"")</f>
        <v/>
      </c>
      <c r="AA6" s="12" t="str" cm="1">
        <f t="array" ref="AA6">IF(AND(AA18:AA26&lt;&gt;"",AA31:AA41&lt;&gt;"",AA46:AA47&lt;&gt;"",AA51:AA56&lt;&gt;""),SUM(AA9,AA12,AA15,AA19:AA22),"")</f>
        <v/>
      </c>
      <c r="AB6" s="12" t="str" cm="1">
        <f t="array" ref="AB6">IF(AND(AB18:AB26&lt;&gt;"",AB31:AB41&lt;&gt;"",AB46:AB47&lt;&gt;"",AB51:AB56&lt;&gt;""),SUM(AB9,AB12,AB15,AB19:AB22),"")</f>
        <v/>
      </c>
      <c r="AC6" s="12" t="str" cm="1">
        <f t="array" ref="AC6">IF(AND(AC18:AC26&lt;&gt;"",AC31:AC41&lt;&gt;"",AC46:AC47&lt;&gt;"",AC51:AC56&lt;&gt;""),SUM(AC9,AC12,AC15,AC19:AC22),"")</f>
        <v/>
      </c>
      <c r="AD6" s="12" t="str" cm="1">
        <f t="array" ref="AD6">IF(AND(AD18:AD26&lt;&gt;"",AD31:AD41&lt;&gt;"",AD46:AD47&lt;&gt;"",AD51:AD56&lt;&gt;""),SUM(AD9,AD12,AD15,AD19:AD22),"")</f>
        <v/>
      </c>
      <c r="AE6" s="12" t="str" cm="1">
        <f t="array" ref="AE6">IF(AND(AE18:AE26&lt;&gt;"",AE31:AE41&lt;&gt;"",AE46:AE47&lt;&gt;"",AE51:AE56&lt;&gt;""),SUM(AE9,AE12,AE15,AE19:AE22),"")</f>
        <v/>
      </c>
      <c r="AF6" s="12" t="str" cm="1">
        <f t="array" ref="AF6">IF(AND(AF18:AF26&lt;&gt;"",AF31:AF41&lt;&gt;"",AF46:AF47&lt;&gt;"",AF51:AF56&lt;&gt;""),SUM(AF9,AF12,AF15,AF19:AF22),"")</f>
        <v/>
      </c>
      <c r="AG6" s="12" t="str" cm="1">
        <f t="array" ref="AG6">IF(AND(AG18:AG26&lt;&gt;"",AG31:AG41&lt;&gt;"",AG46:AG47&lt;&gt;"",AG51:AG56&lt;&gt;""),SUM(AG9,AG12,AG15,AG19:AG22),"")</f>
        <v/>
      </c>
      <c r="AH6" s="13"/>
    </row>
    <row r="7" spans="1:34" ht="12.75" x14ac:dyDescent="0.2">
      <c r="A7" s="10"/>
      <c r="B7" s="14" t="s">
        <v>4</v>
      </c>
      <c r="C7" s="15">
        <v>118664</v>
      </c>
      <c r="D7" s="16" t="str">
        <f t="shared" ref="D7:N7" si="1">IF(AND(D18&lt;&gt;"",D19&lt;&gt;"",D20&lt;&gt;"",D21&lt;&gt;"",D22&lt;&gt;"",D23&lt;&gt;"",D24&lt;&gt;"",D25&lt;&gt;"",D26&lt;&gt;"",D31&lt;&gt;"",D32&lt;&gt;"",D33&lt;&gt;"",D34&lt;&gt;"",D35&lt;&gt;"",D36&lt;&gt;"",D37&lt;&gt;"",D38&lt;&gt;"",D39&lt;&gt;"",D40&lt;&gt;"",D41&lt;&gt;"",D46&lt;&gt;"",D47&lt;&gt;"",D51&lt;&gt;"",D52&lt;&gt;"",D53&lt;&gt;"",D54&lt;&gt;"",D55&lt;&gt;"",D56&lt;&gt;""),C28,"")</f>
        <v/>
      </c>
      <c r="E7" s="16" t="str">
        <f t="shared" si="1"/>
        <v/>
      </c>
      <c r="F7" s="16" t="str">
        <f t="shared" si="1"/>
        <v/>
      </c>
      <c r="G7" s="16" t="str">
        <f t="shared" si="1"/>
        <v/>
      </c>
      <c r="H7" s="16" t="str">
        <f t="shared" si="1"/>
        <v/>
      </c>
      <c r="I7" s="16" t="str">
        <f t="shared" si="1"/>
        <v/>
      </c>
      <c r="J7" s="16" t="str">
        <f t="shared" si="1"/>
        <v/>
      </c>
      <c r="K7" s="16" t="str">
        <f t="shared" si="1"/>
        <v/>
      </c>
      <c r="L7" s="16" t="str">
        <f t="shared" si="1"/>
        <v/>
      </c>
      <c r="M7" s="16" t="str">
        <f t="shared" si="1"/>
        <v/>
      </c>
      <c r="N7" s="16" t="str">
        <f t="shared" si="1"/>
        <v/>
      </c>
      <c r="O7" s="16" t="str">
        <f>IF(AND(O18&lt;&gt;"",O19&lt;&gt;"",O20&lt;&gt;"",O21&lt;&gt;"",O22&lt;&gt;"",O23&lt;&gt;"",O24&lt;&gt;"",O26&lt;&gt;"",O27&lt;&gt;"",O31&lt;&gt;"",O32&lt;&gt;"",O33&lt;&gt;"",O34&lt;&gt;"",O35&lt;&gt;"",O36&lt;&gt;"",O37&lt;&gt;"",O38&lt;&gt;"",O39&lt;&gt;"",O40&lt;&gt;"",O41&lt;&gt;"",O46&lt;&gt;"",O47&lt;&gt;"",O51&lt;&gt;"",O52&lt;&gt;"",O53&lt;&gt;"",O54&lt;&gt;"",O55&lt;&gt;"",O56&lt;&gt;""),N28,"")</f>
        <v/>
      </c>
      <c r="P7" s="16" t="str">
        <f t="shared" ref="P7:AG7" si="2">IF(AND(P18&lt;&gt;"",P19&lt;&gt;"",P20&lt;&gt;"",P21&lt;&gt;"",P22&lt;&gt;"",P23&lt;&gt;"",P24&lt;&gt;"",P25&lt;&gt;"",P26&lt;&gt;"",P31&lt;&gt;"",P32&lt;&gt;"",P33&lt;&gt;"",P34&lt;&gt;"",P35&lt;&gt;"",P36&lt;&gt;"",P37&lt;&gt;"",P38&lt;&gt;"",P39&lt;&gt;"",P40&lt;&gt;"",P41&lt;&gt;"",P46&lt;&gt;"",P47&lt;&gt;"",P51&lt;&gt;"",P52&lt;&gt;"",P53&lt;&gt;"",P54&lt;&gt;"",P55&lt;&gt;"",P56&lt;&gt;""),O28,"")</f>
        <v/>
      </c>
      <c r="Q7" s="16" t="str">
        <f t="shared" si="2"/>
        <v/>
      </c>
      <c r="R7" s="16" t="str">
        <f t="shared" si="2"/>
        <v/>
      </c>
      <c r="S7" s="16" t="str">
        <f t="shared" si="2"/>
        <v/>
      </c>
      <c r="T7" s="16" t="str">
        <f t="shared" si="2"/>
        <v/>
      </c>
      <c r="U7" s="16" t="str">
        <f t="shared" si="2"/>
        <v/>
      </c>
      <c r="V7" s="16" t="str">
        <f t="shared" si="2"/>
        <v/>
      </c>
      <c r="W7" s="16" t="str">
        <f t="shared" si="2"/>
        <v/>
      </c>
      <c r="X7" s="16" t="str">
        <f t="shared" si="2"/>
        <v/>
      </c>
      <c r="Y7" s="16" t="str">
        <f t="shared" si="2"/>
        <v/>
      </c>
      <c r="Z7" s="16" t="str">
        <f t="shared" si="2"/>
        <v/>
      </c>
      <c r="AA7" s="16" t="str">
        <f t="shared" si="2"/>
        <v/>
      </c>
      <c r="AB7" s="16" t="str">
        <f t="shared" si="2"/>
        <v/>
      </c>
      <c r="AC7" s="16" t="str">
        <f t="shared" si="2"/>
        <v/>
      </c>
      <c r="AD7" s="16" t="str">
        <f t="shared" si="2"/>
        <v/>
      </c>
      <c r="AE7" s="16" t="str">
        <f t="shared" si="2"/>
        <v/>
      </c>
      <c r="AF7" s="16" t="str">
        <f t="shared" si="2"/>
        <v/>
      </c>
      <c r="AG7" s="16" t="str">
        <f t="shared" si="2"/>
        <v/>
      </c>
      <c r="AH7" s="13"/>
    </row>
    <row r="8" spans="1:34" ht="12.75" x14ac:dyDescent="0.2">
      <c r="B8" s="17" t="s">
        <v>5</v>
      </c>
      <c r="C8" s="18">
        <v>13519</v>
      </c>
      <c r="D8" s="19" t="str">
        <f t="shared" ref="D8:N8" si="3">IF(AND(D18&lt;&gt;"",D19&lt;&gt;"",D20&lt;&gt;"",D21&lt;&gt;"",D22&lt;&gt;"",D23&lt;&gt;"",D24&lt;&gt;"",D25&lt;&gt;"",D26&lt;&gt;"",D31&lt;&gt;"",D32&lt;&gt;"",D33&lt;&gt;"",D34&lt;&gt;"",D35&lt;&gt;"",D36&lt;&gt;"",D37&lt;&gt;"",D38&lt;&gt;"",D39&lt;&gt;"",D40&lt;&gt;"",D41&lt;&gt;"",D46&lt;&gt;"",D47&lt;&gt;"",D51&lt;&gt;"",D52&lt;&gt;"",D53&lt;&gt;"",D54&lt;&gt;"",D55&lt;&gt;"",D56&lt;&gt;""),C27,"")</f>
        <v/>
      </c>
      <c r="E8" s="19" t="str">
        <f t="shared" si="3"/>
        <v/>
      </c>
      <c r="F8" s="19" t="str">
        <f t="shared" si="3"/>
        <v/>
      </c>
      <c r="G8" s="19" t="str">
        <f t="shared" si="3"/>
        <v/>
      </c>
      <c r="H8" s="19" t="str">
        <f t="shared" si="3"/>
        <v/>
      </c>
      <c r="I8" s="19" t="str">
        <f t="shared" si="3"/>
        <v/>
      </c>
      <c r="J8" s="19" t="str">
        <f t="shared" si="3"/>
        <v/>
      </c>
      <c r="K8" s="19" t="str">
        <f t="shared" si="3"/>
        <v/>
      </c>
      <c r="L8" s="19" t="str">
        <f t="shared" si="3"/>
        <v/>
      </c>
      <c r="M8" s="19" t="str">
        <f t="shared" si="3"/>
        <v/>
      </c>
      <c r="N8" s="19" t="str">
        <f t="shared" si="3"/>
        <v/>
      </c>
      <c r="O8" s="19" t="str">
        <f>IF(AND(O18&lt;&gt;"",O19&lt;&gt;"",O20&lt;&gt;"",O21&lt;&gt;"",O22&lt;&gt;"",O23&lt;&gt;"",O24&lt;&gt;"",O26&lt;&gt;"",O27&lt;&gt;"",O31&lt;&gt;"",O32&lt;&gt;"",O33&lt;&gt;"",O34&lt;&gt;"",O35&lt;&gt;"",O36&lt;&gt;"",O37&lt;&gt;"",O38&lt;&gt;"",O39&lt;&gt;"",O40&lt;&gt;"",O41&lt;&gt;"",O46&lt;&gt;"",O47&lt;&gt;"",O51&lt;&gt;"",O52&lt;&gt;"",O53&lt;&gt;"",O54&lt;&gt;"",O55&lt;&gt;"",O56&lt;&gt;""),N27,"")</f>
        <v/>
      </c>
      <c r="P8" s="19" t="str">
        <f>IF(AND(P18&lt;&gt;"",P19&lt;&gt;"",P20&lt;&gt;"",P21&lt;&gt;"",P22&lt;&gt;"",P23&lt;&gt;"",P24&lt;&gt;"",P25&lt;&gt;"",P26&lt;&gt;"",P31&lt;&gt;"",P32&lt;&gt;"",P33&lt;&gt;"",P34&lt;&gt;"",P35&lt;&gt;"",P36&lt;&gt;"",P37&lt;&gt;"",P38&lt;&gt;"",P39&lt;&gt;"",P40&lt;&gt;"",P41&lt;&gt;"",P46&lt;&gt;"",P47&lt;&gt;"",P51&lt;&gt;"",P52&lt;&gt;"",P53&lt;&gt;"",P54&lt;&gt;"",P55&lt;&gt;"",P56&lt;&gt;""),#REF!,"")</f>
        <v/>
      </c>
      <c r="Q8" s="19" t="str">
        <f t="shared" ref="Q8:AG8" si="4">IF(AND(Q18&lt;&gt;"",Q19&lt;&gt;"",Q20&lt;&gt;"",Q21&lt;&gt;"",Q22&lt;&gt;"",Q23&lt;&gt;"",Q24&lt;&gt;"",Q25&lt;&gt;"",Q26&lt;&gt;"",Q31&lt;&gt;"",Q32&lt;&gt;"",Q33&lt;&gt;"",Q34&lt;&gt;"",Q35&lt;&gt;"",Q36&lt;&gt;"",Q37&lt;&gt;"",Q38&lt;&gt;"",Q39&lt;&gt;"",Q40&lt;&gt;"",Q41&lt;&gt;"",Q46&lt;&gt;"",Q47&lt;&gt;"",Q51&lt;&gt;"",Q52&lt;&gt;"",Q53&lt;&gt;"",Q54&lt;&gt;"",Q55&lt;&gt;"",Q56&lt;&gt;""),P27,"")</f>
        <v/>
      </c>
      <c r="R8" s="19" t="str">
        <f t="shared" si="4"/>
        <v/>
      </c>
      <c r="S8" s="19" t="str">
        <f t="shared" si="4"/>
        <v/>
      </c>
      <c r="T8" s="19" t="str">
        <f t="shared" si="4"/>
        <v/>
      </c>
      <c r="U8" s="19" t="str">
        <f t="shared" si="4"/>
        <v/>
      </c>
      <c r="V8" s="19" t="str">
        <f t="shared" si="4"/>
        <v/>
      </c>
      <c r="W8" s="19" t="str">
        <f t="shared" si="4"/>
        <v/>
      </c>
      <c r="X8" s="19" t="str">
        <f t="shared" si="4"/>
        <v/>
      </c>
      <c r="Y8" s="19" t="str">
        <f t="shared" si="4"/>
        <v/>
      </c>
      <c r="Z8" s="19" t="str">
        <f t="shared" si="4"/>
        <v/>
      </c>
      <c r="AA8" s="19" t="str">
        <f t="shared" si="4"/>
        <v/>
      </c>
      <c r="AB8" s="19" t="str">
        <f t="shared" si="4"/>
        <v/>
      </c>
      <c r="AC8" s="19" t="str">
        <f t="shared" si="4"/>
        <v/>
      </c>
      <c r="AD8" s="19" t="str">
        <f t="shared" si="4"/>
        <v/>
      </c>
      <c r="AE8" s="19" t="str">
        <f t="shared" si="4"/>
        <v/>
      </c>
      <c r="AF8" s="19" t="str">
        <f t="shared" si="4"/>
        <v/>
      </c>
      <c r="AG8" s="19" t="str">
        <f t="shared" si="4"/>
        <v/>
      </c>
      <c r="AH8" s="20"/>
    </row>
    <row r="9" spans="1:34" ht="12.75" collapsed="1" x14ac:dyDescent="0.2">
      <c r="A9" s="10"/>
      <c r="B9" s="6" t="s">
        <v>6</v>
      </c>
      <c r="C9" s="21">
        <f t="shared" ref="C9:N9" si="5">IF(AND(C18&lt;&gt;"",C19&lt;&gt;"",C20&lt;&gt;"",C21&lt;&gt;"",C22&lt;&gt;"",C23&lt;&gt;"",C24&lt;&gt;"",C25&lt;&gt;"",C26&lt;&gt;"",C31&lt;&gt;"",C32&lt;&gt;"",C33&lt;&gt;"",C34&lt;&gt;"",C35&lt;&gt;"",C36&lt;&gt;"",C37&lt;&gt;"",C38&lt;&gt;"",C39&lt;&gt;"",C40&lt;&gt;"",C41&lt;&gt;"",C46&lt;&gt;"",C47&lt;&gt;"",C51&lt;&gt;"",C52&lt;&gt;"",C53&lt;&gt;"",C54&lt;&gt;"",C55&lt;&gt;"",C56&lt;&gt;""),C51*(1-C10),"")</f>
        <v>0</v>
      </c>
      <c r="D9" s="21" t="str">
        <f t="shared" si="5"/>
        <v/>
      </c>
      <c r="E9" s="21" t="str">
        <f t="shared" si="5"/>
        <v/>
      </c>
      <c r="F9" s="21" t="str">
        <f t="shared" si="5"/>
        <v/>
      </c>
      <c r="G9" s="21" t="str">
        <f t="shared" si="5"/>
        <v/>
      </c>
      <c r="H9" s="21" t="str">
        <f t="shared" si="5"/>
        <v/>
      </c>
      <c r="I9" s="21" t="str">
        <f t="shared" si="5"/>
        <v/>
      </c>
      <c r="J9" s="21" t="str">
        <f t="shared" si="5"/>
        <v/>
      </c>
      <c r="K9" s="21" t="str">
        <f t="shared" si="5"/>
        <v/>
      </c>
      <c r="L9" s="21" t="str">
        <f t="shared" si="5"/>
        <v/>
      </c>
      <c r="M9" s="21" t="str">
        <f t="shared" si="5"/>
        <v/>
      </c>
      <c r="N9" s="21" t="str">
        <f t="shared" si="5"/>
        <v/>
      </c>
      <c r="O9" s="21" t="str">
        <f>IF(AND(O18&lt;&gt;"",O19&lt;&gt;"",O20&lt;&gt;"",O21&lt;&gt;"",O22&lt;&gt;"",O23&lt;&gt;"",O24&lt;&gt;"",O26&lt;&gt;"",O27&lt;&gt;"",O31&lt;&gt;"",O32&lt;&gt;"",O33&lt;&gt;"",O34&lt;&gt;"",O35&lt;&gt;"",O36&lt;&gt;"",O37&lt;&gt;"",O38&lt;&gt;"",O39&lt;&gt;"",O40&lt;&gt;"",O41&lt;&gt;"",O46&lt;&gt;"",O47&lt;&gt;"",O51&lt;&gt;"",O52&lt;&gt;"",O53&lt;&gt;"",O54&lt;&gt;"",O55&lt;&gt;"",O56&lt;&gt;""),O51*(1-O10),"")</f>
        <v/>
      </c>
      <c r="P9" s="21" t="str">
        <f t="shared" ref="P9:AG9" si="6">IF(AND(P18&lt;&gt;"",P19&lt;&gt;"",P20&lt;&gt;"",P21&lt;&gt;"",P22&lt;&gt;"",P23&lt;&gt;"",P24&lt;&gt;"",P25&lt;&gt;"",P26&lt;&gt;"",P31&lt;&gt;"",P32&lt;&gt;"",P33&lt;&gt;"",P34&lt;&gt;"",P35&lt;&gt;"",P36&lt;&gt;"",P37&lt;&gt;"",P38&lt;&gt;"",P39&lt;&gt;"",P40&lt;&gt;"",P41&lt;&gt;"",P46&lt;&gt;"",P47&lt;&gt;"",P51&lt;&gt;"",P52&lt;&gt;"",P53&lt;&gt;"",P54&lt;&gt;"",P55&lt;&gt;"",P56&lt;&gt;""),P51*(1-P10),"")</f>
        <v/>
      </c>
      <c r="Q9" s="21" t="str">
        <f t="shared" si="6"/>
        <v/>
      </c>
      <c r="R9" s="21" t="str">
        <f t="shared" si="6"/>
        <v/>
      </c>
      <c r="S9" s="21" t="str">
        <f t="shared" si="6"/>
        <v/>
      </c>
      <c r="T9" s="21" t="str">
        <f t="shared" si="6"/>
        <v/>
      </c>
      <c r="U9" s="21" t="str">
        <f t="shared" si="6"/>
        <v/>
      </c>
      <c r="V9" s="21" t="str">
        <f t="shared" si="6"/>
        <v/>
      </c>
      <c r="W9" s="21" t="str">
        <f t="shared" si="6"/>
        <v/>
      </c>
      <c r="X9" s="21" t="str">
        <f t="shared" si="6"/>
        <v/>
      </c>
      <c r="Y9" s="21" t="str">
        <f t="shared" si="6"/>
        <v/>
      </c>
      <c r="Z9" s="21" t="str">
        <f t="shared" si="6"/>
        <v/>
      </c>
      <c r="AA9" s="21" t="str">
        <f t="shared" si="6"/>
        <v/>
      </c>
      <c r="AB9" s="21" t="str">
        <f t="shared" si="6"/>
        <v/>
      </c>
      <c r="AC9" s="21" t="str">
        <f t="shared" si="6"/>
        <v/>
      </c>
      <c r="AD9" s="21" t="str">
        <f t="shared" si="6"/>
        <v/>
      </c>
      <c r="AE9" s="21" t="str">
        <f t="shared" si="6"/>
        <v/>
      </c>
      <c r="AF9" s="21" t="str">
        <f t="shared" si="6"/>
        <v/>
      </c>
      <c r="AG9" s="21" t="str">
        <f t="shared" si="6"/>
        <v/>
      </c>
      <c r="AH9" s="13"/>
    </row>
    <row r="10" spans="1:34" ht="12.75" hidden="1" outlineLevel="1" x14ac:dyDescent="0.2">
      <c r="A10" s="10"/>
      <c r="B10" s="6" t="s">
        <v>7</v>
      </c>
      <c r="C10" s="22">
        <v>0.2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13"/>
    </row>
    <row r="11" spans="1:34" ht="12.75" hidden="1" outlineLevel="1" x14ac:dyDescent="0.2">
      <c r="A11" s="10"/>
      <c r="B11" s="6" t="s">
        <v>8</v>
      </c>
      <c r="C11" s="8">
        <f>IF(AND(C18&lt;&gt;"",C19&lt;&gt;"",C20&lt;&gt;"",C21&lt;&gt;"",C22&lt;&gt;"",C23&lt;&gt;"",C24&lt;&gt;"",C25&lt;&gt;"",C26&lt;&gt;"",C31&lt;&gt;"",C32&lt;&gt;"",C33&lt;&gt;"",C34&lt;&gt;"",C35&lt;&gt;"",C36&lt;&gt;"",C37&lt;&gt;"",C38&lt;&gt;"",C39&lt;&gt;"",C40&lt;&gt;"",C41&lt;&gt;"",C46&lt;&gt;"",C47&lt;&gt;"",C51&lt;&gt;"",C52&lt;&gt;"",C53&lt;&gt;"",C54&lt;&gt;"",C55&lt;&gt;"",C56&lt;&gt;""),C51*C10,"")</f>
        <v>0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13"/>
    </row>
    <row r="12" spans="1:34" ht="12.75" collapsed="1" x14ac:dyDescent="0.2">
      <c r="A12" s="10"/>
      <c r="B12" s="6" t="s">
        <v>9</v>
      </c>
      <c r="C12" s="8">
        <f t="shared" ref="C12:N12" si="7">IF(AND(C18&lt;&gt;"",C19&lt;&gt;"",C20&lt;&gt;"",C21&lt;&gt;"",C22&lt;&gt;"",C23&lt;&gt;"",C24&lt;&gt;"",C25&lt;&gt;"",C26&lt;&gt;"",C31&lt;&gt;"",C32&lt;&gt;"",C33&lt;&gt;"",C34&lt;&gt;"",C35&lt;&gt;"",C36&lt;&gt;"",C37&lt;&gt;"",C38&lt;&gt;"",C39&lt;&gt;"",C40&lt;&gt;"",C41&lt;&gt;"",C46&lt;&gt;"",C47&lt;&gt;"",C51&lt;&gt;"",C52&lt;&gt;"",C53&lt;&gt;"",C54&lt;&gt;"",C55&lt;&gt;"",C56&lt;&gt;""),C53*(1-C13),"")</f>
        <v>423.4</v>
      </c>
      <c r="D12" s="8" t="str">
        <f t="shared" si="7"/>
        <v/>
      </c>
      <c r="E12" s="8" t="str">
        <f t="shared" si="7"/>
        <v/>
      </c>
      <c r="F12" s="8" t="str">
        <f t="shared" si="7"/>
        <v/>
      </c>
      <c r="G12" s="8" t="str">
        <f t="shared" si="7"/>
        <v/>
      </c>
      <c r="H12" s="8" t="str">
        <f t="shared" si="7"/>
        <v/>
      </c>
      <c r="I12" s="8" t="str">
        <f t="shared" si="7"/>
        <v/>
      </c>
      <c r="J12" s="8" t="str">
        <f t="shared" si="7"/>
        <v/>
      </c>
      <c r="K12" s="8" t="str">
        <f t="shared" si="7"/>
        <v/>
      </c>
      <c r="L12" s="8" t="str">
        <f t="shared" si="7"/>
        <v/>
      </c>
      <c r="M12" s="8" t="str">
        <f t="shared" si="7"/>
        <v/>
      </c>
      <c r="N12" s="8" t="str">
        <f t="shared" si="7"/>
        <v/>
      </c>
      <c r="O12" s="8" t="str">
        <f>IF(AND(O18&lt;&gt;"",O19&lt;&gt;"",O20&lt;&gt;"",O21&lt;&gt;"",O22&lt;&gt;"",O23&lt;&gt;"",O24&lt;&gt;"",O26&lt;&gt;"",O27&lt;&gt;"",O31&lt;&gt;"",O32&lt;&gt;"",O33&lt;&gt;"",O34&lt;&gt;"",O35&lt;&gt;"",O36&lt;&gt;"",O37&lt;&gt;"",O38&lt;&gt;"",O39&lt;&gt;"",O40&lt;&gt;"",O41&lt;&gt;"",O46&lt;&gt;"",O47&lt;&gt;"",O51&lt;&gt;"",O52&lt;&gt;"",O53&lt;&gt;"",O54&lt;&gt;"",O55&lt;&gt;"",O56&lt;&gt;""),O53*(1-O13),"")</f>
        <v/>
      </c>
      <c r="P12" s="8" t="str">
        <f t="shared" ref="P12:AG12" si="8">IF(AND(P18&lt;&gt;"",P19&lt;&gt;"",P20&lt;&gt;"",P21&lt;&gt;"",P22&lt;&gt;"",P23&lt;&gt;"",P24&lt;&gt;"",P25&lt;&gt;"",P26&lt;&gt;"",P31&lt;&gt;"",P32&lt;&gt;"",P33&lt;&gt;"",P34&lt;&gt;"",P35&lt;&gt;"",P36&lt;&gt;"",P37&lt;&gt;"",P38&lt;&gt;"",P39&lt;&gt;"",P40&lt;&gt;"",P41&lt;&gt;"",P46&lt;&gt;"",P47&lt;&gt;"",P51&lt;&gt;"",P52&lt;&gt;"",P53&lt;&gt;"",P54&lt;&gt;"",P55&lt;&gt;"",P56&lt;&gt;""),P53*(1-P13),"")</f>
        <v/>
      </c>
      <c r="Q12" s="8" t="str">
        <f t="shared" si="8"/>
        <v/>
      </c>
      <c r="R12" s="8" t="str">
        <f t="shared" si="8"/>
        <v/>
      </c>
      <c r="S12" s="8" t="str">
        <f t="shared" si="8"/>
        <v/>
      </c>
      <c r="T12" s="8" t="str">
        <f t="shared" si="8"/>
        <v/>
      </c>
      <c r="U12" s="8" t="str">
        <f t="shared" si="8"/>
        <v/>
      </c>
      <c r="V12" s="8" t="str">
        <f t="shared" si="8"/>
        <v/>
      </c>
      <c r="W12" s="8" t="str">
        <f t="shared" si="8"/>
        <v/>
      </c>
      <c r="X12" s="8" t="str">
        <f t="shared" si="8"/>
        <v/>
      </c>
      <c r="Y12" s="8" t="str">
        <f t="shared" si="8"/>
        <v/>
      </c>
      <c r="Z12" s="8" t="str">
        <f t="shared" si="8"/>
        <v/>
      </c>
      <c r="AA12" s="8" t="str">
        <f t="shared" si="8"/>
        <v/>
      </c>
      <c r="AB12" s="8" t="str">
        <f t="shared" si="8"/>
        <v/>
      </c>
      <c r="AC12" s="8" t="str">
        <f t="shared" si="8"/>
        <v/>
      </c>
      <c r="AD12" s="8" t="str">
        <f t="shared" si="8"/>
        <v/>
      </c>
      <c r="AE12" s="8" t="str">
        <f t="shared" si="8"/>
        <v/>
      </c>
      <c r="AF12" s="8" t="str">
        <f t="shared" si="8"/>
        <v/>
      </c>
      <c r="AG12" s="8" t="str">
        <f t="shared" si="8"/>
        <v/>
      </c>
      <c r="AH12" s="13"/>
    </row>
    <row r="13" spans="1:34" ht="12.75" hidden="1" outlineLevel="1" x14ac:dyDescent="0.2">
      <c r="A13" s="10"/>
      <c r="B13" s="6" t="s">
        <v>7</v>
      </c>
      <c r="C13" s="22">
        <v>0.27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13"/>
    </row>
    <row r="14" spans="1:34" ht="12.75" hidden="1" outlineLevel="1" x14ac:dyDescent="0.2">
      <c r="A14" s="10"/>
      <c r="B14" s="6" t="s">
        <v>8</v>
      </c>
      <c r="C14" s="8">
        <f>IF(AND(C18&lt;&gt;"",C19&lt;&gt;"",C20&lt;&gt;"",C21&lt;&gt;"",C22&lt;&gt;"",C23&lt;&gt;"",C24&lt;&gt;"",C25&lt;&gt;"",C26&lt;&gt;"",C31&lt;&gt;"",C32&lt;&gt;"",C33&lt;&gt;"",C34&lt;&gt;"",C35&lt;&gt;"",C36&lt;&gt;"",C37&lt;&gt;"",C38&lt;&gt;"",C39&lt;&gt;"",C40&lt;&gt;"",C41&lt;&gt;"",C46&lt;&gt;"",C47&lt;&gt;"",C51&lt;&gt;"",C52&lt;&gt;"",C53&lt;&gt;"",C54&lt;&gt;"",C55&lt;&gt;"",C56&lt;&gt;""),C53*C13,"")</f>
        <v>156.60000000000002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13"/>
    </row>
    <row r="15" spans="1:34" ht="12.75" collapsed="1" x14ac:dyDescent="0.2">
      <c r="A15" s="10"/>
      <c r="B15" s="6" t="s">
        <v>10</v>
      </c>
      <c r="C15" s="8">
        <f t="shared" ref="C15:N15" si="9">IF(AND(C18&lt;&gt;"",C19&lt;&gt;"",C20&lt;&gt;"",C21&lt;&gt;"",C22&lt;&gt;"",C23&lt;&gt;"",C24&lt;&gt;"",C25&lt;&gt;"",C26&lt;&gt;"",C31&lt;&gt;"",C32&lt;&gt;"",C33&lt;&gt;"",C34&lt;&gt;"",C35&lt;&gt;"",C36&lt;&gt;"",C37&lt;&gt;"",C38&lt;&gt;"",C39&lt;&gt;"",C40&lt;&gt;"",C41&lt;&gt;"",C46&lt;&gt;"",C47&lt;&gt;"",C51&lt;&gt;"",C52&lt;&gt;"",C53&lt;&gt;"",C54&lt;&gt;"",C55&lt;&gt;"",C56&lt;&gt;""),C55*(1-C16),"")</f>
        <v>0</v>
      </c>
      <c r="D15" s="8" t="str">
        <f t="shared" si="9"/>
        <v/>
      </c>
      <c r="E15" s="8" t="str">
        <f t="shared" si="9"/>
        <v/>
      </c>
      <c r="F15" s="8" t="str">
        <f t="shared" si="9"/>
        <v/>
      </c>
      <c r="G15" s="8" t="str">
        <f t="shared" si="9"/>
        <v/>
      </c>
      <c r="H15" s="8" t="str">
        <f t="shared" si="9"/>
        <v/>
      </c>
      <c r="I15" s="8" t="str">
        <f t="shared" si="9"/>
        <v/>
      </c>
      <c r="J15" s="8" t="str">
        <f t="shared" si="9"/>
        <v/>
      </c>
      <c r="K15" s="8" t="str">
        <f t="shared" si="9"/>
        <v/>
      </c>
      <c r="L15" s="8" t="str">
        <f t="shared" si="9"/>
        <v/>
      </c>
      <c r="M15" s="8" t="str">
        <f t="shared" si="9"/>
        <v/>
      </c>
      <c r="N15" s="8" t="str">
        <f t="shared" si="9"/>
        <v/>
      </c>
      <c r="O15" s="8" t="str">
        <f>IF(AND(O18&lt;&gt;"",O19&lt;&gt;"",O20&lt;&gt;"",O21&lt;&gt;"",O22&lt;&gt;"",O23&lt;&gt;"",O24&lt;&gt;"",O26&lt;&gt;"",O27&lt;&gt;"",O31&lt;&gt;"",O32&lt;&gt;"",O33&lt;&gt;"",O34&lt;&gt;"",O35&lt;&gt;"",O36&lt;&gt;"",O37&lt;&gt;"",O38&lt;&gt;"",O39&lt;&gt;"",O40&lt;&gt;"",O41&lt;&gt;"",O46&lt;&gt;"",O47&lt;&gt;"",O51&lt;&gt;"",O52&lt;&gt;"",O53&lt;&gt;"",O54&lt;&gt;"",O55&lt;&gt;"",O56&lt;&gt;""),O55*(1-O16),"")</f>
        <v/>
      </c>
      <c r="P15" s="8" t="str">
        <f t="shared" ref="P15:AG15" si="10">IF(AND(P18&lt;&gt;"",P19&lt;&gt;"",P20&lt;&gt;"",P21&lt;&gt;"",P22&lt;&gt;"",P23&lt;&gt;"",P24&lt;&gt;"",P25&lt;&gt;"",P26&lt;&gt;"",P31&lt;&gt;"",P32&lt;&gt;"",P33&lt;&gt;"",P34&lt;&gt;"",P35&lt;&gt;"",P36&lt;&gt;"",P37&lt;&gt;"",P38&lt;&gt;"",P39&lt;&gt;"",P40&lt;&gt;"",P41&lt;&gt;"",P46&lt;&gt;"",P47&lt;&gt;"",P51&lt;&gt;"",P52&lt;&gt;"",P53&lt;&gt;"",P54&lt;&gt;"",P55&lt;&gt;"",P56&lt;&gt;""),P55*(1-P16),"")</f>
        <v/>
      </c>
      <c r="Q15" s="8" t="str">
        <f t="shared" si="10"/>
        <v/>
      </c>
      <c r="R15" s="8" t="str">
        <f t="shared" si="10"/>
        <v/>
      </c>
      <c r="S15" s="8" t="str">
        <f t="shared" si="10"/>
        <v/>
      </c>
      <c r="T15" s="8" t="str">
        <f t="shared" si="10"/>
        <v/>
      </c>
      <c r="U15" s="8" t="str">
        <f t="shared" si="10"/>
        <v/>
      </c>
      <c r="V15" s="8" t="str">
        <f t="shared" si="10"/>
        <v/>
      </c>
      <c r="W15" s="8" t="str">
        <f t="shared" si="10"/>
        <v/>
      </c>
      <c r="X15" s="8" t="str">
        <f t="shared" si="10"/>
        <v/>
      </c>
      <c r="Y15" s="8" t="str">
        <f t="shared" si="10"/>
        <v/>
      </c>
      <c r="Z15" s="8" t="str">
        <f t="shared" si="10"/>
        <v/>
      </c>
      <c r="AA15" s="8" t="str">
        <f t="shared" si="10"/>
        <v/>
      </c>
      <c r="AB15" s="8" t="str">
        <f t="shared" si="10"/>
        <v/>
      </c>
      <c r="AC15" s="8" t="str">
        <f t="shared" si="10"/>
        <v/>
      </c>
      <c r="AD15" s="8" t="str">
        <f t="shared" si="10"/>
        <v/>
      </c>
      <c r="AE15" s="8" t="str">
        <f t="shared" si="10"/>
        <v/>
      </c>
      <c r="AF15" s="8" t="str">
        <f t="shared" si="10"/>
        <v/>
      </c>
      <c r="AG15" s="8" t="str">
        <f t="shared" si="10"/>
        <v/>
      </c>
      <c r="AH15" s="13"/>
    </row>
    <row r="16" spans="1:34" ht="12.75" hidden="1" outlineLevel="1" x14ac:dyDescent="0.2">
      <c r="A16" s="10"/>
      <c r="B16" s="6" t="s">
        <v>7</v>
      </c>
      <c r="C16" s="22">
        <v>0.15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13"/>
    </row>
    <row r="17" spans="1:34" ht="12.75" hidden="1" outlineLevel="1" x14ac:dyDescent="0.2">
      <c r="A17" s="10"/>
      <c r="B17" s="6" t="s">
        <v>8</v>
      </c>
      <c r="C17" s="8">
        <f>IF(AND(C18&lt;&gt;"",C19&lt;&gt;"",C20&lt;&gt;"",C21&lt;&gt;"",C22&lt;&gt;"",C23&lt;&gt;"",C24&lt;&gt;"",C25&lt;&gt;"",C26&lt;&gt;"",C31&lt;&gt;"",C32&lt;&gt;"",C33&lt;&gt;"",C34&lt;&gt;"",C35&lt;&gt;"",C36&lt;&gt;"",C37&lt;&gt;"",C38&lt;&gt;"",C39&lt;&gt;"",C40&lt;&gt;"",C41&lt;&gt;"",C46&lt;&gt;"",C47&lt;&gt;"",C51&lt;&gt;"",C52&lt;&gt;"",C53&lt;&gt;"",C54&lt;&gt;"",C55&lt;&gt;"",C56&lt;&gt;""),C55*C16,"")</f>
        <v>0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13"/>
    </row>
    <row r="18" spans="1:34" ht="12.75" x14ac:dyDescent="0.2">
      <c r="A18" s="10"/>
      <c r="B18" s="23" t="s">
        <v>11</v>
      </c>
      <c r="C18" s="24" t="s">
        <v>12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5"/>
      <c r="AH18" s="13"/>
    </row>
    <row r="19" spans="1:34" ht="12.75" x14ac:dyDescent="0.2">
      <c r="B19" s="26" t="s">
        <v>13</v>
      </c>
      <c r="C19" s="27">
        <v>2740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9"/>
    </row>
    <row r="20" spans="1:34" ht="12.75" x14ac:dyDescent="0.2">
      <c r="B20" s="26" t="s">
        <v>14</v>
      </c>
      <c r="C20" s="27">
        <v>9254</v>
      </c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9"/>
    </row>
    <row r="21" spans="1:34" ht="12.75" x14ac:dyDescent="0.2">
      <c r="B21" s="26" t="s">
        <v>15</v>
      </c>
      <c r="C21" s="27">
        <v>33345</v>
      </c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9"/>
    </row>
    <row r="22" spans="1:34" ht="12.75" x14ac:dyDescent="0.2">
      <c r="B22" s="26" t="s">
        <v>16</v>
      </c>
      <c r="C22" s="27">
        <v>1470</v>
      </c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9"/>
    </row>
    <row r="23" spans="1:34" ht="12.75" x14ac:dyDescent="0.2">
      <c r="B23" s="26" t="s">
        <v>17</v>
      </c>
      <c r="C23" s="27">
        <v>0</v>
      </c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0"/>
    </row>
    <row r="24" spans="1:34" ht="12.75" x14ac:dyDescent="0.2">
      <c r="B24" s="28" t="s">
        <v>18</v>
      </c>
      <c r="C24" s="27">
        <v>0</v>
      </c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9"/>
    </row>
    <row r="25" spans="1:34" ht="12.75" x14ac:dyDescent="0.2">
      <c r="B25" s="28" t="s">
        <v>19</v>
      </c>
      <c r="C25" s="27">
        <v>0</v>
      </c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9"/>
    </row>
    <row r="26" spans="1:34" ht="12.75" x14ac:dyDescent="0.2">
      <c r="B26" s="28" t="s">
        <v>20</v>
      </c>
      <c r="C26" s="27">
        <v>0</v>
      </c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>
        <v>13500</v>
      </c>
      <c r="P26" s="27">
        <v>13500</v>
      </c>
      <c r="Q26" s="27">
        <v>13500</v>
      </c>
      <c r="R26" s="27">
        <v>13500</v>
      </c>
      <c r="S26" s="27">
        <v>13500</v>
      </c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9"/>
    </row>
    <row r="27" spans="1:34" ht="12.75" x14ac:dyDescent="0.2">
      <c r="B27" s="17" t="s">
        <v>21</v>
      </c>
      <c r="C27" s="19">
        <f t="shared" ref="C27:AG27" si="11">IF(AND(C18&lt;&gt;"",C19&lt;&gt;"",C20&lt;&gt;"",C21&lt;&gt;"",C22&lt;&gt;"",C23&lt;&gt;"",C24&lt;&gt;"",C25&lt;&gt;"",C26&lt;&gt;"",C31&lt;&gt;"",C32&lt;&gt;"",C33&lt;&gt;"",C34&lt;&gt;"",C35&lt;&gt;"",C36&lt;&gt;"",C37&lt;&gt;"",C38&lt;&gt;"",C39&lt;&gt;"",C40&lt;&gt;"",C41&lt;&gt;"",C46&lt;&gt;"",C47&lt;&gt;"",C51&lt;&gt;"",C52&lt;&gt;"",C53&lt;&gt;"",C54&lt;&gt;"",C55&lt;&gt;"",C56&lt;&gt;""),C8+C19-C23,"")</f>
        <v>16259</v>
      </c>
      <c r="D27" s="19" t="str">
        <f t="shared" si="11"/>
        <v/>
      </c>
      <c r="E27" s="19" t="str">
        <f t="shared" si="11"/>
        <v/>
      </c>
      <c r="F27" s="19" t="str">
        <f t="shared" si="11"/>
        <v/>
      </c>
      <c r="G27" s="19" t="str">
        <f t="shared" si="11"/>
        <v/>
      </c>
      <c r="H27" s="19" t="str">
        <f t="shared" si="11"/>
        <v/>
      </c>
      <c r="I27" s="19" t="str">
        <f t="shared" si="11"/>
        <v/>
      </c>
      <c r="J27" s="19" t="str">
        <f t="shared" si="11"/>
        <v/>
      </c>
      <c r="K27" s="19" t="str">
        <f t="shared" si="11"/>
        <v/>
      </c>
      <c r="L27" s="19" t="str">
        <f t="shared" si="11"/>
        <v/>
      </c>
      <c r="M27" s="19" t="str">
        <f t="shared" si="11"/>
        <v/>
      </c>
      <c r="N27" s="19" t="str">
        <f t="shared" si="11"/>
        <v/>
      </c>
      <c r="O27" s="19" t="str">
        <f t="shared" si="11"/>
        <v/>
      </c>
      <c r="P27" s="19" t="str">
        <f t="shared" si="11"/>
        <v/>
      </c>
      <c r="Q27" s="19" t="str">
        <f t="shared" si="11"/>
        <v/>
      </c>
      <c r="R27" s="19" t="str">
        <f t="shared" si="11"/>
        <v/>
      </c>
      <c r="S27" s="19" t="str">
        <f t="shared" si="11"/>
        <v/>
      </c>
      <c r="T27" s="19" t="str">
        <f t="shared" si="11"/>
        <v/>
      </c>
      <c r="U27" s="19" t="str">
        <f t="shared" si="11"/>
        <v/>
      </c>
      <c r="V27" s="19" t="str">
        <f t="shared" si="11"/>
        <v/>
      </c>
      <c r="W27" s="19" t="str">
        <f t="shared" si="11"/>
        <v/>
      </c>
      <c r="X27" s="19" t="str">
        <f t="shared" si="11"/>
        <v/>
      </c>
      <c r="Y27" s="19" t="str">
        <f t="shared" si="11"/>
        <v/>
      </c>
      <c r="Z27" s="19" t="str">
        <f t="shared" si="11"/>
        <v/>
      </c>
      <c r="AA27" s="19" t="str">
        <f t="shared" si="11"/>
        <v/>
      </c>
      <c r="AB27" s="19" t="str">
        <f t="shared" si="11"/>
        <v/>
      </c>
      <c r="AC27" s="19" t="str">
        <f t="shared" si="11"/>
        <v/>
      </c>
      <c r="AD27" s="19" t="str">
        <f t="shared" si="11"/>
        <v/>
      </c>
      <c r="AE27" s="19" t="str">
        <f t="shared" si="11"/>
        <v/>
      </c>
      <c r="AF27" s="19" t="str">
        <f t="shared" si="11"/>
        <v/>
      </c>
      <c r="AG27" s="19" t="str">
        <f t="shared" si="11"/>
        <v/>
      </c>
      <c r="AH27" s="20"/>
    </row>
    <row r="28" spans="1:34" ht="12.75" x14ac:dyDescent="0.2">
      <c r="A28" s="10"/>
      <c r="B28" s="14" t="s">
        <v>22</v>
      </c>
      <c r="C28" s="16">
        <f t="shared" ref="C28:AG28" si="12">IF(AND(C18&lt;&gt;"",C19&lt;&gt;"",C20&lt;&gt;"",C21&lt;&gt;"",C22&lt;&gt;"",C23&lt;&gt;"",C24&lt;&gt;"",C25&lt;&gt;"",C26&lt;&gt;"",C31&lt;&gt;"",C32&lt;&gt;"",C33&lt;&gt;"",C34&lt;&gt;"",C35&lt;&gt;"",C36&lt;&gt;"",C37&lt;&gt;"",C38&lt;&gt;"",C39&lt;&gt;"",C40&lt;&gt;"",C41&lt;&gt;"",C46&lt;&gt;"",C47&lt;&gt;"",C51&lt;&gt;"",C52&lt;&gt;"",C53&lt;&gt;"",C54&lt;&gt;"",C55&lt;&gt;"",C56&lt;&gt;""),C7+C19+C20+C24+C25+C26,"")</f>
        <v>130658</v>
      </c>
      <c r="D28" s="16" t="str">
        <f t="shared" si="12"/>
        <v/>
      </c>
      <c r="E28" s="16" t="str">
        <f t="shared" si="12"/>
        <v/>
      </c>
      <c r="F28" s="16" t="str">
        <f t="shared" si="12"/>
        <v/>
      </c>
      <c r="G28" s="16" t="str">
        <f t="shared" si="12"/>
        <v/>
      </c>
      <c r="H28" s="16" t="str">
        <f t="shared" si="12"/>
        <v/>
      </c>
      <c r="I28" s="16" t="str">
        <f t="shared" si="12"/>
        <v/>
      </c>
      <c r="J28" s="16" t="str">
        <f t="shared" si="12"/>
        <v/>
      </c>
      <c r="K28" s="16" t="str">
        <f t="shared" si="12"/>
        <v/>
      </c>
      <c r="L28" s="16" t="str">
        <f t="shared" si="12"/>
        <v/>
      </c>
      <c r="M28" s="16" t="str">
        <f t="shared" si="12"/>
        <v/>
      </c>
      <c r="N28" s="16" t="str">
        <f t="shared" si="12"/>
        <v/>
      </c>
      <c r="O28" s="16" t="str">
        <f t="shared" si="12"/>
        <v/>
      </c>
      <c r="P28" s="16" t="str">
        <f t="shared" si="12"/>
        <v/>
      </c>
      <c r="Q28" s="16" t="str">
        <f t="shared" si="12"/>
        <v/>
      </c>
      <c r="R28" s="16" t="str">
        <f t="shared" si="12"/>
        <v/>
      </c>
      <c r="S28" s="16" t="str">
        <f t="shared" si="12"/>
        <v/>
      </c>
      <c r="T28" s="16" t="str">
        <f t="shared" si="12"/>
        <v/>
      </c>
      <c r="U28" s="16" t="str">
        <f t="shared" si="12"/>
        <v/>
      </c>
      <c r="V28" s="16" t="str">
        <f t="shared" si="12"/>
        <v/>
      </c>
      <c r="W28" s="16" t="str">
        <f t="shared" si="12"/>
        <v/>
      </c>
      <c r="X28" s="16" t="str">
        <f t="shared" si="12"/>
        <v/>
      </c>
      <c r="Y28" s="16" t="str">
        <f t="shared" si="12"/>
        <v/>
      </c>
      <c r="Z28" s="16" t="str">
        <f t="shared" si="12"/>
        <v/>
      </c>
      <c r="AA28" s="16" t="str">
        <f t="shared" si="12"/>
        <v/>
      </c>
      <c r="AB28" s="16" t="str">
        <f t="shared" si="12"/>
        <v/>
      </c>
      <c r="AC28" s="16" t="str">
        <f t="shared" si="12"/>
        <v/>
      </c>
      <c r="AD28" s="16" t="str">
        <f t="shared" si="12"/>
        <v/>
      </c>
      <c r="AE28" s="16" t="str">
        <f t="shared" si="12"/>
        <v/>
      </c>
      <c r="AF28" s="16" t="str">
        <f t="shared" si="12"/>
        <v/>
      </c>
      <c r="AG28" s="16" t="str">
        <f t="shared" si="12"/>
        <v/>
      </c>
      <c r="AH28" s="13"/>
    </row>
    <row r="29" spans="1:34" ht="12.75" x14ac:dyDescent="0.2">
      <c r="B29" s="29" t="s">
        <v>23</v>
      </c>
      <c r="C29" s="19">
        <f t="shared" ref="C29:N29" si="13">IF(AND(C18&lt;&gt;"",C19&lt;&gt;"",C20&lt;&gt;"",C21&lt;&gt;"",C22&lt;&gt;"",C23&lt;&gt;"",C24&lt;&gt;"",C25&lt;&gt;"",C26&lt;&gt;"",C31&lt;&gt;"",C32&lt;&gt;"",C33&lt;&gt;"",C34&lt;&gt;"",C35&lt;&gt;"",C36&lt;&gt;"",C37&lt;&gt;"",C38&lt;&gt;"",C39&lt;&gt;"",C40&lt;&gt;"",C41&lt;&gt;"",C46&lt;&gt;"",C47&lt;&gt;"",C51&lt;&gt;"",C52&lt;&gt;"",C53&lt;&gt;"",C54&lt;&gt;"",C55&lt;&gt;"",C56&lt;&gt;""),C28-C27,"")</f>
        <v>114399</v>
      </c>
      <c r="D29" s="19" t="str">
        <f t="shared" si="13"/>
        <v/>
      </c>
      <c r="E29" s="19" t="str">
        <f t="shared" si="13"/>
        <v/>
      </c>
      <c r="F29" s="19" t="str">
        <f t="shared" si="13"/>
        <v/>
      </c>
      <c r="G29" s="19" t="str">
        <f t="shared" si="13"/>
        <v/>
      </c>
      <c r="H29" s="19" t="str">
        <f t="shared" si="13"/>
        <v/>
      </c>
      <c r="I29" s="19" t="str">
        <f t="shared" si="13"/>
        <v/>
      </c>
      <c r="J29" s="19" t="str">
        <f t="shared" si="13"/>
        <v/>
      </c>
      <c r="K29" s="19" t="str">
        <f t="shared" si="13"/>
        <v/>
      </c>
      <c r="L29" s="19" t="str">
        <f t="shared" si="13"/>
        <v/>
      </c>
      <c r="M29" s="19" t="str">
        <f t="shared" si="13"/>
        <v/>
      </c>
      <c r="N29" s="19" t="str">
        <f t="shared" si="13"/>
        <v/>
      </c>
      <c r="O29" s="19" t="str">
        <f>IF(AND(O18&lt;&gt;"",O19&lt;&gt;"",O20&lt;&gt;"",O21&lt;&gt;"",O22&lt;&gt;"",O23&lt;&gt;"",O24&lt;&gt;"",O26&lt;&gt;"",O27&lt;&gt;"",O31&lt;&gt;"",O32&lt;&gt;"",O33&lt;&gt;"",O34&lt;&gt;"",O35&lt;&gt;"",O36&lt;&gt;"",O37&lt;&gt;"",O38&lt;&gt;"",O39&lt;&gt;"",O40&lt;&gt;"",O41&lt;&gt;"",O46&lt;&gt;"",O47&lt;&gt;"",O51&lt;&gt;"",O52&lt;&gt;"",O53&lt;&gt;"",O54&lt;&gt;"",O55&lt;&gt;"",O56&lt;&gt;""),O28-#REF!,"")</f>
        <v/>
      </c>
      <c r="P29" s="19" t="str">
        <f t="shared" ref="P29:AG29" si="14">IF(AND(P18&lt;&gt;"",P19&lt;&gt;"",P20&lt;&gt;"",P21&lt;&gt;"",P22&lt;&gt;"",P23&lt;&gt;"",P24&lt;&gt;"",P25&lt;&gt;"",P26&lt;&gt;"",P31&lt;&gt;"",P32&lt;&gt;"",P33&lt;&gt;"",P34&lt;&gt;"",P35&lt;&gt;"",P36&lt;&gt;"",P37&lt;&gt;"",P38&lt;&gt;"",P39&lt;&gt;"",P40&lt;&gt;"",P41&lt;&gt;"",P46&lt;&gt;"",P47&lt;&gt;"",P51&lt;&gt;"",P52&lt;&gt;"",P53&lt;&gt;"",P54&lt;&gt;"",P55&lt;&gt;"",P56&lt;&gt;""),P28-P27,"")</f>
        <v/>
      </c>
      <c r="Q29" s="19" t="str">
        <f t="shared" si="14"/>
        <v/>
      </c>
      <c r="R29" s="19" t="str">
        <f t="shared" si="14"/>
        <v/>
      </c>
      <c r="S29" s="19" t="str">
        <f t="shared" si="14"/>
        <v/>
      </c>
      <c r="T29" s="19" t="str">
        <f t="shared" si="14"/>
        <v/>
      </c>
      <c r="U29" s="19" t="str">
        <f t="shared" si="14"/>
        <v/>
      </c>
      <c r="V29" s="19" t="str">
        <f t="shared" si="14"/>
        <v/>
      </c>
      <c r="W29" s="19" t="str">
        <f t="shared" si="14"/>
        <v/>
      </c>
      <c r="X29" s="19" t="str">
        <f t="shared" si="14"/>
        <v/>
      </c>
      <c r="Y29" s="19" t="str">
        <f t="shared" si="14"/>
        <v/>
      </c>
      <c r="Z29" s="19" t="str">
        <f t="shared" si="14"/>
        <v/>
      </c>
      <c r="AA29" s="19" t="str">
        <f t="shared" si="14"/>
        <v/>
      </c>
      <c r="AB29" s="19" t="str">
        <f t="shared" si="14"/>
        <v/>
      </c>
      <c r="AC29" s="19" t="str">
        <f t="shared" si="14"/>
        <v/>
      </c>
      <c r="AD29" s="19" t="str">
        <f t="shared" si="14"/>
        <v/>
      </c>
      <c r="AE29" s="19" t="str">
        <f t="shared" si="14"/>
        <v/>
      </c>
      <c r="AF29" s="19" t="str">
        <f t="shared" si="14"/>
        <v/>
      </c>
      <c r="AG29" s="19" t="str">
        <f t="shared" si="14"/>
        <v/>
      </c>
      <c r="AH29" s="20"/>
    </row>
    <row r="30" spans="1:34" ht="12.75" x14ac:dyDescent="0.2">
      <c r="C30" s="1"/>
      <c r="D30" s="1"/>
      <c r="E30" s="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ht="12.75" x14ac:dyDescent="0.2">
      <c r="B31" s="28" t="s">
        <v>24</v>
      </c>
      <c r="C31" s="30">
        <v>2740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1"/>
    </row>
    <row r="32" spans="1:34" ht="12.75" x14ac:dyDescent="0.2">
      <c r="B32" s="28" t="s">
        <v>25</v>
      </c>
      <c r="C32" s="30">
        <v>33345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1"/>
    </row>
    <row r="33" spans="1:34" ht="12.75" x14ac:dyDescent="0.2">
      <c r="B33" s="28" t="s">
        <v>26</v>
      </c>
      <c r="C33" s="30">
        <v>33345</v>
      </c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1"/>
    </row>
    <row r="34" spans="1:34" ht="12.75" outlineLevel="1" x14ac:dyDescent="0.2">
      <c r="B34" s="26">
        <v>5000</v>
      </c>
      <c r="C34" s="27">
        <v>100000</v>
      </c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1"/>
    </row>
    <row r="35" spans="1:34" ht="12.75" outlineLevel="1" x14ac:dyDescent="0.2">
      <c r="B35" s="26">
        <v>2000</v>
      </c>
      <c r="C35" s="27">
        <v>4000</v>
      </c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1"/>
    </row>
    <row r="36" spans="1:34" ht="12.75" outlineLevel="1" x14ac:dyDescent="0.2">
      <c r="B36" s="26">
        <v>1000</v>
      </c>
      <c r="C36" s="27">
        <v>25000</v>
      </c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1"/>
    </row>
    <row r="37" spans="1:34" ht="12.75" outlineLevel="1" x14ac:dyDescent="0.2">
      <c r="B37" s="26">
        <v>500</v>
      </c>
      <c r="C37" s="27">
        <v>500</v>
      </c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1"/>
    </row>
    <row r="38" spans="1:34" ht="12.75" outlineLevel="1" x14ac:dyDescent="0.2">
      <c r="B38" s="26">
        <v>200</v>
      </c>
      <c r="C38" s="27">
        <v>200</v>
      </c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1"/>
    </row>
    <row r="39" spans="1:34" ht="12.75" outlineLevel="1" x14ac:dyDescent="0.2">
      <c r="B39" s="26">
        <v>100</v>
      </c>
      <c r="C39" s="27">
        <v>1500</v>
      </c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1"/>
    </row>
    <row r="40" spans="1:34" ht="12.75" outlineLevel="1" x14ac:dyDescent="0.2">
      <c r="B40" s="26">
        <v>50</v>
      </c>
      <c r="C40" s="27">
        <v>0</v>
      </c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1"/>
    </row>
    <row r="41" spans="1:34" ht="12.75" outlineLevel="1" x14ac:dyDescent="0.2">
      <c r="B41" s="28" t="s">
        <v>27</v>
      </c>
      <c r="C41" s="27">
        <v>18</v>
      </c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1"/>
    </row>
    <row r="42" spans="1:34" ht="12.75" x14ac:dyDescent="0.2">
      <c r="B42" s="32" t="s">
        <v>28</v>
      </c>
      <c r="C42" s="30">
        <f>IF(AND(C34&lt;&gt;"",C35&lt;&gt;"",C36&lt;&gt;"",C37&lt;&gt;"",C38&lt;&gt;"",C39&lt;&gt;"",C40&lt;&gt;"",C41&lt;&gt;""),SUM(C34:C41),"")-580</f>
        <v>130638</v>
      </c>
      <c r="D42" s="30" t="str">
        <f t="shared" ref="D42:AG42" si="15">IF(AND(D34&lt;&gt;"",D35&lt;&gt;"",D36&lt;&gt;"",D37&lt;&gt;"",D38&lt;&gt;"",D39&lt;&gt;"",D40&lt;&gt;"",D41&lt;&gt;""),SUM(D34:D41),"")</f>
        <v/>
      </c>
      <c r="E42" s="30" t="str">
        <f t="shared" si="15"/>
        <v/>
      </c>
      <c r="F42" s="30" t="str">
        <f t="shared" si="15"/>
        <v/>
      </c>
      <c r="G42" s="30" t="str">
        <f t="shared" si="15"/>
        <v/>
      </c>
      <c r="H42" s="30" t="str">
        <f t="shared" si="15"/>
        <v/>
      </c>
      <c r="I42" s="30" t="str">
        <f t="shared" si="15"/>
        <v/>
      </c>
      <c r="J42" s="30" t="str">
        <f t="shared" si="15"/>
        <v/>
      </c>
      <c r="K42" s="30" t="str">
        <f t="shared" si="15"/>
        <v/>
      </c>
      <c r="L42" s="30" t="str">
        <f t="shared" si="15"/>
        <v/>
      </c>
      <c r="M42" s="30" t="str">
        <f t="shared" si="15"/>
        <v/>
      </c>
      <c r="N42" s="30" t="str">
        <f t="shared" si="15"/>
        <v/>
      </c>
      <c r="O42" s="30" t="str">
        <f t="shared" si="15"/>
        <v/>
      </c>
      <c r="P42" s="30" t="str">
        <f t="shared" si="15"/>
        <v/>
      </c>
      <c r="Q42" s="30" t="str">
        <f t="shared" si="15"/>
        <v/>
      </c>
      <c r="R42" s="30" t="str">
        <f t="shared" si="15"/>
        <v/>
      </c>
      <c r="S42" s="30" t="str">
        <f t="shared" si="15"/>
        <v/>
      </c>
      <c r="T42" s="30" t="str">
        <f t="shared" si="15"/>
        <v/>
      </c>
      <c r="U42" s="30" t="str">
        <f t="shared" si="15"/>
        <v/>
      </c>
      <c r="V42" s="30" t="str">
        <f t="shared" si="15"/>
        <v/>
      </c>
      <c r="W42" s="30" t="str">
        <f t="shared" si="15"/>
        <v/>
      </c>
      <c r="X42" s="30" t="str">
        <f t="shared" si="15"/>
        <v/>
      </c>
      <c r="Y42" s="30" t="str">
        <f t="shared" si="15"/>
        <v/>
      </c>
      <c r="Z42" s="30" t="str">
        <f t="shared" si="15"/>
        <v/>
      </c>
      <c r="AA42" s="30" t="str">
        <f t="shared" si="15"/>
        <v/>
      </c>
      <c r="AB42" s="30" t="str">
        <f t="shared" si="15"/>
        <v/>
      </c>
      <c r="AC42" s="30" t="str">
        <f t="shared" si="15"/>
        <v/>
      </c>
      <c r="AD42" s="30" t="str">
        <f t="shared" si="15"/>
        <v/>
      </c>
      <c r="AE42" s="30" t="str">
        <f t="shared" si="15"/>
        <v/>
      </c>
      <c r="AF42" s="30" t="str">
        <f t="shared" si="15"/>
        <v/>
      </c>
      <c r="AG42" s="30" t="str">
        <f t="shared" si="15"/>
        <v/>
      </c>
      <c r="AH42" s="31"/>
    </row>
    <row r="43" spans="1:34" ht="12.75" x14ac:dyDescent="0.2">
      <c r="B43" s="32" t="s">
        <v>29</v>
      </c>
      <c r="C43" s="33">
        <f t="shared" ref="C43:L43" si="16">IF(AND(C18&lt;&gt;"",C19&lt;&gt;"",C20&lt;&gt;"",C21&lt;&gt;"",C22&lt;&gt;"",C23&lt;&gt;"",C24&lt;&gt;"",C25&lt;&gt;"",C26&lt;&gt;"",C31&lt;&gt;"",C32&lt;&gt;"",C33&lt;&gt;"",C34&lt;&gt;"",C35&lt;&gt;"",C36&lt;&gt;"",C37&lt;&gt;"",C38&lt;&gt;"",C39&lt;&gt;"",C40&lt;&gt;"",C41&lt;&gt;"",C46&lt;&gt;"",C47&lt;&gt;"",C51&lt;&gt;"",C52&lt;&gt;"",C53&lt;&gt;"",C54&lt;&gt;"",C55&lt;&gt;"",C56&lt;&gt;""),C42-C28,"")</f>
        <v>-20</v>
      </c>
      <c r="D43" s="34" t="str">
        <f t="shared" si="16"/>
        <v/>
      </c>
      <c r="E43" s="34" t="str">
        <f t="shared" si="16"/>
        <v/>
      </c>
      <c r="F43" s="34" t="str">
        <f t="shared" si="16"/>
        <v/>
      </c>
      <c r="G43" s="34" t="str">
        <f t="shared" si="16"/>
        <v/>
      </c>
      <c r="H43" s="34" t="str">
        <f t="shared" si="16"/>
        <v/>
      </c>
      <c r="I43" s="34" t="str">
        <f t="shared" si="16"/>
        <v/>
      </c>
      <c r="J43" s="34" t="str">
        <f t="shared" si="16"/>
        <v/>
      </c>
      <c r="K43" s="34" t="str">
        <f t="shared" si="16"/>
        <v/>
      </c>
      <c r="L43" s="34" t="str">
        <f t="shared" si="16"/>
        <v/>
      </c>
      <c r="M43" s="34" t="str">
        <f>IF(AND(M18&lt;&gt;"",M19&lt;&gt;"",M20&lt;&gt;"",M21&lt;&gt;"",M22&lt;&gt;"",M23&lt;&gt;"",M24&lt;&gt;"",M25&lt;&gt;"",M26&lt;&gt;"",M31&lt;&gt;"",M32&lt;&gt;"",M33&lt;&gt;"",M34&lt;&gt;"",M35&lt;&gt;"",M36&lt;&gt;"",M37&lt;&gt;"",M38&lt;&gt;"",M39&lt;&gt;"",M40&lt;&gt;"",M41&lt;&gt;"",M46&lt;&gt;"",M47&lt;&gt;"",M51&lt;&gt;"",M52&lt;&gt;"",M53&lt;&gt;"",M54&lt;&gt;"",M55&lt;&gt;"",M56&lt;&gt;""),M42-M28,"")</f>
        <v/>
      </c>
      <c r="N43" s="34" t="str">
        <f>IF(AND(N18&lt;&gt;"",N19&lt;&gt;"",N20&lt;&gt;"",N21&lt;&gt;"",N22&lt;&gt;"",N23&lt;&gt;"",N24&lt;&gt;"",N25&lt;&gt;"",N26&lt;&gt;"",N31&lt;&gt;"",N32&lt;&gt;"",N33&lt;&gt;"",N34&lt;&gt;"",N35&lt;&gt;"",N36&lt;&gt;"",N37&lt;&gt;"",N38&lt;&gt;"",N39&lt;&gt;"",N40&lt;&gt;"",N41&lt;&gt;"",N46&lt;&gt;"",N47&lt;&gt;"",N51&lt;&gt;"",N52&lt;&gt;"",N53&lt;&gt;"",N54&lt;&gt;"",N55&lt;&gt;"",N56&lt;&gt;""),N42-N28,"")</f>
        <v/>
      </c>
      <c r="O43" s="34" t="str">
        <f>IF(AND(O18&lt;&gt;"",O19&lt;&gt;"",O20&lt;&gt;"",O21&lt;&gt;"",O22&lt;&gt;"",O23&lt;&gt;"",O24&lt;&gt;"",O26&lt;&gt;"",O27&lt;&gt;"",O31&lt;&gt;"",O32&lt;&gt;"",O33&lt;&gt;"",O34&lt;&gt;"",O35&lt;&gt;"",O36&lt;&gt;"",O37&lt;&gt;"",O38&lt;&gt;"",O39&lt;&gt;"",O40&lt;&gt;"",O41&lt;&gt;"",O46&lt;&gt;"",O47&lt;&gt;"",O51&lt;&gt;"",O52&lt;&gt;"",O53&lt;&gt;"",O54&lt;&gt;"",O55&lt;&gt;"",O56&lt;&gt;""),O42-O28,"")</f>
        <v/>
      </c>
      <c r="P43" s="34" t="str">
        <f t="shared" ref="P43:AG43" si="17">IF(AND(P18&lt;&gt;"",P19&lt;&gt;"",P20&lt;&gt;"",P21&lt;&gt;"",P22&lt;&gt;"",P23&lt;&gt;"",P24&lt;&gt;"",P25&lt;&gt;"",P26&lt;&gt;"",P31&lt;&gt;"",P32&lt;&gt;"",P33&lt;&gt;"",P34&lt;&gt;"",P35&lt;&gt;"",P36&lt;&gt;"",P37&lt;&gt;"",P38&lt;&gt;"",P39&lt;&gt;"",P40&lt;&gt;"",P41&lt;&gt;"",P46&lt;&gt;"",P47&lt;&gt;"",P51&lt;&gt;"",P52&lt;&gt;"",P53&lt;&gt;"",P54&lt;&gt;"",P55&lt;&gt;"",P56&lt;&gt;""),P42-P28,"")</f>
        <v/>
      </c>
      <c r="Q43" s="34" t="str">
        <f t="shared" si="17"/>
        <v/>
      </c>
      <c r="R43" s="34" t="str">
        <f t="shared" si="17"/>
        <v/>
      </c>
      <c r="S43" s="34" t="str">
        <f t="shared" si="17"/>
        <v/>
      </c>
      <c r="T43" s="34" t="str">
        <f t="shared" si="17"/>
        <v/>
      </c>
      <c r="U43" s="34" t="str">
        <f t="shared" si="17"/>
        <v/>
      </c>
      <c r="V43" s="34" t="str">
        <f t="shared" si="17"/>
        <v/>
      </c>
      <c r="W43" s="34" t="str">
        <f t="shared" si="17"/>
        <v/>
      </c>
      <c r="X43" s="34" t="str">
        <f t="shared" si="17"/>
        <v/>
      </c>
      <c r="Y43" s="34" t="str">
        <f t="shared" si="17"/>
        <v/>
      </c>
      <c r="Z43" s="34" t="str">
        <f t="shared" si="17"/>
        <v/>
      </c>
      <c r="AA43" s="34" t="str">
        <f t="shared" si="17"/>
        <v/>
      </c>
      <c r="AB43" s="34" t="str">
        <f t="shared" si="17"/>
        <v/>
      </c>
      <c r="AC43" s="34" t="str">
        <f t="shared" si="17"/>
        <v/>
      </c>
      <c r="AD43" s="34" t="str">
        <f t="shared" si="17"/>
        <v/>
      </c>
      <c r="AE43" s="34" t="str">
        <f t="shared" si="17"/>
        <v/>
      </c>
      <c r="AF43" s="34" t="str">
        <f t="shared" si="17"/>
        <v/>
      </c>
      <c r="AG43" s="34" t="str">
        <f t="shared" si="17"/>
        <v/>
      </c>
      <c r="AH43" s="1"/>
    </row>
    <row r="44" spans="1:34" ht="12.75" x14ac:dyDescent="0.2">
      <c r="C44" s="1"/>
      <c r="D44" s="1"/>
      <c r="E44" s="1"/>
      <c r="F44" s="1"/>
      <c r="G44" s="1"/>
      <c r="H44" s="1"/>
      <c r="I44" s="1"/>
      <c r="J44" s="1"/>
      <c r="K44" s="1"/>
      <c r="L44" s="34" t="str">
        <f>IF(AND(L19&lt;&gt;"",L20&lt;&gt;"",L21&lt;&gt;"",L22&lt;&gt;"",L23&lt;&gt;"",L24&lt;&gt;"",L25&lt;&gt;"",L26&lt;&gt;"",L27&lt;&gt;"",L32&lt;&gt;"",L33&lt;&gt;"",L34&lt;&gt;"",L35&lt;&gt;"",L36&lt;&gt;"",L37&lt;&gt;"",L38&lt;&gt;"",L39&lt;&gt;"",L40&lt;&gt;"",L41&lt;&gt;"",L42&lt;&gt;"",L47&lt;&gt;"",L48&lt;&gt;"",L52&lt;&gt;"",L53&lt;&gt;"",L54&lt;&gt;"",L55&lt;&gt;"",L56&lt;&gt;"",L57&lt;&gt;""),L43-L29,"")</f>
        <v/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ht="12.75" x14ac:dyDescent="0.2">
      <c r="A45" s="10"/>
      <c r="B45" s="14" t="s">
        <v>30</v>
      </c>
      <c r="C45" s="35">
        <v>19342.71</v>
      </c>
      <c r="D45" s="35" t="str">
        <f t="shared" ref="D45:N45" si="18">IF(AND(D18&lt;&gt;"",D19&lt;&gt;"",D20&lt;&gt;"",D21&lt;&gt;"",D22&lt;&gt;"",D23&lt;&gt;"",D24&lt;&gt;"",D25&lt;&gt;"",D26&lt;&gt;"",D31&lt;&gt;"",D32&lt;&gt;"",D33&lt;&gt;"",D34&lt;&gt;"",D35&lt;&gt;"",D36&lt;&gt;"",D37&lt;&gt;"",D38&lt;&gt;"",D39&lt;&gt;"",D40&lt;&gt;"",D41&lt;&gt;"",D46&lt;&gt;"",D47&lt;&gt;"",D51&lt;&gt;"",D52&lt;&gt;"",D53&lt;&gt;"",D54&lt;&gt;"",D55&lt;&gt;"",D56&lt;&gt;""),(C45+D47+D22+D48),"")</f>
        <v/>
      </c>
      <c r="E45" s="35" t="str">
        <f t="shared" si="18"/>
        <v/>
      </c>
      <c r="F45" s="35" t="str">
        <f t="shared" si="18"/>
        <v/>
      </c>
      <c r="G45" s="35" t="str">
        <f t="shared" si="18"/>
        <v/>
      </c>
      <c r="H45" s="35" t="str">
        <f t="shared" si="18"/>
        <v/>
      </c>
      <c r="I45" s="35" t="str">
        <f t="shared" si="18"/>
        <v/>
      </c>
      <c r="J45" s="35" t="str">
        <f t="shared" si="18"/>
        <v/>
      </c>
      <c r="K45" s="35" t="str">
        <f t="shared" si="18"/>
        <v/>
      </c>
      <c r="L45" s="35" t="str">
        <f t="shared" si="18"/>
        <v/>
      </c>
      <c r="M45" s="35" t="str">
        <f t="shared" si="18"/>
        <v/>
      </c>
      <c r="N45" s="35" t="str">
        <f t="shared" si="18"/>
        <v/>
      </c>
      <c r="O45" s="35" t="str">
        <f>IF(AND(O18&lt;&gt;"",O19&lt;&gt;"",O20&lt;&gt;"",O21&lt;&gt;"",O22&lt;&gt;"",O23&lt;&gt;"",O24&lt;&gt;"",O26&lt;&gt;"",O27&lt;&gt;"",O31&lt;&gt;"",O32&lt;&gt;"",O33&lt;&gt;"",O34&lt;&gt;"",O35&lt;&gt;"",O36&lt;&gt;"",O37&lt;&gt;"",O38&lt;&gt;"",O39&lt;&gt;"",O40&lt;&gt;"",O41&lt;&gt;"",O46&lt;&gt;"",O47&lt;&gt;"",O51&lt;&gt;"",O52&lt;&gt;"",O53&lt;&gt;"",O54&lt;&gt;"",O55&lt;&gt;"",O56&lt;&gt;""),(N45+O47+O22+O48),"")</f>
        <v/>
      </c>
      <c r="P45" s="35" t="str">
        <f t="shared" ref="P45:AG45" si="19">IF(AND(P18&lt;&gt;"",P19&lt;&gt;"",P20&lt;&gt;"",P21&lt;&gt;"",P22&lt;&gt;"",P23&lt;&gt;"",P24&lt;&gt;"",P25&lt;&gt;"",P26&lt;&gt;"",P31&lt;&gt;"",P32&lt;&gt;"",P33&lt;&gt;"",P34&lt;&gt;"",P35&lt;&gt;"",P36&lt;&gt;"",P37&lt;&gt;"",P38&lt;&gt;"",P39&lt;&gt;"",P40&lt;&gt;"",P41&lt;&gt;"",P46&lt;&gt;"",P47&lt;&gt;"",P51&lt;&gt;"",P52&lt;&gt;"",P53&lt;&gt;"",P54&lt;&gt;"",P55&lt;&gt;"",P56&lt;&gt;""),(O45+P47+P22+P48),"")</f>
        <v/>
      </c>
      <c r="Q45" s="35" t="str">
        <f t="shared" si="19"/>
        <v/>
      </c>
      <c r="R45" s="35" t="str">
        <f t="shared" si="19"/>
        <v/>
      </c>
      <c r="S45" s="35" t="str">
        <f t="shared" si="19"/>
        <v/>
      </c>
      <c r="T45" s="35" t="str">
        <f t="shared" si="19"/>
        <v/>
      </c>
      <c r="U45" s="35" t="str">
        <f t="shared" si="19"/>
        <v/>
      </c>
      <c r="V45" s="35" t="str">
        <f t="shared" si="19"/>
        <v/>
      </c>
      <c r="W45" s="35" t="str">
        <f t="shared" si="19"/>
        <v/>
      </c>
      <c r="X45" s="35" t="str">
        <f t="shared" si="19"/>
        <v/>
      </c>
      <c r="Y45" s="35" t="str">
        <f t="shared" si="19"/>
        <v/>
      </c>
      <c r="Z45" s="35" t="str">
        <f t="shared" si="19"/>
        <v/>
      </c>
      <c r="AA45" s="35" t="str">
        <f t="shared" si="19"/>
        <v/>
      </c>
      <c r="AB45" s="35" t="str">
        <f t="shared" si="19"/>
        <v/>
      </c>
      <c r="AC45" s="35" t="str">
        <f t="shared" si="19"/>
        <v/>
      </c>
      <c r="AD45" s="35" t="str">
        <f t="shared" si="19"/>
        <v/>
      </c>
      <c r="AE45" s="35" t="str">
        <f t="shared" si="19"/>
        <v/>
      </c>
      <c r="AF45" s="35" t="str">
        <f t="shared" si="19"/>
        <v/>
      </c>
      <c r="AG45" s="35" t="str">
        <f t="shared" si="19"/>
        <v/>
      </c>
      <c r="AH45" s="36"/>
    </row>
    <row r="46" spans="1:34" ht="12.75" x14ac:dyDescent="0.2">
      <c r="B46" s="28" t="s">
        <v>31</v>
      </c>
      <c r="C46" s="37">
        <v>19342.71</v>
      </c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9"/>
    </row>
    <row r="47" spans="1:34" ht="12.75" x14ac:dyDescent="0.2">
      <c r="B47" s="28" t="s">
        <v>32</v>
      </c>
      <c r="C47" s="37">
        <v>-600</v>
      </c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3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9"/>
    </row>
    <row r="48" spans="1:34" ht="12.75" x14ac:dyDescent="0.2">
      <c r="B48" s="28" t="s">
        <v>33</v>
      </c>
      <c r="C48" s="37">
        <v>0</v>
      </c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3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9"/>
    </row>
    <row r="49" spans="2:34" ht="12.75" x14ac:dyDescent="0.2">
      <c r="B49" s="38" t="s">
        <v>29</v>
      </c>
      <c r="C49" s="39" t="str">
        <f t="shared" ref="C49:N49" si="20">IF(AND(C18&lt;&gt;"",C19&lt;&gt;"",C20&lt;&gt;"",C21&lt;&gt;"",C22&lt;&gt;"",C23&lt;&gt;"",C24&lt;&gt;"",C25&lt;&gt;"",C26&lt;&gt;"",C31&lt;&gt;"",C32&lt;&gt;"",C33&lt;&gt;"",C34&lt;&gt;"",C35&lt;&gt;"",C36&lt;&gt;"",C37&lt;&gt;"",C38&lt;&gt;"",C39&lt;&gt;"",C40&lt;&gt;"",C41&lt;&gt;"",C46&lt;&gt;"",C47&lt;&gt;"",),C46-C45,"")</f>
        <v/>
      </c>
      <c r="D49" s="39" t="str">
        <f t="shared" si="20"/>
        <v/>
      </c>
      <c r="E49" s="39" t="str">
        <f t="shared" si="20"/>
        <v/>
      </c>
      <c r="F49" s="39" t="str">
        <f t="shared" si="20"/>
        <v/>
      </c>
      <c r="G49" s="39" t="str">
        <f t="shared" si="20"/>
        <v/>
      </c>
      <c r="H49" s="39" t="str">
        <f t="shared" si="20"/>
        <v/>
      </c>
      <c r="I49" s="39" t="str">
        <f t="shared" si="20"/>
        <v/>
      </c>
      <c r="J49" s="39" t="str">
        <f t="shared" si="20"/>
        <v/>
      </c>
      <c r="K49" s="39" t="str">
        <f t="shared" si="20"/>
        <v/>
      </c>
      <c r="L49" s="39" t="str">
        <f t="shared" si="20"/>
        <v/>
      </c>
      <c r="M49" s="40" t="str">
        <f t="shared" si="20"/>
        <v/>
      </c>
      <c r="N49" s="40" t="str">
        <f t="shared" si="20"/>
        <v/>
      </c>
      <c r="O49" s="40" t="str">
        <f>IF(AND(O18&lt;&gt;"",O19&lt;&gt;"",O20&lt;&gt;"",O21&lt;&gt;"",O22&lt;&gt;"",O23&lt;&gt;"",O24&lt;&gt;"",O26&lt;&gt;"",O27&lt;&gt;"",O31&lt;&gt;"",O32&lt;&gt;"",O33&lt;&gt;"",O34&lt;&gt;"",O35&lt;&gt;"",O36&lt;&gt;"",O37&lt;&gt;"",O38&lt;&gt;"",O39&lt;&gt;"",O40&lt;&gt;"",O41&lt;&gt;"",O46&lt;&gt;"",O47&lt;&gt;"",),O46-O45,"")</f>
        <v/>
      </c>
      <c r="P49" s="40" t="str">
        <f t="shared" ref="P49:AG49" si="21">IF(AND(P18&lt;&gt;"",P19&lt;&gt;"",P20&lt;&gt;"",P21&lt;&gt;"",P22&lt;&gt;"",P23&lt;&gt;"",P24&lt;&gt;"",P25&lt;&gt;"",P26&lt;&gt;"",P31&lt;&gt;"",P32&lt;&gt;"",P33&lt;&gt;"",P34&lt;&gt;"",P35&lt;&gt;"",P36&lt;&gt;"",P37&lt;&gt;"",P38&lt;&gt;"",P39&lt;&gt;"",P40&lt;&gt;"",P41&lt;&gt;"",P46&lt;&gt;"",P47&lt;&gt;"",),P46-P45,"")</f>
        <v/>
      </c>
      <c r="Q49" s="40" t="str">
        <f t="shared" si="21"/>
        <v/>
      </c>
      <c r="R49" s="40" t="str">
        <f t="shared" si="21"/>
        <v/>
      </c>
      <c r="S49" s="40" t="str">
        <f t="shared" si="21"/>
        <v/>
      </c>
      <c r="T49" s="40" t="str">
        <f t="shared" si="21"/>
        <v/>
      </c>
      <c r="U49" s="40" t="str">
        <f t="shared" si="21"/>
        <v/>
      </c>
      <c r="V49" s="40" t="str">
        <f t="shared" si="21"/>
        <v/>
      </c>
      <c r="W49" s="40" t="str">
        <f t="shared" si="21"/>
        <v/>
      </c>
      <c r="X49" s="40" t="str">
        <f t="shared" si="21"/>
        <v/>
      </c>
      <c r="Y49" s="40" t="str">
        <f t="shared" si="21"/>
        <v/>
      </c>
      <c r="Z49" s="40" t="str">
        <f t="shared" si="21"/>
        <v/>
      </c>
      <c r="AA49" s="40" t="str">
        <f t="shared" si="21"/>
        <v/>
      </c>
      <c r="AB49" s="41" t="str">
        <f t="shared" si="21"/>
        <v/>
      </c>
      <c r="AC49" s="40" t="str">
        <f t="shared" si="21"/>
        <v/>
      </c>
      <c r="AD49" s="40" t="str">
        <f t="shared" si="21"/>
        <v/>
      </c>
      <c r="AE49" s="40" t="str">
        <f t="shared" si="21"/>
        <v/>
      </c>
      <c r="AF49" s="40" t="str">
        <f t="shared" si="21"/>
        <v/>
      </c>
      <c r="AG49" s="40" t="str">
        <f t="shared" si="21"/>
        <v/>
      </c>
      <c r="AH49" s="42"/>
    </row>
    <row r="50" spans="2:34" ht="12.75" x14ac:dyDescent="0.2">
      <c r="B50" s="43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4"/>
      <c r="AC50" s="1"/>
      <c r="AD50" s="1"/>
      <c r="AE50" s="1"/>
      <c r="AF50" s="1"/>
      <c r="AG50" s="1"/>
      <c r="AH50" s="1"/>
    </row>
    <row r="51" spans="2:34" ht="12.75" x14ac:dyDescent="0.2">
      <c r="B51" s="28" t="s">
        <v>6</v>
      </c>
      <c r="C51" s="27">
        <v>0</v>
      </c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</row>
    <row r="52" spans="2:34" ht="12.75" x14ac:dyDescent="0.2">
      <c r="B52" s="28" t="s">
        <v>34</v>
      </c>
      <c r="C52" s="27">
        <v>0</v>
      </c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</row>
    <row r="53" spans="2:34" ht="12.75" x14ac:dyDescent="0.2">
      <c r="B53" s="28" t="s">
        <v>9</v>
      </c>
      <c r="C53" s="27">
        <v>580</v>
      </c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</row>
    <row r="54" spans="2:34" ht="12.75" x14ac:dyDescent="0.2">
      <c r="B54" s="28" t="s">
        <v>34</v>
      </c>
      <c r="C54" s="27">
        <v>1</v>
      </c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</row>
    <row r="55" spans="2:34" ht="12.75" x14ac:dyDescent="0.2">
      <c r="B55" s="28" t="s">
        <v>10</v>
      </c>
      <c r="C55" s="27">
        <v>0</v>
      </c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</row>
    <row r="56" spans="2:34" ht="12.75" x14ac:dyDescent="0.2">
      <c r="B56" s="28" t="s">
        <v>34</v>
      </c>
      <c r="C56" s="27">
        <v>0</v>
      </c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</row>
  </sheetData>
  <conditionalFormatting sqref="Q31:AG31">
    <cfRule type="expression" dxfId="23" priority="1">
      <formula>AND(ISBLANK(INDIRECT("RC",0))=TRUE,ISBLANK(INDIRECT("R[-13]C[1]",0))=FALSE)</formula>
    </cfRule>
  </conditionalFormatting>
  <conditionalFormatting sqref="C31:AG31">
    <cfRule type="containsBlanks" dxfId="22" priority="2">
      <formula>LEN(TRIM(C31))=0</formula>
    </cfRule>
  </conditionalFormatting>
  <conditionalFormatting sqref="C31:AG31">
    <cfRule type="cellIs" dxfId="21" priority="3" operator="notEqual">
      <formula>INDIRECT("R[-12]C",0)</formula>
    </cfRule>
  </conditionalFormatting>
  <conditionalFormatting sqref="C31:AG31">
    <cfRule type="cellIs" dxfId="20" priority="4" operator="equal">
      <formula>INDIRECT("R[-12]C",0)</formula>
    </cfRule>
  </conditionalFormatting>
  <conditionalFormatting sqref="Q32:AG32">
    <cfRule type="expression" dxfId="19" priority="5">
      <formula>AND(ISBLANK(INDIRECT("RC",0))=TRUE,ISBLANK(INDIRECT("R[-14]C[1]",0))=FALSE)</formula>
    </cfRule>
  </conditionalFormatting>
  <conditionalFormatting sqref="C32:AG32">
    <cfRule type="containsBlanks" dxfId="18" priority="6">
      <formula>LEN(TRIM(C32))=0</formula>
    </cfRule>
  </conditionalFormatting>
  <conditionalFormatting sqref="C32:AG32">
    <cfRule type="cellIs" dxfId="17" priority="7" operator="notEqual">
      <formula>INDIRECT("R[-11]C",0)</formula>
    </cfRule>
  </conditionalFormatting>
  <conditionalFormatting sqref="C32:AG32">
    <cfRule type="cellIs" dxfId="16" priority="8" operator="equal">
      <formula>INDIRECT("R[-11]C",0)</formula>
    </cfRule>
  </conditionalFormatting>
  <conditionalFormatting sqref="R42">
    <cfRule type="expression" dxfId="15" priority="9">
      <formula>AND(ISBLANK(INDIRECT("RC",0))=TRUE,ISBLANK(INDIRECT("R[-24]C[1]",0))=FALSE)</formula>
    </cfRule>
  </conditionalFormatting>
  <conditionalFormatting sqref="C42:AG42">
    <cfRule type="containsBlanks" dxfId="14" priority="10">
      <formula>LEN(TRIM(C42))=0</formula>
    </cfRule>
  </conditionalFormatting>
  <conditionalFormatting sqref="C42:AG42">
    <cfRule type="cellIs" dxfId="13" priority="11" operator="notEqual">
      <formula>INDIRECT("R[-14]C",0)</formula>
    </cfRule>
  </conditionalFormatting>
  <conditionalFormatting sqref="C42:AG42">
    <cfRule type="cellIs" dxfId="12" priority="12" operator="equal">
      <formula>INDIRECT("R[-14]C",0)</formula>
    </cfRule>
  </conditionalFormatting>
  <conditionalFormatting sqref="C43:K43 L43:L44 M43:AG43 C49:AG49">
    <cfRule type="containsBlanks" dxfId="11" priority="13">
      <formula>LEN(TRIM(C43))=0</formula>
    </cfRule>
  </conditionalFormatting>
  <conditionalFormatting sqref="C43:K43 L43:L44 M43:AG43 C49:AG49">
    <cfRule type="cellIs" dxfId="10" priority="14" operator="lessThan">
      <formula>0</formula>
    </cfRule>
  </conditionalFormatting>
  <conditionalFormatting sqref="C43:K43 L43:L44 M43:AG43 C49:AG49">
    <cfRule type="cellIs" dxfId="9" priority="15" operator="equal">
      <formula>0</formula>
    </cfRule>
  </conditionalFormatting>
  <conditionalFormatting sqref="R33">
    <cfRule type="expression" dxfId="8" priority="16">
      <formula>AND(ISBLANK(INDIRECT("RC",0))=TRUE,ISBLANK(INDIRECT("R[-15]C[1]",0))=FALSE)</formula>
    </cfRule>
  </conditionalFormatting>
  <conditionalFormatting sqref="C33:AG33">
    <cfRule type="containsBlanks" dxfId="7" priority="17">
      <formula>LEN(TRIM(C33))=0</formula>
    </cfRule>
  </conditionalFormatting>
  <conditionalFormatting sqref="C33:AG33">
    <cfRule type="cellIs" dxfId="6" priority="18" operator="notEqual">
      <formula>INDIRECT("R[-1]C",0)</formula>
    </cfRule>
  </conditionalFormatting>
  <conditionalFormatting sqref="C33:AG33">
    <cfRule type="cellIs" dxfId="5" priority="19" operator="equal">
      <formula>INDIRECT("R[-1]C",0)</formula>
    </cfRule>
  </conditionalFormatting>
  <conditionalFormatting sqref="C46:AG46">
    <cfRule type="containsBlanks" dxfId="4" priority="20">
      <formula>LEN(TRIM(C46))=0</formula>
    </cfRule>
  </conditionalFormatting>
  <conditionalFormatting sqref="C46:AG46">
    <cfRule type="cellIs" dxfId="3" priority="21" operator="equal">
      <formula>INDIRECT("R[-1]C",0)</formula>
    </cfRule>
  </conditionalFormatting>
  <conditionalFormatting sqref="C46:AG46">
    <cfRule type="cellIs" dxfId="2" priority="22" operator="notEqual">
      <formula>INDIRECT("R[-1]C",0)</formula>
    </cfRule>
  </conditionalFormatting>
  <conditionalFormatting sqref="C23">
    <cfRule type="expression" dxfId="1" priority="23">
      <formula>INDIRECT("R[6]C",0)&lt;0</formula>
    </cfRule>
  </conditionalFormatting>
  <conditionalFormatting sqref="C43:K43 L43:L44 M43:AG43 C49:AG49">
    <cfRule type="cellIs" dxfId="0" priority="24" operator="greaterThan">
      <formula>0</formula>
    </cfRule>
  </conditionalFormatting>
  <dataValidations count="1">
    <dataValidation type="list" allowBlank="1" showDropDown="1" showErrorMessage="1" sqref="C5:AG5" xr:uid="{00000000-0002-0000-0000-000001000000}">
      <formula1>",пн,вт,ср,чт,пт,сб,вс"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Настройка справочника производится на вкладке &quot;Справочник администраторов&quot;" xr:uid="{00000000-0002-0000-0000-000000000000}">
          <x14:formula1>
            <xm:f>'Справочник администраторов'!$C:$C</xm:f>
          </x14:formula1>
          <xm:sqref>C18:AG18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B2:C6"/>
  <sheetViews>
    <sheetView workbookViewId="0"/>
  </sheetViews>
  <sheetFormatPr defaultColWidth="12.5703125" defaultRowHeight="15.75" customHeight="1" x14ac:dyDescent="0.2"/>
  <cols>
    <col min="2" max="2" width="1.85546875" customWidth="1"/>
  </cols>
  <sheetData>
    <row r="2" spans="2:3" x14ac:dyDescent="0.2">
      <c r="B2" s="43">
        <v>1</v>
      </c>
      <c r="C2" s="43" t="s">
        <v>35</v>
      </c>
    </row>
    <row r="3" spans="2:3" x14ac:dyDescent="0.2">
      <c r="B3" s="43">
        <v>2</v>
      </c>
      <c r="C3" s="43" t="s">
        <v>12</v>
      </c>
    </row>
    <row r="4" spans="2:3" x14ac:dyDescent="0.2">
      <c r="B4" s="43">
        <v>3</v>
      </c>
      <c r="C4" s="43" t="s">
        <v>36</v>
      </c>
    </row>
    <row r="5" spans="2:3" x14ac:dyDescent="0.2">
      <c r="B5" s="43">
        <v>4</v>
      </c>
    </row>
    <row r="6" spans="2:3" x14ac:dyDescent="0.2">
      <c r="B6" s="43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Июнь  2022</vt:lpstr>
      <vt:lpstr>Справочник администраторов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Михаил</cp:lastModifiedBy>
  <dcterms:modified xsi:type="dcterms:W3CDTF">2022-06-15T05:12:40Z</dcterms:modified>
</cp:coreProperties>
</file>