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Work\Downloads\Сайты\Эксель\"/>
    </mc:Choice>
  </mc:AlternateContent>
  <bookViews>
    <workbookView xWindow="0" yWindow="0" windowWidth="25200" windowHeight="11085"/>
  </bookViews>
  <sheets>
    <sheet name="Результат (11)" sheetId="1" r:id="rId1"/>
  </sheets>
  <externalReferences>
    <externalReference r:id="rId2"/>
    <externalReference r:id="rId3"/>
  </externalReferences>
  <definedNames>
    <definedName name="anscount" hidden="1">2</definedName>
    <definedName name="limcount" hidden="1">2</definedName>
    <definedName name="sencount" hidden="1">4</definedName>
    <definedName name="ДобавляемыеДанные" localSheetId="0">'Результат (11)'!$A$7:$A$17,'Результат (11)'!#REF!,'Результат (11)'!#REF!,'Результат (11)'!$I$7:$I$17,'Результат (11)'!#REF!,'Результат (11)'!#REF!,'Результат (11)'!#REF!</definedName>
    <definedName name="ДобавляемыеДанные">[1]Результат!$A$7:$A$17,[1]Результат!$E$7:$E$17,[1]Результат!$G$7:$G$17,[1]Результат!$J$7:$J$17,[1]Результат!$O$7:$O$17,[1]Результат!$T$7:$T$17,[1]Результат!$Z$7:$Z$17</definedName>
    <definedName name="ИсходныеДанные" localSheetId="0">'Результат (11)'!$E$7:$F$17,'Результат (11)'!#REF!</definedName>
    <definedName name="ИсходныеДанные">[1]Результат!$B$7:$D$17,[1]Результат!$F$7:$F$17</definedName>
    <definedName name="Товары">OFFSET('[2]2.Диапазон Чисел'!$A$12,,,COUNTA('[2]2.Диапазон Чисел'!$A$12:$A$20))</definedName>
    <definedName name="Цены">OFFSET('[2]2.Диапазон Чисел'!$B$12,,,COUNTA('[2]2.Диапазон Чисел'!$A$12:$A$20))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6" i="1" l="1"/>
  <c r="W6" i="1"/>
  <c r="L8" i="1" l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7" i="1"/>
  <c r="G27" i="1" l="1"/>
  <c r="H27" i="1"/>
  <c r="W13" i="1"/>
  <c r="W14" i="1"/>
  <c r="W18" i="1"/>
  <c r="W24" i="1"/>
  <c r="W25" i="1"/>
  <c r="W26" i="1"/>
  <c r="W27" i="1"/>
  <c r="W29" i="1"/>
  <c r="W30" i="1"/>
  <c r="W31" i="1"/>
  <c r="W32" i="1"/>
  <c r="W33" i="1"/>
  <c r="W34" i="1"/>
  <c r="W35" i="1"/>
  <c r="W36" i="1"/>
  <c r="M28" i="1"/>
  <c r="M22" i="1"/>
  <c r="W11" i="1"/>
  <c r="W10" i="1"/>
  <c r="W9" i="1"/>
  <c r="W22" i="1"/>
  <c r="W28" i="1"/>
  <c r="G6" i="1" l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7" i="1"/>
  <c r="H7" i="1"/>
  <c r="M16" i="1" l="1"/>
  <c r="M17" i="1"/>
  <c r="W16" i="1"/>
  <c r="W17" i="1"/>
  <c r="M10" i="1" l="1"/>
  <c r="M9" i="1"/>
  <c r="M11" i="1" l="1"/>
  <c r="C7" i="1"/>
  <c r="C8" i="1"/>
  <c r="C9" i="1"/>
  <c r="C10" i="1"/>
  <c r="C11" i="1"/>
  <c r="C12" i="1"/>
  <c r="C13" i="1"/>
  <c r="C14" i="1"/>
  <c r="C15" i="1"/>
  <c r="C16" i="1"/>
  <c r="C17" i="1"/>
  <c r="A7" i="1"/>
  <c r="J3" i="1"/>
  <c r="M12" i="1"/>
  <c r="M8" i="1"/>
  <c r="D7" i="1" l="1"/>
  <c r="A8" i="1"/>
  <c r="W12" i="1"/>
  <c r="W8" i="1"/>
  <c r="D8" i="1" l="1"/>
  <c r="A9" i="1"/>
  <c r="A10" i="1" s="1"/>
  <c r="D10" i="1" s="1"/>
  <c r="D9" i="1" l="1"/>
  <c r="A11" i="1"/>
  <c r="D11" i="1" s="1"/>
  <c r="A12" i="1" l="1"/>
  <c r="D12" i="1" s="1"/>
  <c r="A13" i="1"/>
  <c r="D13" i="1" s="1"/>
  <c r="A14" i="1" l="1"/>
  <c r="D14" i="1" s="1"/>
  <c r="A15" i="1" l="1"/>
  <c r="D15" i="1" s="1"/>
  <c r="A16" i="1" l="1"/>
  <c r="A17" i="1" s="1"/>
  <c r="D16" i="1" l="1"/>
  <c r="D17" i="1"/>
  <c r="E4" i="1" s="1"/>
  <c r="A4" i="1"/>
  <c r="B8" i="1" l="1"/>
  <c r="B13" i="1"/>
  <c r="B11" i="1"/>
  <c r="B7" i="1"/>
  <c r="B9" i="1" l="1"/>
  <c r="B10" i="1" s="1"/>
  <c r="B12" i="1" s="1"/>
  <c r="B14" i="1" l="1"/>
  <c r="B15" i="1" s="1"/>
  <c r="B16" i="1" s="1"/>
  <c r="B17" i="1" s="1"/>
  <c r="B4" i="1" l="1"/>
  <c r="I4" i="1" s="1"/>
  <c r="I7" i="1" l="1"/>
  <c r="J7" i="1" l="1"/>
  <c r="I8" i="1"/>
  <c r="I9" i="1" s="1"/>
  <c r="J9" i="1" l="1"/>
  <c r="J8" i="1"/>
  <c r="I10" i="1"/>
  <c r="J10" i="1" l="1"/>
  <c r="I11" i="1"/>
  <c r="J11" i="1" l="1"/>
  <c r="I12" i="1"/>
  <c r="J12" i="1" l="1"/>
  <c r="I13" i="1"/>
  <c r="J13" i="1" l="1"/>
  <c r="I14" i="1"/>
  <c r="J14" i="1" l="1"/>
  <c r="I15" i="1"/>
  <c r="J15" i="1" l="1"/>
  <c r="I16" i="1"/>
  <c r="J16" i="1" l="1"/>
  <c r="I17" i="1"/>
  <c r="J17" i="1" l="1"/>
  <c r="M19" i="1"/>
  <c r="M23" i="1" s="1"/>
  <c r="W23" i="1"/>
  <c r="W19" i="1"/>
  <c r="M20" i="1" l="1"/>
  <c r="M15" i="1"/>
  <c r="W15" i="1"/>
  <c r="W20" i="1"/>
  <c r="M21" i="1" l="1"/>
  <c r="M7" i="1"/>
  <c r="W21" i="1"/>
  <c r="W7" i="1"/>
</calcChain>
</file>

<file path=xl/comments1.xml><?xml version="1.0" encoding="utf-8"?>
<comments xmlns="http://schemas.openxmlformats.org/spreadsheetml/2006/main">
  <authors>
    <author>Админъ Work</author>
  </authors>
  <commentList>
    <comment ref="F2" authorId="0" shapeId="0">
      <text>
        <r>
          <rPr>
            <b/>
            <sz val="9"/>
            <color indexed="81"/>
            <rFont val="Tahoma"/>
            <family val="2"/>
            <charset val="204"/>
          </rPr>
          <t>Критерий отбора</t>
        </r>
      </text>
    </comment>
    <comment ref="E4" authorId="0" shapeId="0">
      <text>
        <r>
          <rPr>
            <b/>
            <sz val="9"/>
            <color indexed="81"/>
            <rFont val="Tahoma"/>
            <family val="2"/>
            <charset val="204"/>
          </rPr>
          <t>Наличие дублей в столбце</t>
        </r>
      </text>
    </comment>
  </commentList>
</comments>
</file>

<file path=xl/sharedStrings.xml><?xml version="1.0" encoding="utf-8"?>
<sst xmlns="http://schemas.openxmlformats.org/spreadsheetml/2006/main" count="36" uniqueCount="26">
  <si>
    <t>Работает</t>
  </si>
  <si>
    <t>Отбор по:</t>
  </si>
  <si>
    <t>баллы</t>
  </si>
  <si>
    <t>номер</t>
  </si>
  <si>
    <t>посл повтор</t>
  </si>
  <si>
    <t xml:space="preserve"> =отбор</t>
  </si>
  <si>
    <t>имя</t>
  </si>
  <si>
    <t>петя</t>
  </si>
  <si>
    <t>вася</t>
  </si>
  <si>
    <t>дима</t>
  </si>
  <si>
    <t>коля</t>
  </si>
  <si>
    <t>саша</t>
  </si>
  <si>
    <t>Заголовок столбца по отбираемым данным</t>
  </si>
  <si>
    <t>Поиск столба с отбираемыми данными из $E$1 с проверкой</t>
  </si>
  <si>
    <t>Поиск столба с отбираемыми данными из $E$1</t>
  </si>
  <si>
    <t>адрес ячейки с итбираемым столбцом</t>
  </si>
  <si>
    <t>Заголовок столбца по отбираемым данным через адрес ячейки</t>
  </si>
  <si>
    <t>количество непустых строк в столбце F</t>
  </si>
  <si>
    <t>позиция букв в столбце F</t>
  </si>
  <si>
    <t>позиция чисел в столбце F</t>
  </si>
  <si>
    <t>позиция последней заполненной ячейки</t>
  </si>
  <si>
    <t>адрес поледней заполненной ячейки</t>
  </si>
  <si>
    <t>По столбцу F:F нужно получить массив по последнему непустому значению, учитывая пропуски</t>
  </si>
  <si>
    <t>Нужный диапазон для массива</t>
  </si>
  <si>
    <t>абырвалг</t>
  </si>
  <si>
    <t>главрыба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</si>
</sst>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11"/>
      <color rgb="FF00B050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11"/>
      <color theme="0" tint="-4.9989318521683403E-2"/>
      <name val="Calibri"/>
      <family val="2"/>
      <charset val="204"/>
      <scheme val="minor"/>
    </font>
    <font>
      <b/>
      <sz val="9"/>
      <color indexed="81"/>
      <name val="Tahoma"/>
      <family val="2"/>
      <charset val="204"/>
    </font>
    <font>
      <sz val="11"/>
      <color rgb="FFFF00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4"/>
      <color rgb="FFFF0000"/>
      <name val="Calibri"/>
      <family val="2"/>
      <charset val="204"/>
      <scheme val="minor"/>
    </font>
    <font>
      <b/>
      <sz val="14"/>
      <color rgb="FFFF000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color theme="0" tint="-0.14999847407452621"/>
      <name val="Calibri"/>
      <family val="2"/>
      <charset val="204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gray06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theme="4" tint="0.39994506668294322"/>
      </left>
      <right/>
      <top style="thick">
        <color theme="4" tint="0.39994506668294322"/>
      </top>
      <bottom style="thick">
        <color theme="4" tint="0.39994506668294322"/>
      </bottom>
      <diagonal/>
    </border>
    <border>
      <left style="mediumDashed">
        <color auto="1"/>
      </left>
      <right style="mediumDashed">
        <color auto="1"/>
      </right>
      <top/>
      <bottom/>
      <diagonal/>
    </border>
    <border>
      <left style="mediumDashed">
        <color auto="1"/>
      </left>
      <right style="mediumDashed">
        <color auto="1"/>
      </right>
      <top/>
      <bottom style="medium">
        <color indexed="64"/>
      </bottom>
      <diagonal/>
    </border>
    <border>
      <left style="mediumDashed">
        <color auto="1"/>
      </left>
      <right style="mediumDashed">
        <color auto="1"/>
      </right>
      <top style="thick">
        <color rgb="FFFF0000"/>
      </top>
      <bottom style="thin">
        <color indexed="64"/>
      </bottom>
      <diagonal/>
    </border>
    <border>
      <left style="mediumDashed">
        <color auto="1"/>
      </left>
      <right style="mediumDashed">
        <color auto="1"/>
      </right>
      <top style="thin">
        <color indexed="64"/>
      </top>
      <bottom style="thin">
        <color indexed="64"/>
      </bottom>
      <diagonal/>
    </border>
    <border>
      <left style="medium">
        <color theme="9" tint="0.39994506668294322"/>
      </left>
      <right style="medium">
        <color theme="9" tint="0.39994506668294322"/>
      </right>
      <top style="medium">
        <color theme="9" tint="0.39994506668294322"/>
      </top>
      <bottom style="medium">
        <color theme="9" tint="0.39994506668294322"/>
      </bottom>
      <diagonal/>
    </border>
    <border>
      <left style="mediumDashed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Dashed">
        <color auto="1"/>
      </right>
      <top style="thin">
        <color auto="1"/>
      </top>
      <bottom/>
      <diagonal/>
    </border>
    <border>
      <left style="mediumDashed">
        <color auto="1"/>
      </left>
      <right/>
      <top/>
      <bottom/>
      <diagonal/>
    </border>
    <border>
      <left/>
      <right style="mediumDashed">
        <color auto="1"/>
      </right>
      <top/>
      <bottom/>
      <diagonal/>
    </border>
    <border>
      <left style="mediumDashed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Dashed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Protection="1"/>
    <xf numFmtId="0" fontId="3" fillId="0" borderId="0" xfId="0" applyFont="1" applyAlignment="1" applyProtection="1">
      <alignment horizontal="left" vertical="center" wrapText="1"/>
    </xf>
    <xf numFmtId="0" fontId="6" fillId="6" borderId="0" xfId="0" applyFont="1" applyFill="1" applyAlignment="1" applyProtection="1">
      <alignment horizontal="center" vertical="center"/>
    </xf>
    <xf numFmtId="0" fontId="0" fillId="7" borderId="3" xfId="0" applyFill="1" applyBorder="1" applyAlignment="1" applyProtection="1">
      <alignment horizontal="center"/>
    </xf>
    <xf numFmtId="0" fontId="0" fillId="2" borderId="3" xfId="0" applyFill="1" applyBorder="1" applyAlignment="1" applyProtection="1">
      <alignment horizontal="center"/>
    </xf>
    <xf numFmtId="0" fontId="1" fillId="0" borderId="2" xfId="0" applyFont="1" applyBorder="1" applyProtection="1"/>
    <xf numFmtId="0" fontId="0" fillId="8" borderId="2" xfId="0" applyFont="1" applyFill="1" applyBorder="1" applyAlignment="1" applyProtection="1">
      <alignment vertical="top" wrapText="1"/>
    </xf>
    <xf numFmtId="0" fontId="0" fillId="8" borderId="4" xfId="0" applyFont="1" applyFill="1" applyBorder="1" applyAlignment="1" applyProtection="1">
      <alignment vertical="top" wrapText="1"/>
    </xf>
    <xf numFmtId="0" fontId="1" fillId="9" borderId="4" xfId="0" applyFont="1" applyFill="1" applyBorder="1" applyProtection="1"/>
    <xf numFmtId="0" fontId="1" fillId="9" borderId="2" xfId="0" applyFont="1" applyFill="1" applyBorder="1" applyProtection="1"/>
    <xf numFmtId="0" fontId="0" fillId="11" borderId="2" xfId="0" applyFill="1" applyBorder="1" applyProtection="1"/>
    <xf numFmtId="0" fontId="0" fillId="8" borderId="2" xfId="0" applyFill="1" applyBorder="1" applyProtection="1"/>
    <xf numFmtId="0" fontId="0" fillId="5" borderId="4" xfId="0" applyFill="1" applyBorder="1" applyProtection="1"/>
    <xf numFmtId="0" fontId="0" fillId="9" borderId="2" xfId="0" applyFill="1" applyBorder="1" applyProtection="1"/>
    <xf numFmtId="0" fontId="2" fillId="2" borderId="1" xfId="0" applyFont="1" applyFill="1" applyBorder="1" applyAlignment="1" applyProtection="1"/>
    <xf numFmtId="0" fontId="2" fillId="2" borderId="0" xfId="0" applyFont="1" applyFill="1" applyBorder="1" applyAlignment="1" applyProtection="1"/>
    <xf numFmtId="0" fontId="0" fillId="10" borderId="5" xfId="0" applyFill="1" applyBorder="1" applyAlignment="1" applyProtection="1"/>
    <xf numFmtId="0" fontId="0" fillId="0" borderId="6" xfId="0" applyBorder="1" applyProtection="1"/>
    <xf numFmtId="0" fontId="4" fillId="3" borderId="4" xfId="0" applyFont="1" applyFill="1" applyBorder="1" applyAlignment="1" applyProtection="1">
      <alignment horizontal="left" wrapText="1"/>
    </xf>
    <xf numFmtId="0" fontId="2" fillId="2" borderId="7" xfId="0" applyFont="1" applyFill="1" applyBorder="1" applyAlignment="1" applyProtection="1"/>
    <xf numFmtId="0" fontId="5" fillId="4" borderId="8" xfId="0" applyFont="1" applyFill="1" applyBorder="1" applyAlignment="1" applyProtection="1">
      <alignment horizontal="center" vertical="center"/>
      <protection locked="0"/>
    </xf>
    <xf numFmtId="0" fontId="0" fillId="0" borderId="7" xfId="0" applyBorder="1" applyProtection="1"/>
    <xf numFmtId="0" fontId="1" fillId="9" borderId="9" xfId="0" applyFont="1" applyFill="1" applyBorder="1" applyProtection="1"/>
    <xf numFmtId="0" fontId="0" fillId="10" borderId="10" xfId="0" applyFill="1" applyBorder="1" applyAlignment="1" applyProtection="1"/>
    <xf numFmtId="0" fontId="0" fillId="12" borderId="10" xfId="0" applyFill="1" applyBorder="1" applyAlignment="1" applyProtection="1">
      <alignment horizontal="center" vertical="center"/>
    </xf>
    <xf numFmtId="0" fontId="0" fillId="0" borderId="11" xfId="0" applyBorder="1" applyProtection="1"/>
    <xf numFmtId="0" fontId="8" fillId="0" borderId="0" xfId="0" applyFont="1"/>
    <xf numFmtId="0" fontId="9" fillId="0" borderId="0" xfId="0" applyFont="1" applyAlignment="1">
      <alignment horizontal="left"/>
    </xf>
    <xf numFmtId="0" fontId="9" fillId="0" borderId="0" xfId="0" applyFont="1" applyAlignment="1" applyProtection="1">
      <alignment horizontal="left"/>
    </xf>
    <xf numFmtId="0" fontId="11" fillId="4" borderId="11" xfId="0" applyFont="1" applyFill="1" applyBorder="1" applyProtection="1"/>
    <xf numFmtId="0" fontId="10" fillId="0" borderId="0" xfId="0" applyFont="1"/>
    <xf numFmtId="0" fontId="12" fillId="12" borderId="12" xfId="0" applyFont="1" applyFill="1" applyBorder="1" applyAlignment="1" applyProtection="1">
      <alignment horizontal="left" vertical="top" wrapText="1"/>
    </xf>
    <xf numFmtId="0" fontId="12" fillId="12" borderId="13" xfId="0" applyFont="1" applyFill="1" applyBorder="1" applyAlignment="1" applyProtection="1">
      <alignment horizontal="left" vertical="top" wrapText="1"/>
    </xf>
    <xf numFmtId="0" fontId="12" fillId="12" borderId="14" xfId="0" applyFont="1" applyFill="1" applyBorder="1" applyAlignment="1" applyProtection="1">
      <alignment horizontal="left" vertical="top" wrapText="1"/>
    </xf>
    <xf numFmtId="0" fontId="12" fillId="12" borderId="15" xfId="0" applyFont="1" applyFill="1" applyBorder="1" applyAlignment="1" applyProtection="1">
      <alignment horizontal="left" vertical="top" wrapText="1"/>
    </xf>
    <xf numFmtId="0" fontId="12" fillId="12" borderId="0" xfId="0" applyFont="1" applyFill="1" applyBorder="1" applyAlignment="1" applyProtection="1">
      <alignment horizontal="left" vertical="top" wrapText="1"/>
    </xf>
    <xf numFmtId="0" fontId="12" fillId="12" borderId="16" xfId="0" applyFont="1" applyFill="1" applyBorder="1" applyAlignment="1" applyProtection="1">
      <alignment horizontal="left" vertical="top" wrapText="1"/>
    </xf>
    <xf numFmtId="0" fontId="12" fillId="12" borderId="17" xfId="0" applyFont="1" applyFill="1" applyBorder="1" applyAlignment="1" applyProtection="1">
      <alignment horizontal="left" vertical="top" wrapText="1"/>
    </xf>
    <xf numFmtId="0" fontId="12" fillId="12" borderId="18" xfId="0" applyFont="1" applyFill="1" applyBorder="1" applyAlignment="1" applyProtection="1">
      <alignment horizontal="left" vertical="top" wrapText="1"/>
    </xf>
    <xf numFmtId="0" fontId="12" fillId="12" borderId="19" xfId="0" applyFont="1" applyFill="1" applyBorder="1" applyAlignment="1" applyProtection="1">
      <alignment horizontal="left" vertical="top" wrapText="1"/>
    </xf>
    <xf numFmtId="0" fontId="2" fillId="13" borderId="11" xfId="0" applyFont="1" applyFill="1" applyBorder="1"/>
    <xf numFmtId="0" fontId="13" fillId="0" borderId="0" xfId="0" applyFont="1" applyProtection="1"/>
    <xf numFmtId="0" fontId="13" fillId="8" borderId="4" xfId="0" applyFont="1" applyFill="1" applyBorder="1" applyProtection="1"/>
    <xf numFmtId="0" fontId="13" fillId="0" borderId="11" xfId="0" applyFont="1" applyBorder="1" applyProtection="1"/>
    <xf numFmtId="0" fontId="13" fillId="0" borderId="0" xfId="0" applyFont="1"/>
    <xf numFmtId="0" fontId="13" fillId="0" borderId="6" xfId="0" applyFont="1" applyBorder="1" applyProtection="1"/>
    <xf numFmtId="0" fontId="13" fillId="0" borderId="11" xfId="0" applyFont="1" applyBorder="1"/>
    <xf numFmtId="0" fontId="13" fillId="13" borderId="11" xfId="0" applyFont="1" applyFill="1" applyBorder="1"/>
  </cellXfs>
  <cellStyles count="1">
    <cellStyle name="Обычный" xfId="0" builtinId="0"/>
  </cellStyles>
  <dxfs count="2">
    <dxf>
      <font>
        <b val="0"/>
        <i val="0"/>
        <strike val="0"/>
        <color auto="1"/>
      </font>
      <fill>
        <patternFill>
          <bgColor rgb="FF79EB97"/>
        </patternFill>
      </fill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Spin" dx="22" fmlaLink="$F$2" max="5" min="3" noThreeD="1" page="10" val="3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</xdr:row>
          <xdr:rowOff>19050</xdr:rowOff>
        </xdr:from>
        <xdr:to>
          <xdr:col>7</xdr:col>
          <xdr:colOff>161925</xdr:colOff>
          <xdr:row>1</xdr:row>
          <xdr:rowOff>361950</xdr:rowOff>
        </xdr:to>
        <xdr:sp macro="" textlink="">
          <xdr:nvSpPr>
            <xdr:cNvPr id="1025" name="Spinner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4;&#1090;&#1073;&#1086;&#1088;%20&#1087;&#1086;%20&#1087;&#1086;&#1089;&#1083;&#1077;&#1076;&#1085;&#1080;&#1084;%20&#1076;&#1091;&#1073;&#1083;&#1103;&#1084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Work/Downloads/15_zapros_formulami_52cerjz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зультат"/>
      <sheetName val="Результат (2)"/>
      <sheetName val="Результат (3)"/>
      <sheetName val="Результат (4)"/>
      <sheetName val="Результат (5)"/>
      <sheetName val="Результат (7)"/>
      <sheetName val="Результат (8)"/>
      <sheetName val="Результат (6)"/>
    </sheetNames>
    <sheetDataSet>
      <sheetData sheetId="0">
        <row r="7">
          <cell r="A7">
            <v>0</v>
          </cell>
          <cell r="B7" t="str">
            <v>петя</v>
          </cell>
          <cell r="C7">
            <v>3</v>
          </cell>
          <cell r="D7" t="str">
            <v>5б</v>
          </cell>
          <cell r="E7" t="str">
            <v>-</v>
          </cell>
          <cell r="F7" t="str">
            <v>ааа</v>
          </cell>
          <cell r="G7">
            <v>1</v>
          </cell>
          <cell r="J7">
            <v>1</v>
          </cell>
          <cell r="O7">
            <v>0</v>
          </cell>
          <cell r="T7">
            <v>1</v>
          </cell>
        </row>
        <row r="8">
          <cell r="A8">
            <v>1</v>
          </cell>
          <cell r="B8" t="str">
            <v>вася</v>
          </cell>
          <cell r="C8">
            <v>5</v>
          </cell>
          <cell r="D8" t="str">
            <v>5а</v>
          </cell>
          <cell r="E8" t="str">
            <v xml:space="preserve">   ДА!</v>
          </cell>
          <cell r="F8" t="str">
            <v>ббб</v>
          </cell>
          <cell r="G8">
            <v>1</v>
          </cell>
          <cell r="J8">
            <v>2</v>
          </cell>
          <cell r="O8">
            <v>0</v>
          </cell>
          <cell r="T8">
            <v>2</v>
          </cell>
        </row>
        <row r="9">
          <cell r="A9">
            <v>2</v>
          </cell>
          <cell r="B9" t="str">
            <v>дима</v>
          </cell>
          <cell r="C9">
            <v>5</v>
          </cell>
          <cell r="D9" t="str">
            <v>5в</v>
          </cell>
          <cell r="E9" t="str">
            <v xml:space="preserve">   ДА!</v>
          </cell>
          <cell r="F9" t="str">
            <v>ввв</v>
          </cell>
          <cell r="G9">
            <v>1</v>
          </cell>
          <cell r="J9">
            <v>3</v>
          </cell>
          <cell r="O9">
            <v>0</v>
          </cell>
          <cell r="T9">
            <v>3</v>
          </cell>
        </row>
        <row r="10">
          <cell r="A10">
            <v>0</v>
          </cell>
          <cell r="B10" t="str">
            <v>коля</v>
          </cell>
          <cell r="C10">
            <v>4</v>
          </cell>
          <cell r="D10" t="str">
            <v>5б</v>
          </cell>
          <cell r="E10" t="str">
            <v>-</v>
          </cell>
          <cell r="F10" t="str">
            <v>ггг</v>
          </cell>
          <cell r="G10">
            <v>1</v>
          </cell>
          <cell r="J10">
            <v>4</v>
          </cell>
          <cell r="O10">
            <v>1</v>
          </cell>
          <cell r="T10">
            <v>4</v>
          </cell>
        </row>
        <row r="11">
          <cell r="A11">
            <v>3</v>
          </cell>
          <cell r="B11" t="str">
            <v>саша</v>
          </cell>
          <cell r="C11">
            <v>5</v>
          </cell>
          <cell r="D11" t="str">
            <v>5а</v>
          </cell>
          <cell r="E11" t="str">
            <v xml:space="preserve">   ДА!</v>
          </cell>
          <cell r="F11" t="str">
            <v>ааа</v>
          </cell>
          <cell r="G11">
            <v>1</v>
          </cell>
          <cell r="J11">
            <v>5</v>
          </cell>
          <cell r="O11">
            <v>1</v>
          </cell>
          <cell r="T11">
            <v>5</v>
          </cell>
        </row>
        <row r="12">
          <cell r="A12">
            <v>0</v>
          </cell>
          <cell r="B12" t="str">
            <v>вася</v>
          </cell>
          <cell r="C12">
            <v>4</v>
          </cell>
          <cell r="D12" t="str">
            <v>5б</v>
          </cell>
          <cell r="E12" t="str">
            <v>-</v>
          </cell>
          <cell r="F12" t="str">
            <v>ббб</v>
          </cell>
          <cell r="G12">
            <v>2</v>
          </cell>
          <cell r="J12">
            <v>6</v>
          </cell>
          <cell r="O12">
            <v>2</v>
          </cell>
          <cell r="T12">
            <v>6</v>
          </cell>
        </row>
        <row r="13">
          <cell r="A13">
            <v>4</v>
          </cell>
          <cell r="B13" t="str">
            <v>саша</v>
          </cell>
          <cell r="C13">
            <v>5</v>
          </cell>
          <cell r="D13" t="str">
            <v>5б</v>
          </cell>
          <cell r="E13" t="str">
            <v xml:space="preserve">   ДА!</v>
          </cell>
          <cell r="F13" t="str">
            <v>ввв</v>
          </cell>
          <cell r="G13">
            <v>2</v>
          </cell>
          <cell r="J13">
            <v>7</v>
          </cell>
          <cell r="O13">
            <v>0</v>
          </cell>
          <cell r="T13">
            <v>7</v>
          </cell>
        </row>
        <row r="14">
          <cell r="A14">
            <v>5</v>
          </cell>
          <cell r="B14" t="str">
            <v>вася</v>
          </cell>
          <cell r="C14">
            <v>5</v>
          </cell>
          <cell r="D14" t="str">
            <v>5г</v>
          </cell>
          <cell r="E14" t="str">
            <v xml:space="preserve">   ДА!</v>
          </cell>
          <cell r="F14" t="str">
            <v>ддд</v>
          </cell>
          <cell r="G14">
            <v>3</v>
          </cell>
          <cell r="J14">
            <v>8</v>
          </cell>
          <cell r="O14">
            <v>0</v>
          </cell>
          <cell r="T14">
            <v>8</v>
          </cell>
        </row>
        <row r="15">
          <cell r="A15">
            <v>6</v>
          </cell>
          <cell r="B15" t="str">
            <v>саша</v>
          </cell>
          <cell r="C15">
            <v>5</v>
          </cell>
          <cell r="D15" t="str">
            <v>5а</v>
          </cell>
          <cell r="E15" t="str">
            <v xml:space="preserve">   ДА!</v>
          </cell>
          <cell r="F15" t="str">
            <v>ддд</v>
          </cell>
          <cell r="G15">
            <v>3</v>
          </cell>
          <cell r="J15" t="str">
            <v xml:space="preserve"> </v>
          </cell>
          <cell r="O15" t="str">
            <v xml:space="preserve"> </v>
          </cell>
        </row>
        <row r="16">
          <cell r="A16">
            <v>7</v>
          </cell>
          <cell r="B16" t="str">
            <v>петя</v>
          </cell>
          <cell r="C16">
            <v>5</v>
          </cell>
          <cell r="D16" t="str">
            <v>5б</v>
          </cell>
          <cell r="E16" t="str">
            <v xml:space="preserve">   ДА!</v>
          </cell>
          <cell r="F16" t="str">
            <v>еее</v>
          </cell>
          <cell r="G16">
            <v>2</v>
          </cell>
          <cell r="J16" t="str">
            <v xml:space="preserve"> </v>
          </cell>
          <cell r="O16" t="str">
            <v xml:space="preserve"> </v>
          </cell>
        </row>
        <row r="17">
          <cell r="A17">
            <v>8</v>
          </cell>
          <cell r="B17" t="str">
            <v>коля</v>
          </cell>
          <cell r="C17">
            <v>5</v>
          </cell>
          <cell r="D17" t="str">
            <v>5г</v>
          </cell>
          <cell r="E17" t="str">
            <v xml:space="preserve">   ДА!</v>
          </cell>
          <cell r="F17" t="str">
            <v>жжж</v>
          </cell>
          <cell r="G17">
            <v>2</v>
          </cell>
          <cell r="J17" t="str">
            <v xml:space="preserve"> </v>
          </cell>
          <cell r="O17" t="str">
            <v xml:space="preserve"> 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один критерий - число"/>
      <sheetName val="2.Диапазон Чисел"/>
      <sheetName val="3.один критерий - Дата"/>
      <sheetName val="4.Диапазон Дат"/>
      <sheetName val="EXCEL2.RU"/>
      <sheetName val="5.один критерий-Дата (не позже)"/>
      <sheetName val="5а.один критерий-Дата(диапазон)"/>
      <sheetName val="6. 2 критерия - Дата-Текст"/>
      <sheetName val="7.один критерий - текст"/>
      <sheetName val="8. 2 критерия - текст (И)"/>
      <sheetName val="9. 2 критерия - текст (ИЛИ)"/>
      <sheetName val="EXCEL2.RU (2)"/>
      <sheetName val="10.Критерий - колич-во повторов"/>
      <sheetName val="11. Критерий Любой или (Все)"/>
      <sheetName val="12. Актуальная цена"/>
      <sheetName val="обработка ошибок"/>
    </sheetNames>
    <sheetDataSet>
      <sheetData sheetId="0" refreshError="1"/>
      <sheetData sheetId="1">
        <row r="12">
          <cell r="A12" t="str">
            <v>Товар1</v>
          </cell>
          <cell r="B12">
            <v>10</v>
          </cell>
        </row>
        <row r="13">
          <cell r="A13" t="str">
            <v>Товар2</v>
          </cell>
        </row>
        <row r="14">
          <cell r="A14" t="str">
            <v>Товар3</v>
          </cell>
        </row>
        <row r="15">
          <cell r="A15" t="str">
            <v>Товар4</v>
          </cell>
        </row>
        <row r="16">
          <cell r="A16" t="str">
            <v>Товар5</v>
          </cell>
        </row>
        <row r="17">
          <cell r="A17" t="str">
            <v>Товар6</v>
          </cell>
        </row>
        <row r="18">
          <cell r="A18" t="str">
            <v>Товар7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37"/>
  <sheetViews>
    <sheetView tabSelected="1" zoomScaleNormal="100" workbookViewId="0">
      <pane ySplit="5" topLeftCell="A6" activePane="bottomLeft" state="frozen"/>
      <selection pane="bottomLeft" activeCell="F24" sqref="F24"/>
    </sheetView>
  </sheetViews>
  <sheetFormatPr defaultRowHeight="15" x14ac:dyDescent="0.25"/>
  <cols>
    <col min="1" max="2" width="7.28515625" style="1" customWidth="1"/>
    <col min="3" max="4" width="8.42578125" style="1" customWidth="1"/>
    <col min="5" max="5" width="9.140625" style="1" customWidth="1"/>
    <col min="6" max="6" width="7.7109375" style="22" customWidth="1"/>
    <col min="7" max="7" width="4.42578125" style="1" customWidth="1"/>
    <col min="8" max="8" width="3.140625" style="1" customWidth="1"/>
    <col min="9" max="9" width="7" style="1" customWidth="1"/>
    <col min="10" max="10" width="8.140625" style="1" customWidth="1"/>
    <col min="11" max="11" width="3.7109375" style="1" customWidth="1"/>
    <col min="12" max="12" width="4.7109375" style="29" customWidth="1"/>
    <col min="13" max="13" width="12" style="1" customWidth="1"/>
    <col min="14" max="14" width="9.140625" style="1"/>
    <col min="15" max="15" width="7.140625" style="1" customWidth="1"/>
    <col min="16" max="16" width="9.140625" style="1"/>
    <col min="17" max="17" width="5.7109375" style="1" customWidth="1"/>
    <col min="18" max="18" width="7.7109375" style="1" customWidth="1"/>
    <col min="19" max="23" width="5.7109375" style="1" customWidth="1"/>
    <col min="24" max="16384" width="9.140625" style="1"/>
  </cols>
  <sheetData>
    <row r="1" spans="1:24" ht="15.75" x14ac:dyDescent="0.25">
      <c r="A1" s="15" t="s">
        <v>0</v>
      </c>
      <c r="B1" s="16"/>
      <c r="C1" s="16"/>
      <c r="D1" s="16"/>
      <c r="E1" s="16"/>
      <c r="F1" s="20"/>
      <c r="G1" s="16"/>
      <c r="H1" s="16"/>
      <c r="I1" s="16"/>
      <c r="J1" s="16"/>
      <c r="K1"/>
      <c r="L1" s="28"/>
      <c r="M1"/>
      <c r="N1"/>
      <c r="O1"/>
      <c r="P1"/>
      <c r="Q1"/>
      <c r="R1"/>
    </row>
    <row r="2" spans="1:24" ht="29.25" customHeight="1" thickBot="1" x14ac:dyDescent="0.3">
      <c r="B2" s="2" t="s">
        <v>1</v>
      </c>
      <c r="E2" s="19" t="s">
        <v>2</v>
      </c>
      <c r="F2" s="21">
        <v>3</v>
      </c>
      <c r="M2"/>
      <c r="N2"/>
      <c r="O2"/>
      <c r="P2"/>
      <c r="Q2"/>
      <c r="R2"/>
    </row>
    <row r="3" spans="1:24" ht="15.75" thickBot="1" x14ac:dyDescent="0.3">
      <c r="J3" s="3">
        <f>IF(ISNA(MATCH(J5,$B$5:$F$5,0)),0,MATCH(J5,$B$5:$F$5,0))</f>
        <v>4</v>
      </c>
      <c r="M3"/>
      <c r="N3"/>
      <c r="O3"/>
      <c r="P3"/>
      <c r="Q3"/>
      <c r="R3"/>
    </row>
    <row r="4" spans="1:24" ht="15.75" thickBot="1" x14ac:dyDescent="0.3">
      <c r="A4" s="4">
        <f>MAX(A7:A17)</f>
        <v>1</v>
      </c>
      <c r="B4" s="5">
        <f>MAX(B7:B17)</f>
        <v>1</v>
      </c>
      <c r="E4" s="1" t="b">
        <f>COUNTIF($C$7:$C$17,TRUE)&lt;COUNTIF($D$7:$D$17,TRUE)</f>
        <v>0</v>
      </c>
      <c r="I4" s="5">
        <f>B4</f>
        <v>1</v>
      </c>
      <c r="M4"/>
      <c r="N4"/>
      <c r="O4"/>
      <c r="P4"/>
      <c r="Q4"/>
      <c r="R4"/>
    </row>
    <row r="5" spans="1:24" ht="27" customHeight="1" thickTop="1" thickBot="1" x14ac:dyDescent="0.3">
      <c r="A5" s="6" t="s">
        <v>3</v>
      </c>
      <c r="B5" s="7"/>
      <c r="C5" s="8" t="s">
        <v>4</v>
      </c>
      <c r="D5" s="8" t="s">
        <v>5</v>
      </c>
      <c r="E5" s="9" t="s">
        <v>6</v>
      </c>
      <c r="F5" s="23" t="s">
        <v>2</v>
      </c>
      <c r="I5" s="6" t="s">
        <v>3</v>
      </c>
      <c r="J5" s="10" t="s">
        <v>6</v>
      </c>
      <c r="M5"/>
      <c r="N5"/>
      <c r="O5"/>
      <c r="P5"/>
      <c r="Q5"/>
      <c r="R5"/>
    </row>
    <row r="6" spans="1:24" ht="17.25" thickTop="1" thickBot="1" x14ac:dyDescent="0.3">
      <c r="A6" s="17"/>
      <c r="B6" s="17"/>
      <c r="C6" s="17"/>
      <c r="D6" s="17"/>
      <c r="E6" s="17"/>
      <c r="F6" s="24"/>
      <c r="G6" s="42">
        <f>ROW(F6)-ROW($F$6)</f>
        <v>0</v>
      </c>
      <c r="H6" s="42"/>
      <c r="I6" s="17"/>
      <c r="J6" s="17"/>
      <c r="K6"/>
      <c r="L6" s="28"/>
      <c r="M6" s="41">
        <f>MAX(IFERROR(MATCH("*",$F:$F,-1),0),IFERROR(MATCH(1E+306,$F:$F,1),0))</f>
        <v>23</v>
      </c>
      <c r="N6" s="27" t="s">
        <v>20</v>
      </c>
      <c r="O6"/>
      <c r="P6"/>
      <c r="Q6"/>
      <c r="R6"/>
      <c r="W6" s="18" t="str">
        <f t="shared" ref="W6:W36" ca="1" si="0">IF(M6="","",_xlfn.FORMULATEXT(M6))</f>
        <v>=МАКС(ЕСЛИОШИБКА(ПОИСКПОЗ("*";$F:$F;-1);0);ЕСЛИОШИБКА(ПОИСКПОЗ(1E+306;$F:$F;1);0))</v>
      </c>
    </row>
    <row r="7" spans="1:24" ht="20.25" thickTop="1" thickBot="1" x14ac:dyDescent="0.35">
      <c r="A7" s="11">
        <f>IF(F7=$F$2,MAX($A$6:$A6)+1,0)</f>
        <v>1</v>
      </c>
      <c r="B7" s="12">
        <f>IF(E7="","",IF(IF($E$4,C7,D7),MAX($B$6:$B6)+1,""))</f>
        <v>1</v>
      </c>
      <c r="C7" s="43" t="b">
        <f>COUNTIF(E7:$E$17,E7)=1</f>
        <v>0</v>
      </c>
      <c r="D7" s="43" t="b">
        <f t="shared" ref="D7:D17" si="1">A7&gt;0</f>
        <v>1</v>
      </c>
      <c r="E7" s="13" t="s">
        <v>7</v>
      </c>
      <c r="F7" s="25">
        <v>3</v>
      </c>
      <c r="G7" s="42">
        <f>ROW(F7)-ROW($F$6)</f>
        <v>1</v>
      </c>
      <c r="H7" s="42">
        <f>ROW(F7)</f>
        <v>7</v>
      </c>
      <c r="I7" s="12">
        <f>IF(MAX(I6:I$6)&lt;$I$4,I6+1,"")</f>
        <v>1</v>
      </c>
      <c r="J7" s="14" t="str">
        <f t="shared" ref="J7:J17" si="2">IF($I7="","",VLOOKUP($I7,$B$7:$F$17,J$3,FALSE))</f>
        <v>петя</v>
      </c>
      <c r="L7" s="29">
        <f>ROW(L7)</f>
        <v>7</v>
      </c>
      <c r="M7" s="30" t="str">
        <f>CONCATENATE(M22,":",M20)</f>
        <v>F5:$F$23</v>
      </c>
      <c r="N7" s="31" t="s">
        <v>23</v>
      </c>
      <c r="O7"/>
      <c r="P7"/>
      <c r="Q7"/>
      <c r="R7"/>
      <c r="W7" s="18" t="str">
        <f t="shared" ca="1" si="0"/>
        <v>=СЦЕПИТЬ(M22;":";M20)</v>
      </c>
    </row>
    <row r="8" spans="1:24" ht="16.5" thickTop="1" thickBot="1" x14ac:dyDescent="0.3">
      <c r="A8" s="11">
        <f>IF(F8=$F$2,MAX($A$6:$A7)+1,0)</f>
        <v>0</v>
      </c>
      <c r="B8" s="12" t="str">
        <f>IF(E8="","",IF(IF($E$4,C8,D8),MAX($B$6:$B7)+1,""))</f>
        <v/>
      </c>
      <c r="C8" s="43" t="b">
        <f>COUNTIF(E8:$E$17,E8)=1</f>
        <v>0</v>
      </c>
      <c r="D8" s="43" t="b">
        <f t="shared" si="1"/>
        <v>0</v>
      </c>
      <c r="E8" s="13" t="s">
        <v>8</v>
      </c>
      <c r="F8" s="25">
        <v>5</v>
      </c>
      <c r="G8" s="42">
        <f t="shared" ref="G8:G26" si="3">ROW(F8)-ROW($F$6)</f>
        <v>2</v>
      </c>
      <c r="H8" s="42">
        <f t="shared" ref="H8:H26" si="4">ROW(F8)</f>
        <v>8</v>
      </c>
      <c r="I8" s="12" t="str">
        <f>IF(MAX(I$6:I7)&lt;$I$4,I7+1,"")</f>
        <v/>
      </c>
      <c r="J8" s="14" t="str">
        <f t="shared" si="2"/>
        <v/>
      </c>
      <c r="L8" s="29">
        <f t="shared" ref="L8:L28" si="5">ROW(L8)</f>
        <v>8</v>
      </c>
      <c r="M8" s="44" t="str">
        <f ca="1">INDIRECT(ADDRESS(ROW($E$5),$M$9))</f>
        <v>баллы</v>
      </c>
      <c r="N8" s="42" t="s">
        <v>12</v>
      </c>
      <c r="O8" s="42"/>
      <c r="P8" s="45"/>
      <c r="Q8" s="45"/>
      <c r="R8" s="45"/>
      <c r="S8" s="42"/>
      <c r="T8" s="42"/>
      <c r="U8" s="42"/>
      <c r="V8" s="42"/>
      <c r="W8" s="46" t="str">
        <f t="shared" ca="1" si="0"/>
        <v>=ДВССЫЛ(АДРЕС(СТРОКА($E$5);$M$9))</v>
      </c>
      <c r="X8" s="42"/>
    </row>
    <row r="9" spans="1:24" ht="16.5" thickTop="1" thickBot="1" x14ac:dyDescent="0.3">
      <c r="A9" s="11">
        <f>IF(F9=$F$2,MAX($A$6:$A8)+1,0)</f>
        <v>0</v>
      </c>
      <c r="B9" s="12" t="str">
        <f>IF(E9="","",IF(IF($E$4,C9,D9),MAX($B$6:$B8)+1,""))</f>
        <v/>
      </c>
      <c r="C9" s="43" t="b">
        <f>COUNTIF(E9:$E$17,E9)=1</f>
        <v>1</v>
      </c>
      <c r="D9" s="43" t="b">
        <f t="shared" si="1"/>
        <v>0</v>
      </c>
      <c r="E9" s="13" t="s">
        <v>9</v>
      </c>
      <c r="F9" s="25">
        <v>5</v>
      </c>
      <c r="G9" s="42">
        <f t="shared" si="3"/>
        <v>3</v>
      </c>
      <c r="H9" s="42">
        <f t="shared" si="4"/>
        <v>9</v>
      </c>
      <c r="I9" s="12" t="str">
        <f>IF(MAX(I$6:I8)&lt;$I$4,I8+1,"")</f>
        <v/>
      </c>
      <c r="J9" s="14" t="str">
        <f t="shared" si="2"/>
        <v/>
      </c>
      <c r="L9" s="29">
        <f t="shared" si="5"/>
        <v>9</v>
      </c>
      <c r="M9" s="44">
        <f>IF(ISNA(MATCH(E2,$A$5:$F$5,0)),0,MATCH(E2,$A$5:$F$5,0))</f>
        <v>6</v>
      </c>
      <c r="N9" s="42" t="s">
        <v>13</v>
      </c>
      <c r="O9" s="42"/>
      <c r="P9" s="45"/>
      <c r="Q9" s="45"/>
      <c r="R9" s="45"/>
      <c r="S9" s="42"/>
      <c r="T9" s="42"/>
      <c r="U9" s="42"/>
      <c r="V9" s="42"/>
      <c r="W9" s="46" t="str">
        <f t="shared" ca="1" si="0"/>
        <v>=ЕСЛИ(ЕНД(ПОИСКПОЗ(E2;$A$5:$F$5;0));0;ПОИСКПОЗ(E2;$A$5:$F$5;0))</v>
      </c>
      <c r="X9" s="42"/>
    </row>
    <row r="10" spans="1:24" ht="16.5" thickTop="1" thickBot="1" x14ac:dyDescent="0.3">
      <c r="A10" s="11">
        <f>IF(F10=$F$2,MAX($A$6:$A9)+1,0)</f>
        <v>0</v>
      </c>
      <c r="B10" s="12" t="str">
        <f>IF(E10="","",IF(IF($E$4,C10,D10),MAX($B$6:$B9)+1,""))</f>
        <v/>
      </c>
      <c r="C10" s="43" t="b">
        <f>COUNTIF(E10:$E$17,E10)=1</f>
        <v>0</v>
      </c>
      <c r="D10" s="43" t="b">
        <f t="shared" si="1"/>
        <v>0</v>
      </c>
      <c r="E10" s="13" t="s">
        <v>10</v>
      </c>
      <c r="F10" s="25">
        <v>4</v>
      </c>
      <c r="G10" s="42">
        <f t="shared" si="3"/>
        <v>4</v>
      </c>
      <c r="H10" s="42">
        <f t="shared" si="4"/>
        <v>10</v>
      </c>
      <c r="I10" s="12" t="str">
        <f>IF(MAX(I$6:I9)&lt;$I$4,I9+1,"")</f>
        <v/>
      </c>
      <c r="J10" s="14" t="str">
        <f t="shared" si="2"/>
        <v/>
      </c>
      <c r="L10" s="29">
        <f t="shared" si="5"/>
        <v>10</v>
      </c>
      <c r="M10" s="44">
        <f>MATCH(E2,$A$5:$F$5,0)</f>
        <v>6</v>
      </c>
      <c r="N10" s="42" t="s">
        <v>14</v>
      </c>
      <c r="O10" s="42"/>
      <c r="P10" s="45"/>
      <c r="Q10" s="45"/>
      <c r="R10" s="45"/>
      <c r="S10" s="42"/>
      <c r="T10" s="42"/>
      <c r="U10" s="42"/>
      <c r="V10" s="42"/>
      <c r="W10" s="46" t="str">
        <f t="shared" ca="1" si="0"/>
        <v>=ПОИСКПОЗ(E2;$A$5:$F$5;0)</v>
      </c>
      <c r="X10" s="42"/>
    </row>
    <row r="11" spans="1:24" ht="16.5" thickTop="1" thickBot="1" x14ac:dyDescent="0.3">
      <c r="A11" s="11">
        <f>IF(F11=$F$2,MAX($A$6:$A10)+1,0)</f>
        <v>0</v>
      </c>
      <c r="B11" s="12" t="str">
        <f>IF(E11="","",IF(IF($E$4,C11,D11),MAX($B$6:$B10)+1,""))</f>
        <v/>
      </c>
      <c r="C11" s="43" t="b">
        <f>COUNTIF(E11:$E$17,E11)=1</f>
        <v>0</v>
      </c>
      <c r="D11" s="43" t="b">
        <f t="shared" si="1"/>
        <v>0</v>
      </c>
      <c r="E11" s="13" t="s">
        <v>11</v>
      </c>
      <c r="F11" s="25">
        <v>5</v>
      </c>
      <c r="G11" s="42">
        <f t="shared" si="3"/>
        <v>5</v>
      </c>
      <c r="H11" s="42">
        <f t="shared" si="4"/>
        <v>11</v>
      </c>
      <c r="I11" s="12" t="str">
        <f>IF(MAX(I$6:I10)&lt;$I$4,I10+1,"")</f>
        <v/>
      </c>
      <c r="J11" s="14" t="str">
        <f t="shared" si="2"/>
        <v/>
      </c>
      <c r="L11" s="29">
        <f t="shared" si="5"/>
        <v>11</v>
      </c>
      <c r="M11" s="47" t="str">
        <f>ADDRESS(ROW(A5),M10)</f>
        <v>$F$5</v>
      </c>
      <c r="N11" s="42" t="s">
        <v>15</v>
      </c>
      <c r="O11" s="45"/>
      <c r="P11" s="45"/>
      <c r="Q11" s="45"/>
      <c r="R11" s="45"/>
      <c r="S11" s="42"/>
      <c r="T11" s="42"/>
      <c r="U11" s="42"/>
      <c r="V11" s="42"/>
      <c r="W11" s="46" t="str">
        <f t="shared" ca="1" si="0"/>
        <v>=АДРЕС(СТРОКА(A5);M10)</v>
      </c>
      <c r="X11" s="42"/>
    </row>
    <row r="12" spans="1:24" ht="16.5" thickTop="1" thickBot="1" x14ac:dyDescent="0.3">
      <c r="A12" s="11">
        <f>IF(F12=$F$2,MAX($A$6:$A11)+1,0)</f>
        <v>0</v>
      </c>
      <c r="B12" s="12" t="str">
        <f>IF(E12="","",IF(IF($E$4,C12,D12),MAX($B$6:$B11)+1,""))</f>
        <v/>
      </c>
      <c r="C12" s="43" t="b">
        <f>COUNTIF(E12:$E$17,E12)=1</f>
        <v>0</v>
      </c>
      <c r="D12" s="43" t="b">
        <f t="shared" si="1"/>
        <v>0</v>
      </c>
      <c r="E12" s="13" t="s">
        <v>8</v>
      </c>
      <c r="F12" s="25">
        <v>4</v>
      </c>
      <c r="G12" s="42">
        <f t="shared" si="3"/>
        <v>6</v>
      </c>
      <c r="H12" s="42">
        <f t="shared" si="4"/>
        <v>12</v>
      </c>
      <c r="I12" s="12" t="str">
        <f>IF(MAX(I$6:I11)&lt;$I$4,I11+1,"")</f>
        <v/>
      </c>
      <c r="J12" s="14" t="str">
        <f t="shared" si="2"/>
        <v/>
      </c>
      <c r="L12" s="29">
        <f t="shared" si="5"/>
        <v>12</v>
      </c>
      <c r="M12" s="47" t="str">
        <f ca="1">INDIRECT(M11)</f>
        <v>баллы</v>
      </c>
      <c r="N12" s="42" t="s">
        <v>16</v>
      </c>
      <c r="O12" s="45"/>
      <c r="P12" s="45"/>
      <c r="Q12" s="45"/>
      <c r="R12" s="45"/>
      <c r="S12" s="42"/>
      <c r="T12" s="42"/>
      <c r="U12" s="42"/>
      <c r="V12" s="42"/>
      <c r="W12" s="46" t="str">
        <f t="shared" ca="1" si="0"/>
        <v>=ДВССЫЛ(M11)</v>
      </c>
      <c r="X12" s="42"/>
    </row>
    <row r="13" spans="1:24" ht="16.5" thickTop="1" thickBot="1" x14ac:dyDescent="0.3">
      <c r="A13" s="11">
        <f>IF(F13=$F$2,MAX($A$6:$A12)+1,0)</f>
        <v>0</v>
      </c>
      <c r="B13" s="12" t="str">
        <f>IF(E13="","",IF(IF($E$4,C13,D13),MAX($B$6:$B12)+1,""))</f>
        <v/>
      </c>
      <c r="C13" s="43" t="b">
        <f>COUNTIF(E13:$E$17,E13)=1</f>
        <v>0</v>
      </c>
      <c r="D13" s="43" t="b">
        <f t="shared" si="1"/>
        <v>0</v>
      </c>
      <c r="E13" s="13" t="s">
        <v>11</v>
      </c>
      <c r="F13" s="25">
        <v>5</v>
      </c>
      <c r="G13" s="42">
        <f t="shared" si="3"/>
        <v>7</v>
      </c>
      <c r="H13" s="42">
        <f t="shared" si="4"/>
        <v>13</v>
      </c>
      <c r="I13" s="12" t="str">
        <f>IF(MAX(I$6:I12)&lt;$I$4,I12+1,"")</f>
        <v/>
      </c>
      <c r="J13" s="14" t="str">
        <f t="shared" si="2"/>
        <v/>
      </c>
      <c r="L13" s="29">
        <f t="shared" si="5"/>
        <v>13</v>
      </c>
      <c r="M13" s="47"/>
      <c r="N13" s="45"/>
      <c r="O13" s="45"/>
      <c r="P13" s="45"/>
      <c r="Q13" s="45"/>
      <c r="R13" s="45"/>
      <c r="S13" s="42"/>
      <c r="T13" s="42"/>
      <c r="U13" s="42"/>
      <c r="V13" s="42"/>
      <c r="W13" s="46" t="str">
        <f t="shared" ca="1" si="0"/>
        <v/>
      </c>
      <c r="X13" s="42"/>
    </row>
    <row r="14" spans="1:24" ht="16.5" thickTop="1" thickBot="1" x14ac:dyDescent="0.3">
      <c r="A14" s="11">
        <f>IF(F14=$F$2,MAX($A$6:$A13)+1,0)</f>
        <v>0</v>
      </c>
      <c r="B14" s="12" t="str">
        <f>IF(E14="","",IF(IF($E$4,C14,D14),MAX($B$6:$B13)+1,""))</f>
        <v/>
      </c>
      <c r="C14" s="43" t="b">
        <f>COUNTIF(E14:$E$17,E14)=1</f>
        <v>1</v>
      </c>
      <c r="D14" s="43" t="b">
        <f t="shared" si="1"/>
        <v>0</v>
      </c>
      <c r="E14" s="13" t="s">
        <v>8</v>
      </c>
      <c r="F14" s="25">
        <v>5</v>
      </c>
      <c r="G14" s="42">
        <f t="shared" si="3"/>
        <v>8</v>
      </c>
      <c r="H14" s="42">
        <f t="shared" si="4"/>
        <v>14</v>
      </c>
      <c r="I14" s="12" t="str">
        <f>IF(MAX(I$6:I13)&lt;$I$4,I13+1,"")</f>
        <v/>
      </c>
      <c r="J14" s="14" t="str">
        <f t="shared" si="2"/>
        <v/>
      </c>
      <c r="L14" s="29">
        <f t="shared" si="5"/>
        <v>14</v>
      </c>
      <c r="M14" s="44"/>
      <c r="N14" s="45"/>
      <c r="O14" s="45"/>
      <c r="P14" s="45"/>
      <c r="Q14" s="45"/>
      <c r="R14" s="45"/>
      <c r="S14" s="42"/>
      <c r="T14" s="42"/>
      <c r="U14" s="42"/>
      <c r="V14" s="42"/>
      <c r="W14" s="46" t="str">
        <f t="shared" ca="1" si="0"/>
        <v/>
      </c>
      <c r="X14" s="42"/>
    </row>
    <row r="15" spans="1:24" ht="16.5" thickTop="1" thickBot="1" x14ac:dyDescent="0.3">
      <c r="A15" s="11">
        <f>IF(F15=$F$2,MAX($A$6:$A14)+1,0)</f>
        <v>0</v>
      </c>
      <c r="B15" s="12" t="str">
        <f>IF(E15="","",IF(IF($E$4,C15,D15),MAX($B$6:$B14)+1,""))</f>
        <v/>
      </c>
      <c r="C15" s="43" t="b">
        <f>COUNTIF(E15:$E$17,E15)=1</f>
        <v>1</v>
      </c>
      <c r="D15" s="43" t="b">
        <f t="shared" si="1"/>
        <v>0</v>
      </c>
      <c r="E15" s="13" t="s">
        <v>11</v>
      </c>
      <c r="F15" s="25">
        <v>5</v>
      </c>
      <c r="G15" s="42">
        <f t="shared" si="3"/>
        <v>9</v>
      </c>
      <c r="H15" s="42">
        <f t="shared" si="4"/>
        <v>15</v>
      </c>
      <c r="I15" s="12" t="str">
        <f>IF(MAX(I$6:I14)&lt;$I$4,I14+1,"")</f>
        <v/>
      </c>
      <c r="J15" s="14" t="str">
        <f t="shared" si="2"/>
        <v/>
      </c>
      <c r="L15" s="29">
        <f t="shared" si="5"/>
        <v>15</v>
      </c>
      <c r="M15" s="44">
        <f>COUNTA(F:F)</f>
        <v>16</v>
      </c>
      <c r="N15" s="45" t="s">
        <v>17</v>
      </c>
      <c r="O15" s="45"/>
      <c r="P15" s="45"/>
      <c r="Q15" s="45"/>
      <c r="R15" s="45"/>
      <c r="S15" s="42"/>
      <c r="T15" s="42"/>
      <c r="U15" s="42"/>
      <c r="V15" s="42"/>
      <c r="W15" s="46" t="str">
        <f t="shared" ca="1" si="0"/>
        <v>=СЧЁТЗ(F:F)</v>
      </c>
      <c r="X15" s="42"/>
    </row>
    <row r="16" spans="1:24" ht="16.5" thickTop="1" thickBot="1" x14ac:dyDescent="0.3">
      <c r="A16" s="11">
        <f>IF(F16=$F$2,MAX($A$6:$A15)+1,0)</f>
        <v>0</v>
      </c>
      <c r="B16" s="12" t="str">
        <f>IF(E16="","",IF(IF($E$4,C16,D16),MAX($B$6:$B15)+1,""))</f>
        <v/>
      </c>
      <c r="C16" s="43" t="b">
        <f>COUNTIF(E16:$E$17,E16)=1</f>
        <v>1</v>
      </c>
      <c r="D16" s="43" t="b">
        <f t="shared" si="1"/>
        <v>0</v>
      </c>
      <c r="E16" s="13" t="s">
        <v>7</v>
      </c>
      <c r="F16" s="25">
        <v>5</v>
      </c>
      <c r="G16" s="42">
        <f t="shared" si="3"/>
        <v>10</v>
      </c>
      <c r="H16" s="42">
        <f t="shared" si="4"/>
        <v>16</v>
      </c>
      <c r="I16" s="12" t="str">
        <f>IF(MAX(I$6:I15)&lt;$I$4,I15+1,"")</f>
        <v/>
      </c>
      <c r="J16" s="14" t="str">
        <f t="shared" si="2"/>
        <v/>
      </c>
      <c r="L16" s="29">
        <f t="shared" si="5"/>
        <v>16</v>
      </c>
      <c r="M16" s="47">
        <f>MATCH("яяя",F:F,1)</f>
        <v>23</v>
      </c>
      <c r="N16" s="45" t="s">
        <v>18</v>
      </c>
      <c r="O16" s="45"/>
      <c r="P16" s="45"/>
      <c r="Q16" s="45"/>
      <c r="R16" s="45"/>
      <c r="S16" s="42"/>
      <c r="T16" s="42"/>
      <c r="U16" s="42"/>
      <c r="V16" s="42"/>
      <c r="W16" s="46" t="str">
        <f t="shared" ca="1" si="0"/>
        <v>=ПОИСКПОЗ("яяя";F:F;1)</v>
      </c>
      <c r="X16" s="42"/>
    </row>
    <row r="17" spans="1:25" ht="16.5" thickTop="1" thickBot="1" x14ac:dyDescent="0.3">
      <c r="A17" s="11">
        <f>IF(F17=$F$2,MAX($A$6:$A16)+1,0)</f>
        <v>0</v>
      </c>
      <c r="B17" s="12" t="str">
        <f>IF(E17="","",IF(IF($E$4,C17,D17),MAX($B$6:$B16)+1,""))</f>
        <v/>
      </c>
      <c r="C17" s="43" t="b">
        <f>COUNTIF(E17:$E$17,E17)=1</f>
        <v>1</v>
      </c>
      <c r="D17" s="43" t="b">
        <f t="shared" si="1"/>
        <v>0</v>
      </c>
      <c r="E17" s="13" t="s">
        <v>10</v>
      </c>
      <c r="F17" s="25">
        <v>5</v>
      </c>
      <c r="G17" s="42">
        <f t="shared" si="3"/>
        <v>11</v>
      </c>
      <c r="H17" s="42">
        <f t="shared" si="4"/>
        <v>17</v>
      </c>
      <c r="I17" s="12" t="str">
        <f>IF(MAX(I$6:I16)&lt;$I$4,I16+1,"")</f>
        <v/>
      </c>
      <c r="J17" s="14" t="str">
        <f t="shared" si="2"/>
        <v/>
      </c>
      <c r="L17" s="29">
        <f t="shared" si="5"/>
        <v>17</v>
      </c>
      <c r="M17" s="47">
        <f>MATCH(1E+306,F:F,1)</f>
        <v>22</v>
      </c>
      <c r="N17" s="45" t="s">
        <v>19</v>
      </c>
      <c r="O17" s="45"/>
      <c r="P17" s="45"/>
      <c r="Q17" s="45"/>
      <c r="R17" s="45"/>
      <c r="S17" s="42"/>
      <c r="T17" s="42"/>
      <c r="U17" s="42"/>
      <c r="V17" s="42"/>
      <c r="W17" s="46" t="str">
        <f t="shared" ca="1" si="0"/>
        <v>=ПОИСКПОЗ(1E+306;F:F;1)</v>
      </c>
      <c r="X17" s="42"/>
    </row>
    <row r="18" spans="1:25" ht="15" customHeight="1" thickTop="1" thickBot="1" x14ac:dyDescent="0.3">
      <c r="A18"/>
      <c r="B18"/>
      <c r="C18"/>
      <c r="D18"/>
      <c r="E18"/>
      <c r="F18" s="25"/>
      <c r="G18" s="42">
        <f t="shared" si="3"/>
        <v>12</v>
      </c>
      <c r="H18" s="42">
        <f t="shared" si="4"/>
        <v>18</v>
      </c>
      <c r="L18" s="29">
        <f t="shared" si="5"/>
        <v>18</v>
      </c>
      <c r="M18" s="44"/>
      <c r="N18" s="45"/>
      <c r="O18" s="42"/>
      <c r="P18" s="45"/>
      <c r="Q18" s="45"/>
      <c r="R18" s="45"/>
      <c r="S18" s="42"/>
      <c r="T18" s="42"/>
      <c r="U18" s="42"/>
      <c r="V18" s="42"/>
      <c r="W18" s="46" t="str">
        <f t="shared" ca="1" si="0"/>
        <v/>
      </c>
      <c r="X18" s="42"/>
    </row>
    <row r="19" spans="1:25" ht="16.5" thickTop="1" thickBot="1" x14ac:dyDescent="0.3">
      <c r="A19"/>
      <c r="B19"/>
      <c r="C19"/>
      <c r="D19"/>
      <c r="E19"/>
      <c r="F19" s="25"/>
      <c r="G19" s="42">
        <f t="shared" si="3"/>
        <v>13</v>
      </c>
      <c r="H19" s="42">
        <f t="shared" si="4"/>
        <v>19</v>
      </c>
      <c r="I19"/>
      <c r="J19"/>
      <c r="L19" s="29">
        <f t="shared" si="5"/>
        <v>19</v>
      </c>
      <c r="M19" s="48">
        <f>MAX(IFERROR(MATCH("*",$F:$F,-1),0),IFERROR(MATCH(1E+306,$F:$F,1),0))</f>
        <v>23</v>
      </c>
      <c r="N19" s="45" t="s">
        <v>20</v>
      </c>
      <c r="O19" s="42"/>
      <c r="P19" s="42"/>
      <c r="Q19" s="45"/>
      <c r="R19" s="45"/>
      <c r="S19" s="42"/>
      <c r="T19" s="42"/>
      <c r="U19" s="42"/>
      <c r="V19" s="42"/>
      <c r="W19" s="46" t="str">
        <f t="shared" ca="1" si="0"/>
        <v>=МАКС(ЕСЛИОШИБКА(ПОИСКПОЗ("*";$F:$F;-1);0);ЕСЛИОШИБКА(ПОИСКПОЗ(1E+306;$F:$F;1);0))</v>
      </c>
      <c r="X19" s="42"/>
    </row>
    <row r="20" spans="1:25" ht="16.5" thickTop="1" thickBot="1" x14ac:dyDescent="0.3">
      <c r="A20"/>
      <c r="B20" s="32" t="s">
        <v>22</v>
      </c>
      <c r="C20" s="33"/>
      <c r="D20" s="34"/>
      <c r="E20"/>
      <c r="F20" s="25" t="s">
        <v>24</v>
      </c>
      <c r="G20" s="42">
        <f t="shared" si="3"/>
        <v>14</v>
      </c>
      <c r="H20" s="42">
        <f t="shared" si="4"/>
        <v>20</v>
      </c>
      <c r="I20"/>
      <c r="J20"/>
      <c r="L20" s="29">
        <f t="shared" si="5"/>
        <v>20</v>
      </c>
      <c r="M20" s="47" t="str">
        <f>ADDRESS(M19,M10)</f>
        <v>$F$23</v>
      </c>
      <c r="N20" s="45" t="s">
        <v>21</v>
      </c>
      <c r="O20" s="45"/>
      <c r="P20" s="45"/>
      <c r="Q20" s="45"/>
      <c r="R20" s="45"/>
      <c r="S20" s="45"/>
      <c r="T20" s="45"/>
      <c r="U20" s="42"/>
      <c r="V20" s="42"/>
      <c r="W20" s="46" t="str">
        <f t="shared" ca="1" si="0"/>
        <v>=АДРЕС(M19;M10)</v>
      </c>
      <c r="X20" s="42"/>
    </row>
    <row r="21" spans="1:25" ht="15" customHeight="1" thickTop="1" thickBot="1" x14ac:dyDescent="0.3">
      <c r="A21"/>
      <c r="B21" s="35"/>
      <c r="C21" s="36"/>
      <c r="D21" s="37"/>
      <c r="E21"/>
      <c r="F21" s="25"/>
      <c r="G21" s="42">
        <f t="shared" si="3"/>
        <v>15</v>
      </c>
      <c r="H21" s="42">
        <f t="shared" si="4"/>
        <v>21</v>
      </c>
      <c r="I21"/>
      <c r="J21"/>
      <c r="L21" s="29">
        <f t="shared" si="5"/>
        <v>21</v>
      </c>
      <c r="M21" s="44" t="str">
        <f>CONCATENATE(M11,":",M20)</f>
        <v>$F$5:$F$23</v>
      </c>
      <c r="N21" s="45"/>
      <c r="O21" s="45"/>
      <c r="P21" s="45"/>
      <c r="Q21" s="45"/>
      <c r="R21" s="45"/>
      <c r="S21" s="45"/>
      <c r="T21" s="45"/>
      <c r="U21" s="42"/>
      <c r="V21" s="42"/>
      <c r="W21" s="46" t="str">
        <f t="shared" ca="1" si="0"/>
        <v>=СЦЕПИТЬ(M11;":";M20)</v>
      </c>
      <c r="X21" s="42"/>
    </row>
    <row r="22" spans="1:25" ht="16.5" thickTop="1" thickBot="1" x14ac:dyDescent="0.3">
      <c r="A22"/>
      <c r="B22" s="35"/>
      <c r="C22" s="36"/>
      <c r="D22" s="37"/>
      <c r="E22"/>
      <c r="F22" s="25">
        <v>4</v>
      </c>
      <c r="G22" s="42">
        <f t="shared" si="3"/>
        <v>16</v>
      </c>
      <c r="H22" s="42">
        <f t="shared" si="4"/>
        <v>22</v>
      </c>
      <c r="I22"/>
      <c r="J22"/>
      <c r="L22" s="29">
        <f t="shared" si="5"/>
        <v>22</v>
      </c>
      <c r="M22" s="44" t="str">
        <f>ADDRESS(ROW(A5),M10,4)</f>
        <v>F5</v>
      </c>
      <c r="N22" s="45"/>
      <c r="O22" s="45"/>
      <c r="P22" s="45"/>
      <c r="Q22" s="45"/>
      <c r="R22" s="45"/>
      <c r="S22" s="45"/>
      <c r="T22" s="45"/>
      <c r="U22" s="42"/>
      <c r="V22" s="42"/>
      <c r="W22" s="46" t="str">
        <f t="shared" ca="1" si="0"/>
        <v>=АДРЕС(СТРОКА(A5);M10;4)</v>
      </c>
      <c r="X22" s="42"/>
    </row>
    <row r="23" spans="1:25" ht="16.5" thickTop="1" thickBot="1" x14ac:dyDescent="0.3">
      <c r="A23"/>
      <c r="B23" s="35"/>
      <c r="C23" s="36"/>
      <c r="D23" s="37"/>
      <c r="E23"/>
      <c r="F23" s="25" t="s">
        <v>25</v>
      </c>
      <c r="G23" s="42">
        <f t="shared" si="3"/>
        <v>17</v>
      </c>
      <c r="H23" s="42">
        <f t="shared" si="4"/>
        <v>23</v>
      </c>
      <c r="I23"/>
      <c r="J23"/>
      <c r="L23" s="29">
        <f t="shared" si="5"/>
        <v>23</v>
      </c>
      <c r="M23" s="44" t="str">
        <f>CONCATENATE(ADDRESS(ROW(A5),M10,4),":",ADDRESS(M19,M10))</f>
        <v>F5:$F$23</v>
      </c>
      <c r="N23" s="42"/>
      <c r="O23" s="45"/>
      <c r="P23" s="45"/>
      <c r="Q23" s="45"/>
      <c r="R23" s="45"/>
      <c r="S23" s="45"/>
      <c r="T23" s="45"/>
      <c r="U23" s="42"/>
      <c r="V23" s="42"/>
      <c r="W23" s="46" t="str">
        <f t="shared" ca="1" si="0"/>
        <v>=СЦЕПИТЬ(АДРЕС(СТРОКА(A5);M10;4);":";АДРЕС(M19;M10))</v>
      </c>
      <c r="X23" s="42"/>
    </row>
    <row r="24" spans="1:25" ht="16.5" thickTop="1" thickBot="1" x14ac:dyDescent="0.3">
      <c r="A24"/>
      <c r="B24" s="38"/>
      <c r="C24" s="39"/>
      <c r="D24" s="40"/>
      <c r="E24"/>
      <c r="F24" s="25"/>
      <c r="G24" s="42">
        <f t="shared" si="3"/>
        <v>18</v>
      </c>
      <c r="H24" s="42">
        <f t="shared" si="4"/>
        <v>24</v>
      </c>
      <c r="I24"/>
      <c r="J24"/>
      <c r="L24" s="29">
        <f t="shared" si="5"/>
        <v>24</v>
      </c>
      <c r="M24" s="47"/>
      <c r="N24" s="45"/>
      <c r="O24" s="45"/>
      <c r="P24" s="45"/>
      <c r="Q24" s="45"/>
      <c r="R24" s="45"/>
      <c r="S24" s="45"/>
      <c r="T24" s="45"/>
      <c r="U24" s="45"/>
      <c r="V24" s="45"/>
      <c r="W24" s="46" t="str">
        <f t="shared" ca="1" si="0"/>
        <v/>
      </c>
      <c r="X24" s="45"/>
      <c r="Y24"/>
    </row>
    <row r="25" spans="1:25" ht="16.5" thickTop="1" thickBot="1" x14ac:dyDescent="0.3">
      <c r="A25"/>
      <c r="B25"/>
      <c r="C25"/>
      <c r="D25"/>
      <c r="E25"/>
      <c r="F25" s="25"/>
      <c r="G25" s="42">
        <f t="shared" si="3"/>
        <v>19</v>
      </c>
      <c r="H25" s="42">
        <f t="shared" si="4"/>
        <v>25</v>
      </c>
      <c r="L25" s="29">
        <f t="shared" si="5"/>
        <v>25</v>
      </c>
      <c r="M25" s="47"/>
      <c r="N25" s="45"/>
      <c r="O25" s="45"/>
      <c r="P25" s="45"/>
      <c r="Q25" s="45"/>
      <c r="R25" s="45"/>
      <c r="S25" s="42"/>
      <c r="T25" s="45"/>
      <c r="U25" s="45"/>
      <c r="V25" s="45"/>
      <c r="W25" s="46" t="str">
        <f t="shared" ca="1" si="0"/>
        <v/>
      </c>
      <c r="X25" s="45"/>
      <c r="Y25"/>
    </row>
    <row r="26" spans="1:25" ht="16.5" thickTop="1" thickBot="1" x14ac:dyDescent="0.3">
      <c r="A26"/>
      <c r="B26"/>
      <c r="C26"/>
      <c r="D26"/>
      <c r="E26"/>
      <c r="F26" s="25"/>
      <c r="G26" s="42">
        <f t="shared" si="3"/>
        <v>20</v>
      </c>
      <c r="H26" s="42">
        <f t="shared" si="4"/>
        <v>26</v>
      </c>
      <c r="L26" s="29">
        <f t="shared" si="5"/>
        <v>26</v>
      </c>
      <c r="M26" s="44"/>
      <c r="N26" s="45"/>
      <c r="O26" s="45"/>
      <c r="P26" s="45"/>
      <c r="Q26" s="45"/>
      <c r="R26" s="45"/>
      <c r="S26" s="42"/>
      <c r="T26" s="45"/>
      <c r="U26" s="45"/>
      <c r="V26" s="45"/>
      <c r="W26" s="46" t="str">
        <f t="shared" ca="1" si="0"/>
        <v/>
      </c>
      <c r="X26" s="45"/>
      <c r="Y26"/>
    </row>
    <row r="27" spans="1:25" ht="16.5" thickTop="1" thickBot="1" x14ac:dyDescent="0.3">
      <c r="F27" s="25"/>
      <c r="G27" s="42">
        <f t="shared" ref="G27" si="6">ROW(F27)-ROW($F$6)</f>
        <v>21</v>
      </c>
      <c r="H27" s="42">
        <f t="shared" ref="H27" si="7">ROW(F27)</f>
        <v>27</v>
      </c>
      <c r="L27" s="29">
        <f t="shared" si="5"/>
        <v>27</v>
      </c>
      <c r="M27" s="44"/>
      <c r="N27" s="45"/>
      <c r="O27" s="45"/>
      <c r="P27" s="45"/>
      <c r="Q27" s="45"/>
      <c r="R27" s="45"/>
      <c r="S27" s="42"/>
      <c r="T27" s="45"/>
      <c r="U27" s="45"/>
      <c r="V27" s="45"/>
      <c r="W27" s="46" t="str">
        <f t="shared" ca="1" si="0"/>
        <v/>
      </c>
      <c r="X27" s="45"/>
      <c r="Y27"/>
    </row>
    <row r="28" spans="1:25" ht="16.5" thickTop="1" thickBot="1" x14ac:dyDescent="0.3">
      <c r="L28" s="29">
        <f t="shared" si="5"/>
        <v>28</v>
      </c>
      <c r="M28" s="47" t="str">
        <f>"A"&amp;M10</f>
        <v>A6</v>
      </c>
      <c r="N28" s="45"/>
      <c r="O28" s="42"/>
      <c r="P28" s="45"/>
      <c r="Q28" s="45"/>
      <c r="R28" s="45"/>
      <c r="S28" s="45"/>
      <c r="T28" s="42"/>
      <c r="U28" s="42"/>
      <c r="V28" s="42"/>
      <c r="W28" s="46" t="str">
        <f t="shared" ca="1" si="0"/>
        <v>="A"&amp;M10</v>
      </c>
      <c r="X28" s="42"/>
    </row>
    <row r="29" spans="1:25" ht="16.5" thickTop="1" thickBot="1" x14ac:dyDescent="0.3">
      <c r="F29" s="1"/>
      <c r="M29" s="44"/>
      <c r="N29" s="45"/>
      <c r="O29" s="42"/>
      <c r="P29" s="42"/>
      <c r="Q29" s="45"/>
      <c r="R29" s="45"/>
      <c r="S29" s="45"/>
      <c r="T29" s="42"/>
      <c r="U29" s="42"/>
      <c r="V29" s="42"/>
      <c r="W29" s="46" t="str">
        <f t="shared" ca="1" si="0"/>
        <v/>
      </c>
      <c r="X29" s="42"/>
    </row>
    <row r="30" spans="1:25" ht="16.5" thickTop="1" thickBot="1" x14ac:dyDescent="0.3">
      <c r="M30" s="26"/>
      <c r="O30"/>
      <c r="P30"/>
      <c r="Q30"/>
      <c r="R30"/>
      <c r="S30"/>
      <c r="W30" s="18" t="str">
        <f t="shared" ca="1" si="0"/>
        <v/>
      </c>
    </row>
    <row r="31" spans="1:25" ht="16.5" thickTop="1" thickBot="1" x14ac:dyDescent="0.3">
      <c r="M31" s="26"/>
      <c r="O31"/>
      <c r="P31"/>
      <c r="Q31"/>
      <c r="R31"/>
      <c r="S31"/>
      <c r="W31" s="18" t="str">
        <f t="shared" ca="1" si="0"/>
        <v/>
      </c>
    </row>
    <row r="32" spans="1:25" ht="16.5" thickTop="1" thickBot="1" x14ac:dyDescent="0.3">
      <c r="M32" s="26"/>
      <c r="O32"/>
      <c r="P32"/>
      <c r="Q32"/>
      <c r="W32" s="18" t="str">
        <f t="shared" ca="1" si="0"/>
        <v/>
      </c>
    </row>
    <row r="33" spans="13:23" ht="16.5" thickTop="1" thickBot="1" x14ac:dyDescent="0.3">
      <c r="M33" s="26"/>
      <c r="O33"/>
      <c r="P33"/>
      <c r="W33" s="18" t="str">
        <f t="shared" ca="1" si="0"/>
        <v/>
      </c>
    </row>
    <row r="34" spans="13:23" ht="16.5" thickTop="1" thickBot="1" x14ac:dyDescent="0.3">
      <c r="M34" s="26"/>
      <c r="W34" s="18" t="str">
        <f t="shared" ca="1" si="0"/>
        <v/>
      </c>
    </row>
    <row r="35" spans="13:23" ht="16.5" thickTop="1" thickBot="1" x14ac:dyDescent="0.3">
      <c r="W35" s="18" t="str">
        <f t="shared" ca="1" si="0"/>
        <v/>
      </c>
    </row>
    <row r="36" spans="13:23" ht="16.5" thickTop="1" thickBot="1" x14ac:dyDescent="0.3">
      <c r="W36" s="18" t="str">
        <f t="shared" ca="1" si="0"/>
        <v/>
      </c>
    </row>
    <row r="37" spans="13:23" ht="15.75" thickTop="1" x14ac:dyDescent="0.25"/>
  </sheetData>
  <sheetProtection selectLockedCells="1"/>
  <mergeCells count="1">
    <mergeCell ref="B20:D24"/>
  </mergeCells>
  <conditionalFormatting sqref="B7:F17 F18:F27">
    <cfRule type="expression" dxfId="1" priority="3">
      <formula>$B7&lt;&gt;""</formula>
    </cfRule>
  </conditionalFormatting>
  <conditionalFormatting sqref="B7:E17">
    <cfRule type="expression" dxfId="0" priority="5">
      <formula>#REF!=$F$3</formula>
    </cfRule>
  </conditionalFormatting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Spinner 1">
              <controlPr defaultSize="0" autoPict="0">
                <anchor moveWithCells="1">
                  <from>
                    <xdr:col>6</xdr:col>
                    <xdr:colOff>0</xdr:colOff>
                    <xdr:row>1</xdr:row>
                    <xdr:rowOff>19050</xdr:rowOff>
                  </from>
                  <to>
                    <xdr:col>7</xdr:col>
                    <xdr:colOff>161925</xdr:colOff>
                    <xdr:row>1</xdr:row>
                    <xdr:rowOff>361950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Результат (11)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Админъ Work</dc:creator>
  <cp:lastModifiedBy>Админъ Work</cp:lastModifiedBy>
  <dcterms:created xsi:type="dcterms:W3CDTF">2022-06-15T17:38:32Z</dcterms:created>
  <dcterms:modified xsi:type="dcterms:W3CDTF">2022-06-15T20:42:29Z</dcterms:modified>
</cp:coreProperties>
</file>