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azMyas\"/>
    </mc:Choice>
  </mc:AlternateContent>
  <xr:revisionPtr revIDLastSave="0" documentId="13_ncr:1_{81BF3027-2EF2-488A-A784-E47D27C48902}" xr6:coauthVersionLast="47" xr6:coauthVersionMax="47" xr10:uidLastSave="{00000000-0000-0000-0000-000000000000}"/>
  <bookViews>
    <workbookView xWindow="-108" yWindow="-108" windowWidth="23256" windowHeight="12720" xr2:uid="{B0D7E467-CE6F-418E-8B3C-F43E11305BB2}"/>
  </bookViews>
  <sheets>
    <sheet name="1" sheetId="1" r:id="rId1"/>
    <sheet name="TEXT" sheetId="2" r:id="rId2"/>
  </sheets>
  <externalReferences>
    <externalReference r:id="rId3"/>
  </externalReferences>
  <definedNames>
    <definedName name="_xlnm._FilterDatabase" localSheetId="0" hidden="1">'1'!$F$16:$J$21</definedName>
    <definedName name="вован" localSheetId="0">'1'!#REF!</definedName>
    <definedName name="вован">'[1]1'!#REF!</definedName>
  </definedNames>
  <calcPr calcId="18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3" i="1" l="1"/>
  <c r="B42" i="1"/>
  <c r="B39" i="1"/>
  <c r="B38" i="1"/>
  <c r="B37" i="1"/>
  <c r="Y22" i="1"/>
  <c r="X22" i="1"/>
  <c r="W22" i="1"/>
  <c r="Y21" i="1" s="1"/>
  <c r="W21" i="1"/>
  <c r="Y20" i="1" s="1"/>
  <c r="W20" i="1"/>
  <c r="H20" i="1"/>
  <c r="H21" i="1" s="1"/>
  <c r="H22" i="1" s="1"/>
  <c r="Y19" i="1"/>
  <c r="W19" i="1"/>
  <c r="Y18" i="1" s="1"/>
  <c r="R19" i="1"/>
  <c r="K19" i="1"/>
  <c r="N19" i="1" s="1"/>
  <c r="W18" i="1"/>
  <c r="K18" i="1"/>
  <c r="N18" i="1" s="1"/>
  <c r="G18" i="1"/>
  <c r="Y17" i="1"/>
  <c r="W17" i="1"/>
  <c r="P17" i="1"/>
  <c r="P18" i="1" s="1"/>
  <c r="K17" i="1"/>
  <c r="N17" i="1" s="1"/>
  <c r="Y16" i="1"/>
  <c r="W16" i="1"/>
  <c r="V16" i="1"/>
  <c r="K16" i="1"/>
  <c r="N16" i="1" s="1"/>
  <c r="B44" i="1" l="1"/>
  <c r="K20" i="1"/>
  <c r="N20" i="1" s="1"/>
  <c r="O20" i="1" s="1"/>
  <c r="Q20" i="1" s="1"/>
  <c r="L20" i="1" s="1"/>
  <c r="I16" i="1"/>
  <c r="I19" i="1"/>
  <c r="O18" i="1"/>
  <c r="Q18" i="1" s="1"/>
  <c r="L18" i="1" s="1"/>
  <c r="O19" i="1"/>
  <c r="Q19" i="1" s="1"/>
  <c r="L19" i="1" s="1"/>
  <c r="O17" i="1"/>
  <c r="Q17" i="1" s="1"/>
  <c r="K22" i="1"/>
  <c r="O16" i="1"/>
  <c r="I18" i="1"/>
  <c r="G19" i="1"/>
  <c r="A17" i="1"/>
  <c r="V17" i="1"/>
  <c r="A18" i="1"/>
  <c r="P19" i="1"/>
  <c r="I17" i="1"/>
  <c r="V18" i="1"/>
  <c r="K21" i="1"/>
  <c r="L17" i="1" l="1"/>
  <c r="B45" i="1" s="1"/>
  <c r="B46" i="1"/>
  <c r="A19" i="1"/>
  <c r="P20" i="1"/>
  <c r="V19" i="1"/>
  <c r="M18" i="1" s="1"/>
  <c r="N21" i="1"/>
  <c r="I20" i="1"/>
  <c r="M17" i="1"/>
  <c r="X16" i="1"/>
  <c r="M16" i="1" s="1"/>
  <c r="Q16" i="1"/>
  <c r="X17" i="1"/>
  <c r="G20" i="1"/>
  <c r="I21" i="1"/>
  <c r="N22" i="1"/>
  <c r="B41" i="1" l="1"/>
  <c r="L16" i="1"/>
  <c r="B40" i="1" s="1"/>
  <c r="O22" i="1"/>
  <c r="Q22" i="1" s="1"/>
  <c r="L22" i="1" s="1"/>
  <c r="G21" i="1"/>
  <c r="O21" i="1"/>
  <c r="X18" i="1"/>
  <c r="P21" i="1"/>
  <c r="V20" i="1"/>
  <c r="M19" i="1" s="1"/>
  <c r="A20" i="1"/>
  <c r="F12" i="1" l="1"/>
  <c r="Q21" i="1"/>
  <c r="G22" i="1"/>
  <c r="P22" i="1"/>
  <c r="A21" i="1"/>
  <c r="V21" i="1"/>
  <c r="M20" i="1" s="1"/>
  <c r="X19" i="1"/>
  <c r="L21" i="1" l="1"/>
  <c r="X20" i="1"/>
  <c r="V22" i="1"/>
  <c r="X21" i="1" s="1"/>
  <c r="A22" i="1"/>
  <c r="M2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5</author>
  </authors>
  <commentList>
    <comment ref="J14" authorId="0" shapeId="0" xr:uid="{A5ADF3FF-96C8-419C-84D0-8529507B9071}">
      <text>
        <r>
          <rPr>
            <b/>
            <sz val="9"/>
            <color indexed="81"/>
            <rFont val="Tahoma"/>
            <family val="2"/>
            <charset val="204"/>
          </rPr>
          <t>Отметка дна траншеи</t>
        </r>
      </text>
    </comment>
  </commentList>
</comments>
</file>

<file path=xl/sharedStrings.xml><?xml version="1.0" encoding="utf-8"?>
<sst xmlns="http://schemas.openxmlformats.org/spreadsheetml/2006/main" count="125" uniqueCount="115">
  <si>
    <t>Общие данные о профиле</t>
  </si>
  <si>
    <t>Название системы</t>
  </si>
  <si>
    <t>Г2</t>
  </si>
  <si>
    <t>трубопровод</t>
  </si>
  <si>
    <t>(1-напорный; 2-самотечный)</t>
  </si>
  <si>
    <t>(0 - нет; 1 - да)</t>
  </si>
  <si>
    <t>Подпись оси здания</t>
  </si>
  <si>
    <t>Масштаб гор</t>
  </si>
  <si>
    <t>Основание под трубы</t>
  </si>
  <si>
    <t>Масштаб верт</t>
  </si>
  <si>
    <t>отметка условного горизонта</t>
  </si>
  <si>
    <r>
      <t>↑</t>
    </r>
    <r>
      <rPr>
        <sz val="10"/>
        <rFont val="Arial"/>
        <family val="2"/>
        <charset val="204"/>
      </rPr>
      <t xml:space="preserve"> Эти строчки не удалять, новые здесь тоже не вставлять </t>
    </r>
    <r>
      <rPr>
        <sz val="10"/>
        <rFont val="Arial Cyr"/>
        <charset val="204"/>
      </rPr>
      <t>↑</t>
    </r>
  </si>
  <si>
    <t>Пикет</t>
  </si>
  <si>
    <t>колодец</t>
  </si>
  <si>
    <t>Угол поворота</t>
  </si>
  <si>
    <t>Планир. отметка земли</t>
  </si>
  <si>
    <t>Натурн. отметка земли</t>
  </si>
  <si>
    <r>
      <t xml:space="preserve">Расстояние до </t>
    </r>
    <r>
      <rPr>
        <b/>
        <sz val="10"/>
        <rFont val="Arial"/>
        <family val="2"/>
        <charset val="204"/>
      </rPr>
      <t>следующей</t>
    </r>
    <r>
      <rPr>
        <sz val="10"/>
        <rFont val="Arial"/>
        <family val="2"/>
        <charset val="204"/>
      </rPr>
      <t xml:space="preserve"> точки, м</t>
    </r>
  </si>
  <si>
    <t>Трубы</t>
  </si>
  <si>
    <r>
      <t xml:space="preserve">Требуемый уклон &gt;&gt;&gt;, </t>
    </r>
    <r>
      <rPr>
        <sz val="10"/>
        <rFont val="Arial Cyr"/>
        <charset val="204"/>
      </rPr>
      <t>‰</t>
    </r>
  </si>
  <si>
    <t>Требуемая отметка лотка*</t>
  </si>
  <si>
    <t>точки *</t>
  </si>
  <si>
    <t>Уклон действ.</t>
  </si>
  <si>
    <t>отметка лотка действ.</t>
  </si>
  <si>
    <t>координата х</t>
  </si>
  <si>
    <t>Перепад &gt;, м</t>
  </si>
  <si>
    <t>подключение</t>
  </si>
  <si>
    <t>начало</t>
  </si>
  <si>
    <t>конец</t>
  </si>
  <si>
    <t>надпись</t>
  </si>
  <si>
    <t>Ø (h)</t>
  </si>
  <si>
    <t>&lt;</t>
  </si>
  <si>
    <t>&gt;</t>
  </si>
  <si>
    <t>Ø</t>
  </si>
  <si>
    <t>отм.</t>
  </si>
  <si>
    <t>сущ.</t>
  </si>
  <si>
    <t>x</t>
  </si>
  <si>
    <t>y</t>
  </si>
  <si>
    <t>ПК 0</t>
  </si>
  <si>
    <t>*</t>
  </si>
  <si>
    <t>Труба ПЕ 90 SDR17,6 %%c90х5,2</t>
  </si>
  <si>
    <t>Труба ПЕ 90 SDR17,6 %%c90х5,3</t>
  </si>
  <si>
    <t>Таблица обычно имеет гораздо больше строк</t>
  </si>
  <si>
    <t>_-TEXT J MC 0,-7 3 90 46,9</t>
  </si>
  <si>
    <t xml:space="preserve">_-TEXT J MC </t>
  </si>
  <si>
    <t>где</t>
  </si>
  <si>
    <t>не изменяется</t>
  </si>
  <si>
    <t>0,-7</t>
  </si>
  <si>
    <t xml:space="preserve"> 3 90 </t>
  </si>
  <si>
    <t>координата первое число из таблицы, второе это набор постоянных чисел</t>
  </si>
  <si>
    <t>значение ячеекиз таблицы</t>
  </si>
  <si>
    <t>14.2,-7</t>
  </si>
  <si>
    <t>35.4,-7</t>
  </si>
  <si>
    <t>61.8,-7</t>
  </si>
  <si>
    <t>87.4,-7</t>
  </si>
  <si>
    <t>112.2,-7</t>
  </si>
  <si>
    <t>132.2,-7</t>
  </si>
  <si>
    <t>0,-23</t>
  </si>
  <si>
    <t>14.2,-23</t>
  </si>
  <si>
    <t>35.4,-23</t>
  </si>
  <si>
    <t>61.8,-23</t>
  </si>
  <si>
    <t>87.4,-23</t>
  </si>
  <si>
    <t>112.2,-23</t>
  </si>
  <si>
    <t>132.2,-23</t>
  </si>
  <si>
    <t>0,-38</t>
  </si>
  <si>
    <t>14.2,-38</t>
  </si>
  <si>
    <t>35.4,-38</t>
  </si>
  <si>
    <t>61.8,-38</t>
  </si>
  <si>
    <t>87.4,-38</t>
  </si>
  <si>
    <t>112.2,-38</t>
  </si>
  <si>
    <t>132.2,-38</t>
  </si>
  <si>
    <t>0,-53</t>
  </si>
  <si>
    <t>14.2,-53</t>
  </si>
  <si>
    <t>35.4,-53</t>
  </si>
  <si>
    <t>61.8,-53</t>
  </si>
  <si>
    <t>87.4,-53</t>
  </si>
  <si>
    <t>112.2,-53</t>
  </si>
  <si>
    <t>132.2,-53</t>
  </si>
  <si>
    <t>0,-68</t>
  </si>
  <si>
    <t>14.2,-68</t>
  </si>
  <si>
    <t>35.4,-68</t>
  </si>
  <si>
    <t>61.8,-68</t>
  </si>
  <si>
    <t>87.4,-68</t>
  </si>
  <si>
    <t>112.2,-68</t>
  </si>
  <si>
    <t>132.2,-68</t>
  </si>
  <si>
    <t>V16</t>
  </si>
  <si>
    <t>V17</t>
  </si>
  <si>
    <t>V18</t>
  </si>
  <si>
    <t>V19</t>
  </si>
  <si>
    <t>V20</t>
  </si>
  <si>
    <t>V21</t>
  </si>
  <si>
    <t>V22</t>
  </si>
  <si>
    <t xml:space="preserve">значение из </t>
  </si>
  <si>
    <t>Нужно создать строки с координатами (они идут с точкой вместо запятой)</t>
  </si>
  <si>
    <t>в конце значение- D16</t>
  </si>
  <si>
    <t>в конце значение- D17</t>
  </si>
  <si>
    <t>в конце значение- E16</t>
  </si>
  <si>
    <t>в конце значение- E17</t>
  </si>
  <si>
    <t>в конце значение- K16</t>
  </si>
  <si>
    <t>Глубина траншеи, м</t>
  </si>
  <si>
    <t>в конце значение- Q16</t>
  </si>
  <si>
    <t>в конце значение- L16</t>
  </si>
  <si>
    <t>в конце значение- K17</t>
  </si>
  <si>
    <t>в конце значение- L17</t>
  </si>
  <si>
    <t>в конце значение- Q17</t>
  </si>
  <si>
    <t>и так до конца таблицы</t>
  </si>
  <si>
    <t>_-TEXT J MC 0,-23 3 90 46,9</t>
  </si>
  <si>
    <t>_-TEXT J MC 0,-38 3 90 45,19</t>
  </si>
  <si>
    <t>_-TEXT J MC 0,-53 3 90 1,62</t>
  </si>
  <si>
    <t>_-TEXT J MC 0,-68 3 90 1,71</t>
  </si>
  <si>
    <t>_-TEXT J MC 0,-7 3 90 46,85</t>
  </si>
  <si>
    <t>_-TEXT J MC 0,-23 3 90 46,85</t>
  </si>
  <si>
    <t>_-TEXT J MC 0,-53 3 90 1,57</t>
  </si>
  <si>
    <t>_-TEXT J MC 0,-68 3 90 1,66</t>
  </si>
  <si>
    <t>Создать на листе 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</si>
</sst>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2" x14ac:knownFonts="1">
    <font>
      <sz val="10"/>
      <name val="Arial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indexed="55"/>
      <name val="Arial"/>
      <family val="2"/>
      <charset val="204"/>
    </font>
    <font>
      <b/>
      <sz val="10"/>
      <color indexed="12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10"/>
      <color indexed="9"/>
      <name val="Arial"/>
      <family val="2"/>
      <charset val="204"/>
    </font>
    <font>
      <sz val="10"/>
      <name val="Arial Cyr"/>
      <charset val="204"/>
    </font>
    <font>
      <sz val="7"/>
      <name val="Arial"/>
      <family val="2"/>
      <charset val="204"/>
    </font>
    <font>
      <b/>
      <sz val="9"/>
      <color indexed="81"/>
      <name val="Tahoma"/>
      <family val="2"/>
      <charset val="204"/>
    </font>
    <font>
      <sz val="8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1" fontId="0" fillId="4" borderId="4" xfId="0" applyNumberForma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2" fontId="1" fillId="4" borderId="4" xfId="0" applyNumberFormat="1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vertical="center"/>
    </xf>
    <xf numFmtId="0" fontId="1" fillId="0" borderId="0" xfId="0" applyFon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5" borderId="0" xfId="0" applyFill="1" applyAlignment="1">
      <alignment horizontal="center" vertical="center" wrapText="1"/>
    </xf>
    <xf numFmtId="2" fontId="0" fillId="5" borderId="0" xfId="0" applyNumberFormat="1" applyFill="1" applyAlignment="1">
      <alignment horizontal="center" vertical="center" wrapText="1"/>
    </xf>
    <xf numFmtId="0" fontId="0" fillId="5" borderId="0" xfId="0" applyFill="1"/>
    <xf numFmtId="0" fontId="0" fillId="5" borderId="0" xfId="0" applyFill="1" applyAlignment="1">
      <alignment horizontal="right"/>
    </xf>
    <xf numFmtId="2" fontId="0" fillId="5" borderId="0" xfId="0" applyNumberFormat="1" applyFill="1"/>
    <xf numFmtId="0" fontId="3" fillId="0" borderId="0" xfId="0" applyFont="1" applyAlignment="1">
      <alignment vertical="center"/>
    </xf>
    <xf numFmtId="2" fontId="3" fillId="6" borderId="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7" borderId="4" xfId="0" applyFill="1" applyBorder="1" applyAlignment="1">
      <alignment horizontal="center" vertical="center" wrapText="1"/>
    </xf>
    <xf numFmtId="164" fontId="0" fillId="4" borderId="4" xfId="0" applyNumberFormat="1" applyFill="1" applyBorder="1" applyAlignment="1">
      <alignment horizontal="center" vertical="center" wrapText="1"/>
    </xf>
    <xf numFmtId="164" fontId="1" fillId="7" borderId="4" xfId="0" applyNumberFormat="1" applyFont="1" applyFill="1" applyBorder="1" applyAlignment="1">
      <alignment horizontal="center" vertical="center" wrapText="1"/>
    </xf>
    <xf numFmtId="1" fontId="9" fillId="4" borderId="4" xfId="0" applyNumberFormat="1" applyFont="1" applyFill="1" applyBorder="1" applyAlignment="1">
      <alignment horizontal="center" vertical="center" wrapText="1"/>
    </xf>
    <xf numFmtId="2" fontId="0" fillId="4" borderId="4" xfId="0" applyNumberFormat="1" applyFill="1" applyBorder="1" applyAlignment="1">
      <alignment horizontal="center" vertical="center" wrapText="1"/>
    </xf>
    <xf numFmtId="164" fontId="1" fillId="8" borderId="4" xfId="0" applyNumberFormat="1" applyFont="1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164" fontId="0" fillId="0" borderId="11" xfId="0" applyNumberFormat="1" applyBorder="1" applyAlignment="1">
      <alignment horizontal="center" vertical="center" wrapText="1"/>
    </xf>
    <xf numFmtId="164" fontId="0" fillId="0" borderId="12" xfId="0" applyNumberForma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0" fillId="2" borderId="4" xfId="0" applyNumberForma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2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64" fontId="0" fillId="0" borderId="13" xfId="0" applyNumberFormat="1" applyBorder="1" applyAlignment="1">
      <alignment horizontal="center" vertical="center" wrapText="1"/>
    </xf>
    <xf numFmtId="164" fontId="0" fillId="0" borderId="14" xfId="0" applyNumberFormat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 vertical="center" wrapText="1"/>
    </xf>
    <xf numFmtId="2" fontId="0" fillId="2" borderId="4" xfId="0" applyNumberFormat="1" applyFill="1" applyBorder="1" applyAlignment="1">
      <alignment horizontal="center" vertical="center" wrapText="1"/>
    </xf>
    <xf numFmtId="164" fontId="0" fillId="0" borderId="15" xfId="0" applyNumberFormat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Fill="1" applyAlignment="1"/>
    <xf numFmtId="0" fontId="0" fillId="0" borderId="0" xfId="0" applyFill="1" applyBorder="1" applyAlignment="1"/>
    <xf numFmtId="1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5" borderId="0" xfId="0" applyFill="1" applyAlignment="1">
      <alignment horizontal="left" vertical="center"/>
    </xf>
    <xf numFmtId="0" fontId="0" fillId="5" borderId="0" xfId="0" applyFill="1" applyAlignment="1">
      <alignment horizontal="right" vertical="center"/>
    </xf>
    <xf numFmtId="0" fontId="0" fillId="5" borderId="0" xfId="0" applyFill="1" applyAlignment="1">
      <alignment horizontal="left"/>
    </xf>
    <xf numFmtId="0" fontId="2" fillId="5" borderId="0" xfId="0" applyFont="1" applyFill="1" applyAlignment="1">
      <alignment horizontal="center"/>
    </xf>
    <xf numFmtId="0" fontId="6" fillId="5" borderId="0" xfId="0" applyFont="1" applyFill="1" applyAlignment="1">
      <alignment horizontal="left"/>
    </xf>
    <xf numFmtId="0" fontId="2" fillId="5" borderId="0" xfId="0" applyFont="1" applyFill="1" applyAlignment="1">
      <alignment horizontal="center" vertical="center"/>
    </xf>
    <xf numFmtId="0" fontId="0" fillId="5" borderId="4" xfId="0" applyFill="1" applyBorder="1"/>
    <xf numFmtId="0" fontId="6" fillId="5" borderId="0" xfId="0" applyFont="1" applyFill="1"/>
    <xf numFmtId="0" fontId="2" fillId="5" borderId="0" xfId="0" applyFont="1" applyFill="1" applyAlignment="1">
      <alignment horizontal="left" vertical="top"/>
    </xf>
    <xf numFmtId="0" fontId="2" fillId="5" borderId="0" xfId="0" applyFont="1" applyFill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textRotation="90" wrapText="1"/>
    </xf>
    <xf numFmtId="0" fontId="1" fillId="0" borderId="10" xfId="0" applyFont="1" applyBorder="1" applyAlignment="1">
      <alignment horizontal="center" vertical="center" textRotation="90" wrapText="1"/>
    </xf>
    <xf numFmtId="0" fontId="1" fillId="0" borderId="4" xfId="0" applyFont="1" applyBorder="1" applyAlignment="1">
      <alignment horizontal="center" vertical="center" wrapText="1"/>
    </xf>
    <xf numFmtId="1" fontId="0" fillId="3" borderId="1" xfId="0" applyNumberFormat="1" applyFill="1" applyBorder="1" applyAlignment="1">
      <alignment horizontal="center" vertical="center" wrapText="1"/>
    </xf>
    <xf numFmtId="1" fontId="0" fillId="3" borderId="2" xfId="0" applyNumberFormat="1" applyFill="1" applyBorder="1" applyAlignment="1">
      <alignment horizontal="center" vertical="center" wrapText="1"/>
    </xf>
    <xf numFmtId="1" fontId="0" fillId="3" borderId="3" xfId="0" applyNumberFormat="1" applyFill="1" applyBorder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1" fontId="8" fillId="3" borderId="5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1" fontId="5" fillId="3" borderId="1" xfId="0" applyNumberFormat="1" applyFont="1" applyFill="1" applyBorder="1" applyAlignment="1">
      <alignment horizontal="center" vertical="center" wrapText="1"/>
    </xf>
    <xf numFmtId="1" fontId="5" fillId="3" borderId="2" xfId="0" applyNumberFormat="1" applyFont="1" applyFill="1" applyBorder="1" applyAlignment="1">
      <alignment horizontal="center" vertical="center" wrapText="1"/>
    </xf>
    <xf numFmtId="1" fontId="5" fillId="3" borderId="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9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5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5\Desktop\profile-odes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1 (2)"/>
      <sheetName val="база данных"/>
      <sheetName val="Лист2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431B7-0E46-42E6-928A-32424A7A2DE4}">
  <sheetPr codeName="Лист3"/>
  <dimension ref="A1:Y48"/>
  <sheetViews>
    <sheetView tabSelected="1" topLeftCell="A17" workbookViewId="0">
      <selection activeCell="D27" sqref="D27"/>
    </sheetView>
  </sheetViews>
  <sheetFormatPr defaultRowHeight="13.2" outlineLevelRow="1" x14ac:dyDescent="0.25"/>
  <cols>
    <col min="1" max="1" width="11.21875" customWidth="1"/>
    <col min="2" max="2" width="2.88671875" customWidth="1"/>
    <col min="3" max="3" width="5" customWidth="1"/>
    <col min="4" max="4" width="7.5546875" customWidth="1"/>
    <col min="5" max="5" width="10.44140625" customWidth="1"/>
    <col min="6" max="6" width="11.5546875" customWidth="1"/>
    <col min="7" max="7" width="15.6640625" customWidth="1"/>
    <col min="8" max="8" width="5.33203125" customWidth="1"/>
    <col min="9" max="9" width="7.44140625" customWidth="1"/>
    <col min="10" max="10" width="6.88671875" customWidth="1"/>
    <col min="11" max="11" width="10" customWidth="1"/>
    <col min="12" max="12" width="8.77734375" customWidth="1"/>
    <col min="13" max="14" width="8.77734375" bestFit="1" customWidth="1"/>
    <col min="15" max="16" width="9.77734375" bestFit="1" customWidth="1"/>
    <col min="17" max="17" width="6.6640625" customWidth="1"/>
    <col min="18" max="18" width="8.44140625" customWidth="1"/>
    <col min="19" max="19" width="5.88671875" customWidth="1"/>
    <col min="20" max="20" width="8.109375" customWidth="1"/>
    <col min="21" max="21" width="5.44140625" customWidth="1"/>
    <col min="22" max="22" width="7.21875" customWidth="1"/>
    <col min="23" max="23" width="8" customWidth="1"/>
    <col min="24" max="24" width="6.88671875" customWidth="1"/>
    <col min="25" max="25" width="7.21875" customWidth="1"/>
    <col min="235" max="235" width="11.21875" customWidth="1"/>
    <col min="236" max="236" width="2.88671875" customWidth="1"/>
    <col min="237" max="237" width="5" customWidth="1"/>
    <col min="238" max="238" width="7.5546875" customWidth="1"/>
    <col min="239" max="239" width="10.44140625" customWidth="1"/>
    <col min="240" max="240" width="11.5546875" customWidth="1"/>
    <col min="241" max="241" width="15.6640625" customWidth="1"/>
    <col min="242" max="242" width="5.33203125" customWidth="1"/>
    <col min="243" max="243" width="7.44140625" customWidth="1"/>
    <col min="244" max="245" width="10" customWidth="1"/>
    <col min="246" max="246" width="4.33203125" customWidth="1"/>
    <col min="247" max="247" width="7.6640625" customWidth="1"/>
    <col min="248" max="249" width="8.109375" customWidth="1"/>
    <col min="250" max="251" width="6.6640625" customWidth="1"/>
    <col min="252" max="252" width="8.44140625" customWidth="1"/>
    <col min="253" max="253" width="5.88671875" customWidth="1"/>
    <col min="254" max="254" width="8.109375" customWidth="1"/>
    <col min="255" max="255" width="5.44140625" customWidth="1"/>
    <col min="256" max="256" width="7.21875" customWidth="1"/>
    <col min="257" max="257" width="8" customWidth="1"/>
    <col min="258" max="258" width="6.88671875" customWidth="1"/>
    <col min="259" max="259" width="7.21875" customWidth="1"/>
    <col min="260" max="280" width="0" hidden="1" customWidth="1"/>
    <col min="491" max="491" width="11.21875" customWidth="1"/>
    <col min="492" max="492" width="2.88671875" customWidth="1"/>
    <col min="493" max="493" width="5" customWidth="1"/>
    <col min="494" max="494" width="7.5546875" customWidth="1"/>
    <col min="495" max="495" width="10.44140625" customWidth="1"/>
    <col min="496" max="496" width="11.5546875" customWidth="1"/>
    <col min="497" max="497" width="15.6640625" customWidth="1"/>
    <col min="498" max="498" width="5.33203125" customWidth="1"/>
    <col min="499" max="499" width="7.44140625" customWidth="1"/>
    <col min="500" max="501" width="10" customWidth="1"/>
    <col min="502" max="502" width="4.33203125" customWidth="1"/>
    <col min="503" max="503" width="7.6640625" customWidth="1"/>
    <col min="504" max="505" width="8.109375" customWidth="1"/>
    <col min="506" max="507" width="6.6640625" customWidth="1"/>
    <col min="508" max="508" width="8.44140625" customWidth="1"/>
    <col min="509" max="509" width="5.88671875" customWidth="1"/>
    <col min="510" max="510" width="8.109375" customWidth="1"/>
    <col min="511" max="511" width="5.44140625" customWidth="1"/>
    <col min="512" max="512" width="7.21875" customWidth="1"/>
    <col min="513" max="513" width="8" customWidth="1"/>
    <col min="514" max="514" width="6.88671875" customWidth="1"/>
    <col min="515" max="515" width="7.21875" customWidth="1"/>
    <col min="516" max="536" width="0" hidden="1" customWidth="1"/>
    <col min="747" max="747" width="11.21875" customWidth="1"/>
    <col min="748" max="748" width="2.88671875" customWidth="1"/>
    <col min="749" max="749" width="5" customWidth="1"/>
    <col min="750" max="750" width="7.5546875" customWidth="1"/>
    <col min="751" max="751" width="10.44140625" customWidth="1"/>
    <col min="752" max="752" width="11.5546875" customWidth="1"/>
    <col min="753" max="753" width="15.6640625" customWidth="1"/>
    <col min="754" max="754" width="5.33203125" customWidth="1"/>
    <col min="755" max="755" width="7.44140625" customWidth="1"/>
    <col min="756" max="757" width="10" customWidth="1"/>
    <col min="758" max="758" width="4.33203125" customWidth="1"/>
    <col min="759" max="759" width="7.6640625" customWidth="1"/>
    <col min="760" max="761" width="8.109375" customWidth="1"/>
    <col min="762" max="763" width="6.6640625" customWidth="1"/>
    <col min="764" max="764" width="8.44140625" customWidth="1"/>
    <col min="765" max="765" width="5.88671875" customWidth="1"/>
    <col min="766" max="766" width="8.109375" customWidth="1"/>
    <col min="767" max="767" width="5.44140625" customWidth="1"/>
    <col min="768" max="768" width="7.21875" customWidth="1"/>
    <col min="769" max="769" width="8" customWidth="1"/>
    <col min="770" max="770" width="6.88671875" customWidth="1"/>
    <col min="771" max="771" width="7.21875" customWidth="1"/>
    <col min="772" max="792" width="0" hidden="1" customWidth="1"/>
    <col min="1003" max="1003" width="11.21875" customWidth="1"/>
    <col min="1004" max="1004" width="2.88671875" customWidth="1"/>
    <col min="1005" max="1005" width="5" customWidth="1"/>
    <col min="1006" max="1006" width="7.5546875" customWidth="1"/>
    <col min="1007" max="1007" width="10.44140625" customWidth="1"/>
    <col min="1008" max="1008" width="11.5546875" customWidth="1"/>
    <col min="1009" max="1009" width="15.6640625" customWidth="1"/>
    <col min="1010" max="1010" width="5.33203125" customWidth="1"/>
    <col min="1011" max="1011" width="7.44140625" customWidth="1"/>
    <col min="1012" max="1013" width="10" customWidth="1"/>
    <col min="1014" max="1014" width="4.33203125" customWidth="1"/>
    <col min="1015" max="1015" width="7.6640625" customWidth="1"/>
    <col min="1016" max="1017" width="8.109375" customWidth="1"/>
    <col min="1018" max="1019" width="6.6640625" customWidth="1"/>
    <col min="1020" max="1020" width="8.44140625" customWidth="1"/>
    <col min="1021" max="1021" width="5.88671875" customWidth="1"/>
    <col min="1022" max="1022" width="8.109375" customWidth="1"/>
    <col min="1023" max="1023" width="5.44140625" customWidth="1"/>
    <col min="1024" max="1024" width="7.21875" customWidth="1"/>
    <col min="1025" max="1025" width="8" customWidth="1"/>
    <col min="1026" max="1026" width="6.88671875" customWidth="1"/>
    <col min="1027" max="1027" width="7.21875" customWidth="1"/>
    <col min="1028" max="1048" width="0" hidden="1" customWidth="1"/>
    <col min="1259" max="1259" width="11.21875" customWidth="1"/>
    <col min="1260" max="1260" width="2.88671875" customWidth="1"/>
    <col min="1261" max="1261" width="5" customWidth="1"/>
    <col min="1262" max="1262" width="7.5546875" customWidth="1"/>
    <col min="1263" max="1263" width="10.44140625" customWidth="1"/>
    <col min="1264" max="1264" width="11.5546875" customWidth="1"/>
    <col min="1265" max="1265" width="15.6640625" customWidth="1"/>
    <col min="1266" max="1266" width="5.33203125" customWidth="1"/>
    <col min="1267" max="1267" width="7.44140625" customWidth="1"/>
    <col min="1268" max="1269" width="10" customWidth="1"/>
    <col min="1270" max="1270" width="4.33203125" customWidth="1"/>
    <col min="1271" max="1271" width="7.6640625" customWidth="1"/>
    <col min="1272" max="1273" width="8.109375" customWidth="1"/>
    <col min="1274" max="1275" width="6.6640625" customWidth="1"/>
    <col min="1276" max="1276" width="8.44140625" customWidth="1"/>
    <col min="1277" max="1277" width="5.88671875" customWidth="1"/>
    <col min="1278" max="1278" width="8.109375" customWidth="1"/>
    <col min="1279" max="1279" width="5.44140625" customWidth="1"/>
    <col min="1280" max="1280" width="7.21875" customWidth="1"/>
    <col min="1281" max="1281" width="8" customWidth="1"/>
    <col min="1282" max="1282" width="6.88671875" customWidth="1"/>
    <col min="1283" max="1283" width="7.21875" customWidth="1"/>
    <col min="1284" max="1304" width="0" hidden="1" customWidth="1"/>
    <col min="1515" max="1515" width="11.21875" customWidth="1"/>
    <col min="1516" max="1516" width="2.88671875" customWidth="1"/>
    <col min="1517" max="1517" width="5" customWidth="1"/>
    <col min="1518" max="1518" width="7.5546875" customWidth="1"/>
    <col min="1519" max="1519" width="10.44140625" customWidth="1"/>
    <col min="1520" max="1520" width="11.5546875" customWidth="1"/>
    <col min="1521" max="1521" width="15.6640625" customWidth="1"/>
    <col min="1522" max="1522" width="5.33203125" customWidth="1"/>
    <col min="1523" max="1523" width="7.44140625" customWidth="1"/>
    <col min="1524" max="1525" width="10" customWidth="1"/>
    <col min="1526" max="1526" width="4.33203125" customWidth="1"/>
    <col min="1527" max="1527" width="7.6640625" customWidth="1"/>
    <col min="1528" max="1529" width="8.109375" customWidth="1"/>
    <col min="1530" max="1531" width="6.6640625" customWidth="1"/>
    <col min="1532" max="1532" width="8.44140625" customWidth="1"/>
    <col min="1533" max="1533" width="5.88671875" customWidth="1"/>
    <col min="1534" max="1534" width="8.109375" customWidth="1"/>
    <col min="1535" max="1535" width="5.44140625" customWidth="1"/>
    <col min="1536" max="1536" width="7.21875" customWidth="1"/>
    <col min="1537" max="1537" width="8" customWidth="1"/>
    <col min="1538" max="1538" width="6.88671875" customWidth="1"/>
    <col min="1539" max="1539" width="7.21875" customWidth="1"/>
    <col min="1540" max="1560" width="0" hidden="1" customWidth="1"/>
    <col min="1771" max="1771" width="11.21875" customWidth="1"/>
    <col min="1772" max="1772" width="2.88671875" customWidth="1"/>
    <col min="1773" max="1773" width="5" customWidth="1"/>
    <col min="1774" max="1774" width="7.5546875" customWidth="1"/>
    <col min="1775" max="1775" width="10.44140625" customWidth="1"/>
    <col min="1776" max="1776" width="11.5546875" customWidth="1"/>
    <col min="1777" max="1777" width="15.6640625" customWidth="1"/>
    <col min="1778" max="1778" width="5.33203125" customWidth="1"/>
    <col min="1779" max="1779" width="7.44140625" customWidth="1"/>
    <col min="1780" max="1781" width="10" customWidth="1"/>
    <col min="1782" max="1782" width="4.33203125" customWidth="1"/>
    <col min="1783" max="1783" width="7.6640625" customWidth="1"/>
    <col min="1784" max="1785" width="8.109375" customWidth="1"/>
    <col min="1786" max="1787" width="6.6640625" customWidth="1"/>
    <col min="1788" max="1788" width="8.44140625" customWidth="1"/>
    <col min="1789" max="1789" width="5.88671875" customWidth="1"/>
    <col min="1790" max="1790" width="8.109375" customWidth="1"/>
    <col min="1791" max="1791" width="5.44140625" customWidth="1"/>
    <col min="1792" max="1792" width="7.21875" customWidth="1"/>
    <col min="1793" max="1793" width="8" customWidth="1"/>
    <col min="1794" max="1794" width="6.88671875" customWidth="1"/>
    <col min="1795" max="1795" width="7.21875" customWidth="1"/>
    <col min="1796" max="1816" width="0" hidden="1" customWidth="1"/>
    <col min="2027" max="2027" width="11.21875" customWidth="1"/>
    <col min="2028" max="2028" width="2.88671875" customWidth="1"/>
    <col min="2029" max="2029" width="5" customWidth="1"/>
    <col min="2030" max="2030" width="7.5546875" customWidth="1"/>
    <col min="2031" max="2031" width="10.44140625" customWidth="1"/>
    <col min="2032" max="2032" width="11.5546875" customWidth="1"/>
    <col min="2033" max="2033" width="15.6640625" customWidth="1"/>
    <col min="2034" max="2034" width="5.33203125" customWidth="1"/>
    <col min="2035" max="2035" width="7.44140625" customWidth="1"/>
    <col min="2036" max="2037" width="10" customWidth="1"/>
    <col min="2038" max="2038" width="4.33203125" customWidth="1"/>
    <col min="2039" max="2039" width="7.6640625" customWidth="1"/>
    <col min="2040" max="2041" width="8.109375" customWidth="1"/>
    <col min="2042" max="2043" width="6.6640625" customWidth="1"/>
    <col min="2044" max="2044" width="8.44140625" customWidth="1"/>
    <col min="2045" max="2045" width="5.88671875" customWidth="1"/>
    <col min="2046" max="2046" width="8.109375" customWidth="1"/>
    <col min="2047" max="2047" width="5.44140625" customWidth="1"/>
    <col min="2048" max="2048" width="7.21875" customWidth="1"/>
    <col min="2049" max="2049" width="8" customWidth="1"/>
    <col min="2050" max="2050" width="6.88671875" customWidth="1"/>
    <col min="2051" max="2051" width="7.21875" customWidth="1"/>
    <col min="2052" max="2072" width="0" hidden="1" customWidth="1"/>
    <col min="2283" max="2283" width="11.21875" customWidth="1"/>
    <col min="2284" max="2284" width="2.88671875" customWidth="1"/>
    <col min="2285" max="2285" width="5" customWidth="1"/>
    <col min="2286" max="2286" width="7.5546875" customWidth="1"/>
    <col min="2287" max="2287" width="10.44140625" customWidth="1"/>
    <col min="2288" max="2288" width="11.5546875" customWidth="1"/>
    <col min="2289" max="2289" width="15.6640625" customWidth="1"/>
    <col min="2290" max="2290" width="5.33203125" customWidth="1"/>
    <col min="2291" max="2291" width="7.44140625" customWidth="1"/>
    <col min="2292" max="2293" width="10" customWidth="1"/>
    <col min="2294" max="2294" width="4.33203125" customWidth="1"/>
    <col min="2295" max="2295" width="7.6640625" customWidth="1"/>
    <col min="2296" max="2297" width="8.109375" customWidth="1"/>
    <col min="2298" max="2299" width="6.6640625" customWidth="1"/>
    <col min="2300" max="2300" width="8.44140625" customWidth="1"/>
    <col min="2301" max="2301" width="5.88671875" customWidth="1"/>
    <col min="2302" max="2302" width="8.109375" customWidth="1"/>
    <col min="2303" max="2303" width="5.44140625" customWidth="1"/>
    <col min="2304" max="2304" width="7.21875" customWidth="1"/>
    <col min="2305" max="2305" width="8" customWidth="1"/>
    <col min="2306" max="2306" width="6.88671875" customWidth="1"/>
    <col min="2307" max="2307" width="7.21875" customWidth="1"/>
    <col min="2308" max="2328" width="0" hidden="1" customWidth="1"/>
    <col min="2539" max="2539" width="11.21875" customWidth="1"/>
    <col min="2540" max="2540" width="2.88671875" customWidth="1"/>
    <col min="2541" max="2541" width="5" customWidth="1"/>
    <col min="2542" max="2542" width="7.5546875" customWidth="1"/>
    <col min="2543" max="2543" width="10.44140625" customWidth="1"/>
    <col min="2544" max="2544" width="11.5546875" customWidth="1"/>
    <col min="2545" max="2545" width="15.6640625" customWidth="1"/>
    <col min="2546" max="2546" width="5.33203125" customWidth="1"/>
    <col min="2547" max="2547" width="7.44140625" customWidth="1"/>
    <col min="2548" max="2549" width="10" customWidth="1"/>
    <col min="2550" max="2550" width="4.33203125" customWidth="1"/>
    <col min="2551" max="2551" width="7.6640625" customWidth="1"/>
    <col min="2552" max="2553" width="8.109375" customWidth="1"/>
    <col min="2554" max="2555" width="6.6640625" customWidth="1"/>
    <col min="2556" max="2556" width="8.44140625" customWidth="1"/>
    <col min="2557" max="2557" width="5.88671875" customWidth="1"/>
    <col min="2558" max="2558" width="8.109375" customWidth="1"/>
    <col min="2559" max="2559" width="5.44140625" customWidth="1"/>
    <col min="2560" max="2560" width="7.21875" customWidth="1"/>
    <col min="2561" max="2561" width="8" customWidth="1"/>
    <col min="2562" max="2562" width="6.88671875" customWidth="1"/>
    <col min="2563" max="2563" width="7.21875" customWidth="1"/>
    <col min="2564" max="2584" width="0" hidden="1" customWidth="1"/>
    <col min="2795" max="2795" width="11.21875" customWidth="1"/>
    <col min="2796" max="2796" width="2.88671875" customWidth="1"/>
    <col min="2797" max="2797" width="5" customWidth="1"/>
    <col min="2798" max="2798" width="7.5546875" customWidth="1"/>
    <col min="2799" max="2799" width="10.44140625" customWidth="1"/>
    <col min="2800" max="2800" width="11.5546875" customWidth="1"/>
    <col min="2801" max="2801" width="15.6640625" customWidth="1"/>
    <col min="2802" max="2802" width="5.33203125" customWidth="1"/>
    <col min="2803" max="2803" width="7.44140625" customWidth="1"/>
    <col min="2804" max="2805" width="10" customWidth="1"/>
    <col min="2806" max="2806" width="4.33203125" customWidth="1"/>
    <col min="2807" max="2807" width="7.6640625" customWidth="1"/>
    <col min="2808" max="2809" width="8.109375" customWidth="1"/>
    <col min="2810" max="2811" width="6.6640625" customWidth="1"/>
    <col min="2812" max="2812" width="8.44140625" customWidth="1"/>
    <col min="2813" max="2813" width="5.88671875" customWidth="1"/>
    <col min="2814" max="2814" width="8.109375" customWidth="1"/>
    <col min="2815" max="2815" width="5.44140625" customWidth="1"/>
    <col min="2816" max="2816" width="7.21875" customWidth="1"/>
    <col min="2817" max="2817" width="8" customWidth="1"/>
    <col min="2818" max="2818" width="6.88671875" customWidth="1"/>
    <col min="2819" max="2819" width="7.21875" customWidth="1"/>
    <col min="2820" max="2840" width="0" hidden="1" customWidth="1"/>
    <col min="3051" max="3051" width="11.21875" customWidth="1"/>
    <col min="3052" max="3052" width="2.88671875" customWidth="1"/>
    <col min="3053" max="3053" width="5" customWidth="1"/>
    <col min="3054" max="3054" width="7.5546875" customWidth="1"/>
    <col min="3055" max="3055" width="10.44140625" customWidth="1"/>
    <col min="3056" max="3056" width="11.5546875" customWidth="1"/>
    <col min="3057" max="3057" width="15.6640625" customWidth="1"/>
    <col min="3058" max="3058" width="5.33203125" customWidth="1"/>
    <col min="3059" max="3059" width="7.44140625" customWidth="1"/>
    <col min="3060" max="3061" width="10" customWidth="1"/>
    <col min="3062" max="3062" width="4.33203125" customWidth="1"/>
    <col min="3063" max="3063" width="7.6640625" customWidth="1"/>
    <col min="3064" max="3065" width="8.109375" customWidth="1"/>
    <col min="3066" max="3067" width="6.6640625" customWidth="1"/>
    <col min="3068" max="3068" width="8.44140625" customWidth="1"/>
    <col min="3069" max="3069" width="5.88671875" customWidth="1"/>
    <col min="3070" max="3070" width="8.109375" customWidth="1"/>
    <col min="3071" max="3071" width="5.44140625" customWidth="1"/>
    <col min="3072" max="3072" width="7.21875" customWidth="1"/>
    <col min="3073" max="3073" width="8" customWidth="1"/>
    <col min="3074" max="3074" width="6.88671875" customWidth="1"/>
    <col min="3075" max="3075" width="7.21875" customWidth="1"/>
    <col min="3076" max="3096" width="0" hidden="1" customWidth="1"/>
    <col min="3307" max="3307" width="11.21875" customWidth="1"/>
    <col min="3308" max="3308" width="2.88671875" customWidth="1"/>
    <col min="3309" max="3309" width="5" customWidth="1"/>
    <col min="3310" max="3310" width="7.5546875" customWidth="1"/>
    <col min="3311" max="3311" width="10.44140625" customWidth="1"/>
    <col min="3312" max="3312" width="11.5546875" customWidth="1"/>
    <col min="3313" max="3313" width="15.6640625" customWidth="1"/>
    <col min="3314" max="3314" width="5.33203125" customWidth="1"/>
    <col min="3315" max="3315" width="7.44140625" customWidth="1"/>
    <col min="3316" max="3317" width="10" customWidth="1"/>
    <col min="3318" max="3318" width="4.33203125" customWidth="1"/>
    <col min="3319" max="3319" width="7.6640625" customWidth="1"/>
    <col min="3320" max="3321" width="8.109375" customWidth="1"/>
    <col min="3322" max="3323" width="6.6640625" customWidth="1"/>
    <col min="3324" max="3324" width="8.44140625" customWidth="1"/>
    <col min="3325" max="3325" width="5.88671875" customWidth="1"/>
    <col min="3326" max="3326" width="8.109375" customWidth="1"/>
    <col min="3327" max="3327" width="5.44140625" customWidth="1"/>
    <col min="3328" max="3328" width="7.21875" customWidth="1"/>
    <col min="3329" max="3329" width="8" customWidth="1"/>
    <col min="3330" max="3330" width="6.88671875" customWidth="1"/>
    <col min="3331" max="3331" width="7.21875" customWidth="1"/>
    <col min="3332" max="3352" width="0" hidden="1" customWidth="1"/>
    <col min="3563" max="3563" width="11.21875" customWidth="1"/>
    <col min="3564" max="3564" width="2.88671875" customWidth="1"/>
    <col min="3565" max="3565" width="5" customWidth="1"/>
    <col min="3566" max="3566" width="7.5546875" customWidth="1"/>
    <col min="3567" max="3567" width="10.44140625" customWidth="1"/>
    <col min="3568" max="3568" width="11.5546875" customWidth="1"/>
    <col min="3569" max="3569" width="15.6640625" customWidth="1"/>
    <col min="3570" max="3570" width="5.33203125" customWidth="1"/>
    <col min="3571" max="3571" width="7.44140625" customWidth="1"/>
    <col min="3572" max="3573" width="10" customWidth="1"/>
    <col min="3574" max="3574" width="4.33203125" customWidth="1"/>
    <col min="3575" max="3575" width="7.6640625" customWidth="1"/>
    <col min="3576" max="3577" width="8.109375" customWidth="1"/>
    <col min="3578" max="3579" width="6.6640625" customWidth="1"/>
    <col min="3580" max="3580" width="8.44140625" customWidth="1"/>
    <col min="3581" max="3581" width="5.88671875" customWidth="1"/>
    <col min="3582" max="3582" width="8.109375" customWidth="1"/>
    <col min="3583" max="3583" width="5.44140625" customWidth="1"/>
    <col min="3584" max="3584" width="7.21875" customWidth="1"/>
    <col min="3585" max="3585" width="8" customWidth="1"/>
    <col min="3586" max="3586" width="6.88671875" customWidth="1"/>
    <col min="3587" max="3587" width="7.21875" customWidth="1"/>
    <col min="3588" max="3608" width="0" hidden="1" customWidth="1"/>
    <col min="3819" max="3819" width="11.21875" customWidth="1"/>
    <col min="3820" max="3820" width="2.88671875" customWidth="1"/>
    <col min="3821" max="3821" width="5" customWidth="1"/>
    <col min="3822" max="3822" width="7.5546875" customWidth="1"/>
    <col min="3823" max="3823" width="10.44140625" customWidth="1"/>
    <col min="3824" max="3824" width="11.5546875" customWidth="1"/>
    <col min="3825" max="3825" width="15.6640625" customWidth="1"/>
    <col min="3826" max="3826" width="5.33203125" customWidth="1"/>
    <col min="3827" max="3827" width="7.44140625" customWidth="1"/>
    <col min="3828" max="3829" width="10" customWidth="1"/>
    <col min="3830" max="3830" width="4.33203125" customWidth="1"/>
    <col min="3831" max="3831" width="7.6640625" customWidth="1"/>
    <col min="3832" max="3833" width="8.109375" customWidth="1"/>
    <col min="3834" max="3835" width="6.6640625" customWidth="1"/>
    <col min="3836" max="3836" width="8.44140625" customWidth="1"/>
    <col min="3837" max="3837" width="5.88671875" customWidth="1"/>
    <col min="3838" max="3838" width="8.109375" customWidth="1"/>
    <col min="3839" max="3839" width="5.44140625" customWidth="1"/>
    <col min="3840" max="3840" width="7.21875" customWidth="1"/>
    <col min="3841" max="3841" width="8" customWidth="1"/>
    <col min="3842" max="3842" width="6.88671875" customWidth="1"/>
    <col min="3843" max="3843" width="7.21875" customWidth="1"/>
    <col min="3844" max="3864" width="0" hidden="1" customWidth="1"/>
    <col min="4075" max="4075" width="11.21875" customWidth="1"/>
    <col min="4076" max="4076" width="2.88671875" customWidth="1"/>
    <col min="4077" max="4077" width="5" customWidth="1"/>
    <col min="4078" max="4078" width="7.5546875" customWidth="1"/>
    <col min="4079" max="4079" width="10.44140625" customWidth="1"/>
    <col min="4080" max="4080" width="11.5546875" customWidth="1"/>
    <col min="4081" max="4081" width="15.6640625" customWidth="1"/>
    <col min="4082" max="4082" width="5.33203125" customWidth="1"/>
    <col min="4083" max="4083" width="7.44140625" customWidth="1"/>
    <col min="4084" max="4085" width="10" customWidth="1"/>
    <col min="4086" max="4086" width="4.33203125" customWidth="1"/>
    <col min="4087" max="4087" width="7.6640625" customWidth="1"/>
    <col min="4088" max="4089" width="8.109375" customWidth="1"/>
    <col min="4090" max="4091" width="6.6640625" customWidth="1"/>
    <col min="4092" max="4092" width="8.44140625" customWidth="1"/>
    <col min="4093" max="4093" width="5.88671875" customWidth="1"/>
    <col min="4094" max="4094" width="8.109375" customWidth="1"/>
    <col min="4095" max="4095" width="5.44140625" customWidth="1"/>
    <col min="4096" max="4096" width="7.21875" customWidth="1"/>
    <col min="4097" max="4097" width="8" customWidth="1"/>
    <col min="4098" max="4098" width="6.88671875" customWidth="1"/>
    <col min="4099" max="4099" width="7.21875" customWidth="1"/>
    <col min="4100" max="4120" width="0" hidden="1" customWidth="1"/>
    <col min="4331" max="4331" width="11.21875" customWidth="1"/>
    <col min="4332" max="4332" width="2.88671875" customWidth="1"/>
    <col min="4333" max="4333" width="5" customWidth="1"/>
    <col min="4334" max="4334" width="7.5546875" customWidth="1"/>
    <col min="4335" max="4335" width="10.44140625" customWidth="1"/>
    <col min="4336" max="4336" width="11.5546875" customWidth="1"/>
    <col min="4337" max="4337" width="15.6640625" customWidth="1"/>
    <col min="4338" max="4338" width="5.33203125" customWidth="1"/>
    <col min="4339" max="4339" width="7.44140625" customWidth="1"/>
    <col min="4340" max="4341" width="10" customWidth="1"/>
    <col min="4342" max="4342" width="4.33203125" customWidth="1"/>
    <col min="4343" max="4343" width="7.6640625" customWidth="1"/>
    <col min="4344" max="4345" width="8.109375" customWidth="1"/>
    <col min="4346" max="4347" width="6.6640625" customWidth="1"/>
    <col min="4348" max="4348" width="8.44140625" customWidth="1"/>
    <col min="4349" max="4349" width="5.88671875" customWidth="1"/>
    <col min="4350" max="4350" width="8.109375" customWidth="1"/>
    <col min="4351" max="4351" width="5.44140625" customWidth="1"/>
    <col min="4352" max="4352" width="7.21875" customWidth="1"/>
    <col min="4353" max="4353" width="8" customWidth="1"/>
    <col min="4354" max="4354" width="6.88671875" customWidth="1"/>
    <col min="4355" max="4355" width="7.21875" customWidth="1"/>
    <col min="4356" max="4376" width="0" hidden="1" customWidth="1"/>
    <col min="4587" max="4587" width="11.21875" customWidth="1"/>
    <col min="4588" max="4588" width="2.88671875" customWidth="1"/>
    <col min="4589" max="4589" width="5" customWidth="1"/>
    <col min="4590" max="4590" width="7.5546875" customWidth="1"/>
    <col min="4591" max="4591" width="10.44140625" customWidth="1"/>
    <col min="4592" max="4592" width="11.5546875" customWidth="1"/>
    <col min="4593" max="4593" width="15.6640625" customWidth="1"/>
    <col min="4594" max="4594" width="5.33203125" customWidth="1"/>
    <col min="4595" max="4595" width="7.44140625" customWidth="1"/>
    <col min="4596" max="4597" width="10" customWidth="1"/>
    <col min="4598" max="4598" width="4.33203125" customWidth="1"/>
    <col min="4599" max="4599" width="7.6640625" customWidth="1"/>
    <col min="4600" max="4601" width="8.109375" customWidth="1"/>
    <col min="4602" max="4603" width="6.6640625" customWidth="1"/>
    <col min="4604" max="4604" width="8.44140625" customWidth="1"/>
    <col min="4605" max="4605" width="5.88671875" customWidth="1"/>
    <col min="4606" max="4606" width="8.109375" customWidth="1"/>
    <col min="4607" max="4607" width="5.44140625" customWidth="1"/>
    <col min="4608" max="4608" width="7.21875" customWidth="1"/>
    <col min="4609" max="4609" width="8" customWidth="1"/>
    <col min="4610" max="4610" width="6.88671875" customWidth="1"/>
    <col min="4611" max="4611" width="7.21875" customWidth="1"/>
    <col min="4612" max="4632" width="0" hidden="1" customWidth="1"/>
    <col min="4843" max="4843" width="11.21875" customWidth="1"/>
    <col min="4844" max="4844" width="2.88671875" customWidth="1"/>
    <col min="4845" max="4845" width="5" customWidth="1"/>
    <col min="4846" max="4846" width="7.5546875" customWidth="1"/>
    <col min="4847" max="4847" width="10.44140625" customWidth="1"/>
    <col min="4848" max="4848" width="11.5546875" customWidth="1"/>
    <col min="4849" max="4849" width="15.6640625" customWidth="1"/>
    <col min="4850" max="4850" width="5.33203125" customWidth="1"/>
    <col min="4851" max="4851" width="7.44140625" customWidth="1"/>
    <col min="4852" max="4853" width="10" customWidth="1"/>
    <col min="4854" max="4854" width="4.33203125" customWidth="1"/>
    <col min="4855" max="4855" width="7.6640625" customWidth="1"/>
    <col min="4856" max="4857" width="8.109375" customWidth="1"/>
    <col min="4858" max="4859" width="6.6640625" customWidth="1"/>
    <col min="4860" max="4860" width="8.44140625" customWidth="1"/>
    <col min="4861" max="4861" width="5.88671875" customWidth="1"/>
    <col min="4862" max="4862" width="8.109375" customWidth="1"/>
    <col min="4863" max="4863" width="5.44140625" customWidth="1"/>
    <col min="4864" max="4864" width="7.21875" customWidth="1"/>
    <col min="4865" max="4865" width="8" customWidth="1"/>
    <col min="4866" max="4866" width="6.88671875" customWidth="1"/>
    <col min="4867" max="4867" width="7.21875" customWidth="1"/>
    <col min="4868" max="4888" width="0" hidden="1" customWidth="1"/>
    <col min="5099" max="5099" width="11.21875" customWidth="1"/>
    <col min="5100" max="5100" width="2.88671875" customWidth="1"/>
    <col min="5101" max="5101" width="5" customWidth="1"/>
    <col min="5102" max="5102" width="7.5546875" customWidth="1"/>
    <col min="5103" max="5103" width="10.44140625" customWidth="1"/>
    <col min="5104" max="5104" width="11.5546875" customWidth="1"/>
    <col min="5105" max="5105" width="15.6640625" customWidth="1"/>
    <col min="5106" max="5106" width="5.33203125" customWidth="1"/>
    <col min="5107" max="5107" width="7.44140625" customWidth="1"/>
    <col min="5108" max="5109" width="10" customWidth="1"/>
    <col min="5110" max="5110" width="4.33203125" customWidth="1"/>
    <col min="5111" max="5111" width="7.6640625" customWidth="1"/>
    <col min="5112" max="5113" width="8.109375" customWidth="1"/>
    <col min="5114" max="5115" width="6.6640625" customWidth="1"/>
    <col min="5116" max="5116" width="8.44140625" customWidth="1"/>
    <col min="5117" max="5117" width="5.88671875" customWidth="1"/>
    <col min="5118" max="5118" width="8.109375" customWidth="1"/>
    <col min="5119" max="5119" width="5.44140625" customWidth="1"/>
    <col min="5120" max="5120" width="7.21875" customWidth="1"/>
    <col min="5121" max="5121" width="8" customWidth="1"/>
    <col min="5122" max="5122" width="6.88671875" customWidth="1"/>
    <col min="5123" max="5123" width="7.21875" customWidth="1"/>
    <col min="5124" max="5144" width="0" hidden="1" customWidth="1"/>
    <col min="5355" max="5355" width="11.21875" customWidth="1"/>
    <col min="5356" max="5356" width="2.88671875" customWidth="1"/>
    <col min="5357" max="5357" width="5" customWidth="1"/>
    <col min="5358" max="5358" width="7.5546875" customWidth="1"/>
    <col min="5359" max="5359" width="10.44140625" customWidth="1"/>
    <col min="5360" max="5360" width="11.5546875" customWidth="1"/>
    <col min="5361" max="5361" width="15.6640625" customWidth="1"/>
    <col min="5362" max="5362" width="5.33203125" customWidth="1"/>
    <col min="5363" max="5363" width="7.44140625" customWidth="1"/>
    <col min="5364" max="5365" width="10" customWidth="1"/>
    <col min="5366" max="5366" width="4.33203125" customWidth="1"/>
    <col min="5367" max="5367" width="7.6640625" customWidth="1"/>
    <col min="5368" max="5369" width="8.109375" customWidth="1"/>
    <col min="5370" max="5371" width="6.6640625" customWidth="1"/>
    <col min="5372" max="5372" width="8.44140625" customWidth="1"/>
    <col min="5373" max="5373" width="5.88671875" customWidth="1"/>
    <col min="5374" max="5374" width="8.109375" customWidth="1"/>
    <col min="5375" max="5375" width="5.44140625" customWidth="1"/>
    <col min="5376" max="5376" width="7.21875" customWidth="1"/>
    <col min="5377" max="5377" width="8" customWidth="1"/>
    <col min="5378" max="5378" width="6.88671875" customWidth="1"/>
    <col min="5379" max="5379" width="7.21875" customWidth="1"/>
    <col min="5380" max="5400" width="0" hidden="1" customWidth="1"/>
    <col min="5611" max="5611" width="11.21875" customWidth="1"/>
    <col min="5612" max="5612" width="2.88671875" customWidth="1"/>
    <col min="5613" max="5613" width="5" customWidth="1"/>
    <col min="5614" max="5614" width="7.5546875" customWidth="1"/>
    <col min="5615" max="5615" width="10.44140625" customWidth="1"/>
    <col min="5616" max="5616" width="11.5546875" customWidth="1"/>
    <col min="5617" max="5617" width="15.6640625" customWidth="1"/>
    <col min="5618" max="5618" width="5.33203125" customWidth="1"/>
    <col min="5619" max="5619" width="7.44140625" customWidth="1"/>
    <col min="5620" max="5621" width="10" customWidth="1"/>
    <col min="5622" max="5622" width="4.33203125" customWidth="1"/>
    <col min="5623" max="5623" width="7.6640625" customWidth="1"/>
    <col min="5624" max="5625" width="8.109375" customWidth="1"/>
    <col min="5626" max="5627" width="6.6640625" customWidth="1"/>
    <col min="5628" max="5628" width="8.44140625" customWidth="1"/>
    <col min="5629" max="5629" width="5.88671875" customWidth="1"/>
    <col min="5630" max="5630" width="8.109375" customWidth="1"/>
    <col min="5631" max="5631" width="5.44140625" customWidth="1"/>
    <col min="5632" max="5632" width="7.21875" customWidth="1"/>
    <col min="5633" max="5633" width="8" customWidth="1"/>
    <col min="5634" max="5634" width="6.88671875" customWidth="1"/>
    <col min="5635" max="5635" width="7.21875" customWidth="1"/>
    <col min="5636" max="5656" width="0" hidden="1" customWidth="1"/>
    <col min="5867" max="5867" width="11.21875" customWidth="1"/>
    <col min="5868" max="5868" width="2.88671875" customWidth="1"/>
    <col min="5869" max="5869" width="5" customWidth="1"/>
    <col min="5870" max="5870" width="7.5546875" customWidth="1"/>
    <col min="5871" max="5871" width="10.44140625" customWidth="1"/>
    <col min="5872" max="5872" width="11.5546875" customWidth="1"/>
    <col min="5873" max="5873" width="15.6640625" customWidth="1"/>
    <col min="5874" max="5874" width="5.33203125" customWidth="1"/>
    <col min="5875" max="5875" width="7.44140625" customWidth="1"/>
    <col min="5876" max="5877" width="10" customWidth="1"/>
    <col min="5878" max="5878" width="4.33203125" customWidth="1"/>
    <col min="5879" max="5879" width="7.6640625" customWidth="1"/>
    <col min="5880" max="5881" width="8.109375" customWidth="1"/>
    <col min="5882" max="5883" width="6.6640625" customWidth="1"/>
    <col min="5884" max="5884" width="8.44140625" customWidth="1"/>
    <col min="5885" max="5885" width="5.88671875" customWidth="1"/>
    <col min="5886" max="5886" width="8.109375" customWidth="1"/>
    <col min="5887" max="5887" width="5.44140625" customWidth="1"/>
    <col min="5888" max="5888" width="7.21875" customWidth="1"/>
    <col min="5889" max="5889" width="8" customWidth="1"/>
    <col min="5890" max="5890" width="6.88671875" customWidth="1"/>
    <col min="5891" max="5891" width="7.21875" customWidth="1"/>
    <col min="5892" max="5912" width="0" hidden="1" customWidth="1"/>
    <col min="6123" max="6123" width="11.21875" customWidth="1"/>
    <col min="6124" max="6124" width="2.88671875" customWidth="1"/>
    <col min="6125" max="6125" width="5" customWidth="1"/>
    <col min="6126" max="6126" width="7.5546875" customWidth="1"/>
    <col min="6127" max="6127" width="10.44140625" customWidth="1"/>
    <col min="6128" max="6128" width="11.5546875" customWidth="1"/>
    <col min="6129" max="6129" width="15.6640625" customWidth="1"/>
    <col min="6130" max="6130" width="5.33203125" customWidth="1"/>
    <col min="6131" max="6131" width="7.44140625" customWidth="1"/>
    <col min="6132" max="6133" width="10" customWidth="1"/>
    <col min="6134" max="6134" width="4.33203125" customWidth="1"/>
    <col min="6135" max="6135" width="7.6640625" customWidth="1"/>
    <col min="6136" max="6137" width="8.109375" customWidth="1"/>
    <col min="6138" max="6139" width="6.6640625" customWidth="1"/>
    <col min="6140" max="6140" width="8.44140625" customWidth="1"/>
    <col min="6141" max="6141" width="5.88671875" customWidth="1"/>
    <col min="6142" max="6142" width="8.109375" customWidth="1"/>
    <col min="6143" max="6143" width="5.44140625" customWidth="1"/>
    <col min="6144" max="6144" width="7.21875" customWidth="1"/>
    <col min="6145" max="6145" width="8" customWidth="1"/>
    <col min="6146" max="6146" width="6.88671875" customWidth="1"/>
    <col min="6147" max="6147" width="7.21875" customWidth="1"/>
    <col min="6148" max="6168" width="0" hidden="1" customWidth="1"/>
    <col min="6379" max="6379" width="11.21875" customWidth="1"/>
    <col min="6380" max="6380" width="2.88671875" customWidth="1"/>
    <col min="6381" max="6381" width="5" customWidth="1"/>
    <col min="6382" max="6382" width="7.5546875" customWidth="1"/>
    <col min="6383" max="6383" width="10.44140625" customWidth="1"/>
    <col min="6384" max="6384" width="11.5546875" customWidth="1"/>
    <col min="6385" max="6385" width="15.6640625" customWidth="1"/>
    <col min="6386" max="6386" width="5.33203125" customWidth="1"/>
    <col min="6387" max="6387" width="7.44140625" customWidth="1"/>
    <col min="6388" max="6389" width="10" customWidth="1"/>
    <col min="6390" max="6390" width="4.33203125" customWidth="1"/>
    <col min="6391" max="6391" width="7.6640625" customWidth="1"/>
    <col min="6392" max="6393" width="8.109375" customWidth="1"/>
    <col min="6394" max="6395" width="6.6640625" customWidth="1"/>
    <col min="6396" max="6396" width="8.44140625" customWidth="1"/>
    <col min="6397" max="6397" width="5.88671875" customWidth="1"/>
    <col min="6398" max="6398" width="8.109375" customWidth="1"/>
    <col min="6399" max="6399" width="5.44140625" customWidth="1"/>
    <col min="6400" max="6400" width="7.21875" customWidth="1"/>
    <col min="6401" max="6401" width="8" customWidth="1"/>
    <col min="6402" max="6402" width="6.88671875" customWidth="1"/>
    <col min="6403" max="6403" width="7.21875" customWidth="1"/>
    <col min="6404" max="6424" width="0" hidden="1" customWidth="1"/>
    <col min="6635" max="6635" width="11.21875" customWidth="1"/>
    <col min="6636" max="6636" width="2.88671875" customWidth="1"/>
    <col min="6637" max="6637" width="5" customWidth="1"/>
    <col min="6638" max="6638" width="7.5546875" customWidth="1"/>
    <col min="6639" max="6639" width="10.44140625" customWidth="1"/>
    <col min="6640" max="6640" width="11.5546875" customWidth="1"/>
    <col min="6641" max="6641" width="15.6640625" customWidth="1"/>
    <col min="6642" max="6642" width="5.33203125" customWidth="1"/>
    <col min="6643" max="6643" width="7.44140625" customWidth="1"/>
    <col min="6644" max="6645" width="10" customWidth="1"/>
    <col min="6646" max="6646" width="4.33203125" customWidth="1"/>
    <col min="6647" max="6647" width="7.6640625" customWidth="1"/>
    <col min="6648" max="6649" width="8.109375" customWidth="1"/>
    <col min="6650" max="6651" width="6.6640625" customWidth="1"/>
    <col min="6652" max="6652" width="8.44140625" customWidth="1"/>
    <col min="6653" max="6653" width="5.88671875" customWidth="1"/>
    <col min="6654" max="6654" width="8.109375" customWidth="1"/>
    <col min="6655" max="6655" width="5.44140625" customWidth="1"/>
    <col min="6656" max="6656" width="7.21875" customWidth="1"/>
    <col min="6657" max="6657" width="8" customWidth="1"/>
    <col min="6658" max="6658" width="6.88671875" customWidth="1"/>
    <col min="6659" max="6659" width="7.21875" customWidth="1"/>
    <col min="6660" max="6680" width="0" hidden="1" customWidth="1"/>
    <col min="6891" max="6891" width="11.21875" customWidth="1"/>
    <col min="6892" max="6892" width="2.88671875" customWidth="1"/>
    <col min="6893" max="6893" width="5" customWidth="1"/>
    <col min="6894" max="6894" width="7.5546875" customWidth="1"/>
    <col min="6895" max="6895" width="10.44140625" customWidth="1"/>
    <col min="6896" max="6896" width="11.5546875" customWidth="1"/>
    <col min="6897" max="6897" width="15.6640625" customWidth="1"/>
    <col min="6898" max="6898" width="5.33203125" customWidth="1"/>
    <col min="6899" max="6899" width="7.44140625" customWidth="1"/>
    <col min="6900" max="6901" width="10" customWidth="1"/>
    <col min="6902" max="6902" width="4.33203125" customWidth="1"/>
    <col min="6903" max="6903" width="7.6640625" customWidth="1"/>
    <col min="6904" max="6905" width="8.109375" customWidth="1"/>
    <col min="6906" max="6907" width="6.6640625" customWidth="1"/>
    <col min="6908" max="6908" width="8.44140625" customWidth="1"/>
    <col min="6909" max="6909" width="5.88671875" customWidth="1"/>
    <col min="6910" max="6910" width="8.109375" customWidth="1"/>
    <col min="6911" max="6911" width="5.44140625" customWidth="1"/>
    <col min="6912" max="6912" width="7.21875" customWidth="1"/>
    <col min="6913" max="6913" width="8" customWidth="1"/>
    <col min="6914" max="6914" width="6.88671875" customWidth="1"/>
    <col min="6915" max="6915" width="7.21875" customWidth="1"/>
    <col min="6916" max="6936" width="0" hidden="1" customWidth="1"/>
    <col min="7147" max="7147" width="11.21875" customWidth="1"/>
    <col min="7148" max="7148" width="2.88671875" customWidth="1"/>
    <col min="7149" max="7149" width="5" customWidth="1"/>
    <col min="7150" max="7150" width="7.5546875" customWidth="1"/>
    <col min="7151" max="7151" width="10.44140625" customWidth="1"/>
    <col min="7152" max="7152" width="11.5546875" customWidth="1"/>
    <col min="7153" max="7153" width="15.6640625" customWidth="1"/>
    <col min="7154" max="7154" width="5.33203125" customWidth="1"/>
    <col min="7155" max="7155" width="7.44140625" customWidth="1"/>
    <col min="7156" max="7157" width="10" customWidth="1"/>
    <col min="7158" max="7158" width="4.33203125" customWidth="1"/>
    <col min="7159" max="7159" width="7.6640625" customWidth="1"/>
    <col min="7160" max="7161" width="8.109375" customWidth="1"/>
    <col min="7162" max="7163" width="6.6640625" customWidth="1"/>
    <col min="7164" max="7164" width="8.44140625" customWidth="1"/>
    <col min="7165" max="7165" width="5.88671875" customWidth="1"/>
    <col min="7166" max="7166" width="8.109375" customWidth="1"/>
    <col min="7167" max="7167" width="5.44140625" customWidth="1"/>
    <col min="7168" max="7168" width="7.21875" customWidth="1"/>
    <col min="7169" max="7169" width="8" customWidth="1"/>
    <col min="7170" max="7170" width="6.88671875" customWidth="1"/>
    <col min="7171" max="7171" width="7.21875" customWidth="1"/>
    <col min="7172" max="7192" width="0" hidden="1" customWidth="1"/>
    <col min="7403" max="7403" width="11.21875" customWidth="1"/>
    <col min="7404" max="7404" width="2.88671875" customWidth="1"/>
    <col min="7405" max="7405" width="5" customWidth="1"/>
    <col min="7406" max="7406" width="7.5546875" customWidth="1"/>
    <col min="7407" max="7407" width="10.44140625" customWidth="1"/>
    <col min="7408" max="7408" width="11.5546875" customWidth="1"/>
    <col min="7409" max="7409" width="15.6640625" customWidth="1"/>
    <col min="7410" max="7410" width="5.33203125" customWidth="1"/>
    <col min="7411" max="7411" width="7.44140625" customWidth="1"/>
    <col min="7412" max="7413" width="10" customWidth="1"/>
    <col min="7414" max="7414" width="4.33203125" customWidth="1"/>
    <col min="7415" max="7415" width="7.6640625" customWidth="1"/>
    <col min="7416" max="7417" width="8.109375" customWidth="1"/>
    <col min="7418" max="7419" width="6.6640625" customWidth="1"/>
    <col min="7420" max="7420" width="8.44140625" customWidth="1"/>
    <col min="7421" max="7421" width="5.88671875" customWidth="1"/>
    <col min="7422" max="7422" width="8.109375" customWidth="1"/>
    <col min="7423" max="7423" width="5.44140625" customWidth="1"/>
    <col min="7424" max="7424" width="7.21875" customWidth="1"/>
    <col min="7425" max="7425" width="8" customWidth="1"/>
    <col min="7426" max="7426" width="6.88671875" customWidth="1"/>
    <col min="7427" max="7427" width="7.21875" customWidth="1"/>
    <col min="7428" max="7448" width="0" hidden="1" customWidth="1"/>
    <col min="7659" max="7659" width="11.21875" customWidth="1"/>
    <col min="7660" max="7660" width="2.88671875" customWidth="1"/>
    <col min="7661" max="7661" width="5" customWidth="1"/>
    <col min="7662" max="7662" width="7.5546875" customWidth="1"/>
    <col min="7663" max="7663" width="10.44140625" customWidth="1"/>
    <col min="7664" max="7664" width="11.5546875" customWidth="1"/>
    <col min="7665" max="7665" width="15.6640625" customWidth="1"/>
    <col min="7666" max="7666" width="5.33203125" customWidth="1"/>
    <col min="7667" max="7667" width="7.44140625" customWidth="1"/>
    <col min="7668" max="7669" width="10" customWidth="1"/>
    <col min="7670" max="7670" width="4.33203125" customWidth="1"/>
    <col min="7671" max="7671" width="7.6640625" customWidth="1"/>
    <col min="7672" max="7673" width="8.109375" customWidth="1"/>
    <col min="7674" max="7675" width="6.6640625" customWidth="1"/>
    <col min="7676" max="7676" width="8.44140625" customWidth="1"/>
    <col min="7677" max="7677" width="5.88671875" customWidth="1"/>
    <col min="7678" max="7678" width="8.109375" customWidth="1"/>
    <col min="7679" max="7679" width="5.44140625" customWidth="1"/>
    <col min="7680" max="7680" width="7.21875" customWidth="1"/>
    <col min="7681" max="7681" width="8" customWidth="1"/>
    <col min="7682" max="7682" width="6.88671875" customWidth="1"/>
    <col min="7683" max="7683" width="7.21875" customWidth="1"/>
    <col min="7684" max="7704" width="0" hidden="1" customWidth="1"/>
    <col min="7915" max="7915" width="11.21875" customWidth="1"/>
    <col min="7916" max="7916" width="2.88671875" customWidth="1"/>
    <col min="7917" max="7917" width="5" customWidth="1"/>
    <col min="7918" max="7918" width="7.5546875" customWidth="1"/>
    <col min="7919" max="7919" width="10.44140625" customWidth="1"/>
    <col min="7920" max="7920" width="11.5546875" customWidth="1"/>
    <col min="7921" max="7921" width="15.6640625" customWidth="1"/>
    <col min="7922" max="7922" width="5.33203125" customWidth="1"/>
    <col min="7923" max="7923" width="7.44140625" customWidth="1"/>
    <col min="7924" max="7925" width="10" customWidth="1"/>
    <col min="7926" max="7926" width="4.33203125" customWidth="1"/>
    <col min="7927" max="7927" width="7.6640625" customWidth="1"/>
    <col min="7928" max="7929" width="8.109375" customWidth="1"/>
    <col min="7930" max="7931" width="6.6640625" customWidth="1"/>
    <col min="7932" max="7932" width="8.44140625" customWidth="1"/>
    <col min="7933" max="7933" width="5.88671875" customWidth="1"/>
    <col min="7934" max="7934" width="8.109375" customWidth="1"/>
    <col min="7935" max="7935" width="5.44140625" customWidth="1"/>
    <col min="7936" max="7936" width="7.21875" customWidth="1"/>
    <col min="7937" max="7937" width="8" customWidth="1"/>
    <col min="7938" max="7938" width="6.88671875" customWidth="1"/>
    <col min="7939" max="7939" width="7.21875" customWidth="1"/>
    <col min="7940" max="7960" width="0" hidden="1" customWidth="1"/>
    <col min="8171" max="8171" width="11.21875" customWidth="1"/>
    <col min="8172" max="8172" width="2.88671875" customWidth="1"/>
    <col min="8173" max="8173" width="5" customWidth="1"/>
    <col min="8174" max="8174" width="7.5546875" customWidth="1"/>
    <col min="8175" max="8175" width="10.44140625" customWidth="1"/>
    <col min="8176" max="8176" width="11.5546875" customWidth="1"/>
    <col min="8177" max="8177" width="15.6640625" customWidth="1"/>
    <col min="8178" max="8178" width="5.33203125" customWidth="1"/>
    <col min="8179" max="8179" width="7.44140625" customWidth="1"/>
    <col min="8180" max="8181" width="10" customWidth="1"/>
    <col min="8182" max="8182" width="4.33203125" customWidth="1"/>
    <col min="8183" max="8183" width="7.6640625" customWidth="1"/>
    <col min="8184" max="8185" width="8.109375" customWidth="1"/>
    <col min="8186" max="8187" width="6.6640625" customWidth="1"/>
    <col min="8188" max="8188" width="8.44140625" customWidth="1"/>
    <col min="8189" max="8189" width="5.88671875" customWidth="1"/>
    <col min="8190" max="8190" width="8.109375" customWidth="1"/>
    <col min="8191" max="8191" width="5.44140625" customWidth="1"/>
    <col min="8192" max="8192" width="7.21875" customWidth="1"/>
    <col min="8193" max="8193" width="8" customWidth="1"/>
    <col min="8194" max="8194" width="6.88671875" customWidth="1"/>
    <col min="8195" max="8195" width="7.21875" customWidth="1"/>
    <col min="8196" max="8216" width="0" hidden="1" customWidth="1"/>
    <col min="8427" max="8427" width="11.21875" customWidth="1"/>
    <col min="8428" max="8428" width="2.88671875" customWidth="1"/>
    <col min="8429" max="8429" width="5" customWidth="1"/>
    <col min="8430" max="8430" width="7.5546875" customWidth="1"/>
    <col min="8431" max="8431" width="10.44140625" customWidth="1"/>
    <col min="8432" max="8432" width="11.5546875" customWidth="1"/>
    <col min="8433" max="8433" width="15.6640625" customWidth="1"/>
    <col min="8434" max="8434" width="5.33203125" customWidth="1"/>
    <col min="8435" max="8435" width="7.44140625" customWidth="1"/>
    <col min="8436" max="8437" width="10" customWidth="1"/>
    <col min="8438" max="8438" width="4.33203125" customWidth="1"/>
    <col min="8439" max="8439" width="7.6640625" customWidth="1"/>
    <col min="8440" max="8441" width="8.109375" customWidth="1"/>
    <col min="8442" max="8443" width="6.6640625" customWidth="1"/>
    <col min="8444" max="8444" width="8.44140625" customWidth="1"/>
    <col min="8445" max="8445" width="5.88671875" customWidth="1"/>
    <col min="8446" max="8446" width="8.109375" customWidth="1"/>
    <col min="8447" max="8447" width="5.44140625" customWidth="1"/>
    <col min="8448" max="8448" width="7.21875" customWidth="1"/>
    <col min="8449" max="8449" width="8" customWidth="1"/>
    <col min="8450" max="8450" width="6.88671875" customWidth="1"/>
    <col min="8451" max="8451" width="7.21875" customWidth="1"/>
    <col min="8452" max="8472" width="0" hidden="1" customWidth="1"/>
    <col min="8683" max="8683" width="11.21875" customWidth="1"/>
    <col min="8684" max="8684" width="2.88671875" customWidth="1"/>
    <col min="8685" max="8685" width="5" customWidth="1"/>
    <col min="8686" max="8686" width="7.5546875" customWidth="1"/>
    <col min="8687" max="8687" width="10.44140625" customWidth="1"/>
    <col min="8688" max="8688" width="11.5546875" customWidth="1"/>
    <col min="8689" max="8689" width="15.6640625" customWidth="1"/>
    <col min="8690" max="8690" width="5.33203125" customWidth="1"/>
    <col min="8691" max="8691" width="7.44140625" customWidth="1"/>
    <col min="8692" max="8693" width="10" customWidth="1"/>
    <col min="8694" max="8694" width="4.33203125" customWidth="1"/>
    <col min="8695" max="8695" width="7.6640625" customWidth="1"/>
    <col min="8696" max="8697" width="8.109375" customWidth="1"/>
    <col min="8698" max="8699" width="6.6640625" customWidth="1"/>
    <col min="8700" max="8700" width="8.44140625" customWidth="1"/>
    <col min="8701" max="8701" width="5.88671875" customWidth="1"/>
    <col min="8702" max="8702" width="8.109375" customWidth="1"/>
    <col min="8703" max="8703" width="5.44140625" customWidth="1"/>
    <col min="8704" max="8704" width="7.21875" customWidth="1"/>
    <col min="8705" max="8705" width="8" customWidth="1"/>
    <col min="8706" max="8706" width="6.88671875" customWidth="1"/>
    <col min="8707" max="8707" width="7.21875" customWidth="1"/>
    <col min="8708" max="8728" width="0" hidden="1" customWidth="1"/>
    <col min="8939" max="8939" width="11.21875" customWidth="1"/>
    <col min="8940" max="8940" width="2.88671875" customWidth="1"/>
    <col min="8941" max="8941" width="5" customWidth="1"/>
    <col min="8942" max="8942" width="7.5546875" customWidth="1"/>
    <col min="8943" max="8943" width="10.44140625" customWidth="1"/>
    <col min="8944" max="8944" width="11.5546875" customWidth="1"/>
    <col min="8945" max="8945" width="15.6640625" customWidth="1"/>
    <col min="8946" max="8946" width="5.33203125" customWidth="1"/>
    <col min="8947" max="8947" width="7.44140625" customWidth="1"/>
    <col min="8948" max="8949" width="10" customWidth="1"/>
    <col min="8950" max="8950" width="4.33203125" customWidth="1"/>
    <col min="8951" max="8951" width="7.6640625" customWidth="1"/>
    <col min="8952" max="8953" width="8.109375" customWidth="1"/>
    <col min="8954" max="8955" width="6.6640625" customWidth="1"/>
    <col min="8956" max="8956" width="8.44140625" customWidth="1"/>
    <col min="8957" max="8957" width="5.88671875" customWidth="1"/>
    <col min="8958" max="8958" width="8.109375" customWidth="1"/>
    <col min="8959" max="8959" width="5.44140625" customWidth="1"/>
    <col min="8960" max="8960" width="7.21875" customWidth="1"/>
    <col min="8961" max="8961" width="8" customWidth="1"/>
    <col min="8962" max="8962" width="6.88671875" customWidth="1"/>
    <col min="8963" max="8963" width="7.21875" customWidth="1"/>
    <col min="8964" max="8984" width="0" hidden="1" customWidth="1"/>
    <col min="9195" max="9195" width="11.21875" customWidth="1"/>
    <col min="9196" max="9196" width="2.88671875" customWidth="1"/>
    <col min="9197" max="9197" width="5" customWidth="1"/>
    <col min="9198" max="9198" width="7.5546875" customWidth="1"/>
    <col min="9199" max="9199" width="10.44140625" customWidth="1"/>
    <col min="9200" max="9200" width="11.5546875" customWidth="1"/>
    <col min="9201" max="9201" width="15.6640625" customWidth="1"/>
    <col min="9202" max="9202" width="5.33203125" customWidth="1"/>
    <col min="9203" max="9203" width="7.44140625" customWidth="1"/>
    <col min="9204" max="9205" width="10" customWidth="1"/>
    <col min="9206" max="9206" width="4.33203125" customWidth="1"/>
    <col min="9207" max="9207" width="7.6640625" customWidth="1"/>
    <col min="9208" max="9209" width="8.109375" customWidth="1"/>
    <col min="9210" max="9211" width="6.6640625" customWidth="1"/>
    <col min="9212" max="9212" width="8.44140625" customWidth="1"/>
    <col min="9213" max="9213" width="5.88671875" customWidth="1"/>
    <col min="9214" max="9214" width="8.109375" customWidth="1"/>
    <col min="9215" max="9215" width="5.44140625" customWidth="1"/>
    <col min="9216" max="9216" width="7.21875" customWidth="1"/>
    <col min="9217" max="9217" width="8" customWidth="1"/>
    <col min="9218" max="9218" width="6.88671875" customWidth="1"/>
    <col min="9219" max="9219" width="7.21875" customWidth="1"/>
    <col min="9220" max="9240" width="0" hidden="1" customWidth="1"/>
    <col min="9451" max="9451" width="11.21875" customWidth="1"/>
    <col min="9452" max="9452" width="2.88671875" customWidth="1"/>
    <col min="9453" max="9453" width="5" customWidth="1"/>
    <col min="9454" max="9454" width="7.5546875" customWidth="1"/>
    <col min="9455" max="9455" width="10.44140625" customWidth="1"/>
    <col min="9456" max="9456" width="11.5546875" customWidth="1"/>
    <col min="9457" max="9457" width="15.6640625" customWidth="1"/>
    <col min="9458" max="9458" width="5.33203125" customWidth="1"/>
    <col min="9459" max="9459" width="7.44140625" customWidth="1"/>
    <col min="9460" max="9461" width="10" customWidth="1"/>
    <col min="9462" max="9462" width="4.33203125" customWidth="1"/>
    <col min="9463" max="9463" width="7.6640625" customWidth="1"/>
    <col min="9464" max="9465" width="8.109375" customWidth="1"/>
    <col min="9466" max="9467" width="6.6640625" customWidth="1"/>
    <col min="9468" max="9468" width="8.44140625" customWidth="1"/>
    <col min="9469" max="9469" width="5.88671875" customWidth="1"/>
    <col min="9470" max="9470" width="8.109375" customWidth="1"/>
    <col min="9471" max="9471" width="5.44140625" customWidth="1"/>
    <col min="9472" max="9472" width="7.21875" customWidth="1"/>
    <col min="9473" max="9473" width="8" customWidth="1"/>
    <col min="9474" max="9474" width="6.88671875" customWidth="1"/>
    <col min="9475" max="9475" width="7.21875" customWidth="1"/>
    <col min="9476" max="9496" width="0" hidden="1" customWidth="1"/>
    <col min="9707" max="9707" width="11.21875" customWidth="1"/>
    <col min="9708" max="9708" width="2.88671875" customWidth="1"/>
    <col min="9709" max="9709" width="5" customWidth="1"/>
    <col min="9710" max="9710" width="7.5546875" customWidth="1"/>
    <col min="9711" max="9711" width="10.44140625" customWidth="1"/>
    <col min="9712" max="9712" width="11.5546875" customWidth="1"/>
    <col min="9713" max="9713" width="15.6640625" customWidth="1"/>
    <col min="9714" max="9714" width="5.33203125" customWidth="1"/>
    <col min="9715" max="9715" width="7.44140625" customWidth="1"/>
    <col min="9716" max="9717" width="10" customWidth="1"/>
    <col min="9718" max="9718" width="4.33203125" customWidth="1"/>
    <col min="9719" max="9719" width="7.6640625" customWidth="1"/>
    <col min="9720" max="9721" width="8.109375" customWidth="1"/>
    <col min="9722" max="9723" width="6.6640625" customWidth="1"/>
    <col min="9724" max="9724" width="8.44140625" customWidth="1"/>
    <col min="9725" max="9725" width="5.88671875" customWidth="1"/>
    <col min="9726" max="9726" width="8.109375" customWidth="1"/>
    <col min="9727" max="9727" width="5.44140625" customWidth="1"/>
    <col min="9728" max="9728" width="7.21875" customWidth="1"/>
    <col min="9729" max="9729" width="8" customWidth="1"/>
    <col min="9730" max="9730" width="6.88671875" customWidth="1"/>
    <col min="9731" max="9731" width="7.21875" customWidth="1"/>
    <col min="9732" max="9752" width="0" hidden="1" customWidth="1"/>
    <col min="9963" max="9963" width="11.21875" customWidth="1"/>
    <col min="9964" max="9964" width="2.88671875" customWidth="1"/>
    <col min="9965" max="9965" width="5" customWidth="1"/>
    <col min="9966" max="9966" width="7.5546875" customWidth="1"/>
    <col min="9967" max="9967" width="10.44140625" customWidth="1"/>
    <col min="9968" max="9968" width="11.5546875" customWidth="1"/>
    <col min="9969" max="9969" width="15.6640625" customWidth="1"/>
    <col min="9970" max="9970" width="5.33203125" customWidth="1"/>
    <col min="9971" max="9971" width="7.44140625" customWidth="1"/>
    <col min="9972" max="9973" width="10" customWidth="1"/>
    <col min="9974" max="9974" width="4.33203125" customWidth="1"/>
    <col min="9975" max="9975" width="7.6640625" customWidth="1"/>
    <col min="9976" max="9977" width="8.109375" customWidth="1"/>
    <col min="9978" max="9979" width="6.6640625" customWidth="1"/>
    <col min="9980" max="9980" width="8.44140625" customWidth="1"/>
    <col min="9981" max="9981" width="5.88671875" customWidth="1"/>
    <col min="9982" max="9982" width="8.109375" customWidth="1"/>
    <col min="9983" max="9983" width="5.44140625" customWidth="1"/>
    <col min="9984" max="9984" width="7.21875" customWidth="1"/>
    <col min="9985" max="9985" width="8" customWidth="1"/>
    <col min="9986" max="9986" width="6.88671875" customWidth="1"/>
    <col min="9987" max="9987" width="7.21875" customWidth="1"/>
    <col min="9988" max="10008" width="0" hidden="1" customWidth="1"/>
    <col min="10219" max="10219" width="11.21875" customWidth="1"/>
    <col min="10220" max="10220" width="2.88671875" customWidth="1"/>
    <col min="10221" max="10221" width="5" customWidth="1"/>
    <col min="10222" max="10222" width="7.5546875" customWidth="1"/>
    <col min="10223" max="10223" width="10.44140625" customWidth="1"/>
    <col min="10224" max="10224" width="11.5546875" customWidth="1"/>
    <col min="10225" max="10225" width="15.6640625" customWidth="1"/>
    <col min="10226" max="10226" width="5.33203125" customWidth="1"/>
    <col min="10227" max="10227" width="7.44140625" customWidth="1"/>
    <col min="10228" max="10229" width="10" customWidth="1"/>
    <col min="10230" max="10230" width="4.33203125" customWidth="1"/>
    <col min="10231" max="10231" width="7.6640625" customWidth="1"/>
    <col min="10232" max="10233" width="8.109375" customWidth="1"/>
    <col min="10234" max="10235" width="6.6640625" customWidth="1"/>
    <col min="10236" max="10236" width="8.44140625" customWidth="1"/>
    <col min="10237" max="10237" width="5.88671875" customWidth="1"/>
    <col min="10238" max="10238" width="8.109375" customWidth="1"/>
    <col min="10239" max="10239" width="5.44140625" customWidth="1"/>
    <col min="10240" max="10240" width="7.21875" customWidth="1"/>
    <col min="10241" max="10241" width="8" customWidth="1"/>
    <col min="10242" max="10242" width="6.88671875" customWidth="1"/>
    <col min="10243" max="10243" width="7.21875" customWidth="1"/>
    <col min="10244" max="10264" width="0" hidden="1" customWidth="1"/>
    <col min="10475" max="10475" width="11.21875" customWidth="1"/>
    <col min="10476" max="10476" width="2.88671875" customWidth="1"/>
    <col min="10477" max="10477" width="5" customWidth="1"/>
    <col min="10478" max="10478" width="7.5546875" customWidth="1"/>
    <col min="10479" max="10479" width="10.44140625" customWidth="1"/>
    <col min="10480" max="10480" width="11.5546875" customWidth="1"/>
    <col min="10481" max="10481" width="15.6640625" customWidth="1"/>
    <col min="10482" max="10482" width="5.33203125" customWidth="1"/>
    <col min="10483" max="10483" width="7.44140625" customWidth="1"/>
    <col min="10484" max="10485" width="10" customWidth="1"/>
    <col min="10486" max="10486" width="4.33203125" customWidth="1"/>
    <col min="10487" max="10487" width="7.6640625" customWidth="1"/>
    <col min="10488" max="10489" width="8.109375" customWidth="1"/>
    <col min="10490" max="10491" width="6.6640625" customWidth="1"/>
    <col min="10492" max="10492" width="8.44140625" customWidth="1"/>
    <col min="10493" max="10493" width="5.88671875" customWidth="1"/>
    <col min="10494" max="10494" width="8.109375" customWidth="1"/>
    <col min="10495" max="10495" width="5.44140625" customWidth="1"/>
    <col min="10496" max="10496" width="7.21875" customWidth="1"/>
    <col min="10497" max="10497" width="8" customWidth="1"/>
    <col min="10498" max="10498" width="6.88671875" customWidth="1"/>
    <col min="10499" max="10499" width="7.21875" customWidth="1"/>
    <col min="10500" max="10520" width="0" hidden="1" customWidth="1"/>
    <col min="10731" max="10731" width="11.21875" customWidth="1"/>
    <col min="10732" max="10732" width="2.88671875" customWidth="1"/>
    <col min="10733" max="10733" width="5" customWidth="1"/>
    <col min="10734" max="10734" width="7.5546875" customWidth="1"/>
    <col min="10735" max="10735" width="10.44140625" customWidth="1"/>
    <col min="10736" max="10736" width="11.5546875" customWidth="1"/>
    <col min="10737" max="10737" width="15.6640625" customWidth="1"/>
    <col min="10738" max="10738" width="5.33203125" customWidth="1"/>
    <col min="10739" max="10739" width="7.44140625" customWidth="1"/>
    <col min="10740" max="10741" width="10" customWidth="1"/>
    <col min="10742" max="10742" width="4.33203125" customWidth="1"/>
    <col min="10743" max="10743" width="7.6640625" customWidth="1"/>
    <col min="10744" max="10745" width="8.109375" customWidth="1"/>
    <col min="10746" max="10747" width="6.6640625" customWidth="1"/>
    <col min="10748" max="10748" width="8.44140625" customWidth="1"/>
    <col min="10749" max="10749" width="5.88671875" customWidth="1"/>
    <col min="10750" max="10750" width="8.109375" customWidth="1"/>
    <col min="10751" max="10751" width="5.44140625" customWidth="1"/>
    <col min="10752" max="10752" width="7.21875" customWidth="1"/>
    <col min="10753" max="10753" width="8" customWidth="1"/>
    <col min="10754" max="10754" width="6.88671875" customWidth="1"/>
    <col min="10755" max="10755" width="7.21875" customWidth="1"/>
    <col min="10756" max="10776" width="0" hidden="1" customWidth="1"/>
    <col min="10987" max="10987" width="11.21875" customWidth="1"/>
    <col min="10988" max="10988" width="2.88671875" customWidth="1"/>
    <col min="10989" max="10989" width="5" customWidth="1"/>
    <col min="10990" max="10990" width="7.5546875" customWidth="1"/>
    <col min="10991" max="10991" width="10.44140625" customWidth="1"/>
    <col min="10992" max="10992" width="11.5546875" customWidth="1"/>
    <col min="10993" max="10993" width="15.6640625" customWidth="1"/>
    <col min="10994" max="10994" width="5.33203125" customWidth="1"/>
    <col min="10995" max="10995" width="7.44140625" customWidth="1"/>
    <col min="10996" max="10997" width="10" customWidth="1"/>
    <col min="10998" max="10998" width="4.33203125" customWidth="1"/>
    <col min="10999" max="10999" width="7.6640625" customWidth="1"/>
    <col min="11000" max="11001" width="8.109375" customWidth="1"/>
    <col min="11002" max="11003" width="6.6640625" customWidth="1"/>
    <col min="11004" max="11004" width="8.44140625" customWidth="1"/>
    <col min="11005" max="11005" width="5.88671875" customWidth="1"/>
    <col min="11006" max="11006" width="8.109375" customWidth="1"/>
    <col min="11007" max="11007" width="5.44140625" customWidth="1"/>
    <col min="11008" max="11008" width="7.21875" customWidth="1"/>
    <col min="11009" max="11009" width="8" customWidth="1"/>
    <col min="11010" max="11010" width="6.88671875" customWidth="1"/>
    <col min="11011" max="11011" width="7.21875" customWidth="1"/>
    <col min="11012" max="11032" width="0" hidden="1" customWidth="1"/>
    <col min="11243" max="11243" width="11.21875" customWidth="1"/>
    <col min="11244" max="11244" width="2.88671875" customWidth="1"/>
    <col min="11245" max="11245" width="5" customWidth="1"/>
    <col min="11246" max="11246" width="7.5546875" customWidth="1"/>
    <col min="11247" max="11247" width="10.44140625" customWidth="1"/>
    <col min="11248" max="11248" width="11.5546875" customWidth="1"/>
    <col min="11249" max="11249" width="15.6640625" customWidth="1"/>
    <col min="11250" max="11250" width="5.33203125" customWidth="1"/>
    <col min="11251" max="11251" width="7.44140625" customWidth="1"/>
    <col min="11252" max="11253" width="10" customWidth="1"/>
    <col min="11254" max="11254" width="4.33203125" customWidth="1"/>
    <col min="11255" max="11255" width="7.6640625" customWidth="1"/>
    <col min="11256" max="11257" width="8.109375" customWidth="1"/>
    <col min="11258" max="11259" width="6.6640625" customWidth="1"/>
    <col min="11260" max="11260" width="8.44140625" customWidth="1"/>
    <col min="11261" max="11261" width="5.88671875" customWidth="1"/>
    <col min="11262" max="11262" width="8.109375" customWidth="1"/>
    <col min="11263" max="11263" width="5.44140625" customWidth="1"/>
    <col min="11264" max="11264" width="7.21875" customWidth="1"/>
    <col min="11265" max="11265" width="8" customWidth="1"/>
    <col min="11266" max="11266" width="6.88671875" customWidth="1"/>
    <col min="11267" max="11267" width="7.21875" customWidth="1"/>
    <col min="11268" max="11288" width="0" hidden="1" customWidth="1"/>
    <col min="11499" max="11499" width="11.21875" customWidth="1"/>
    <col min="11500" max="11500" width="2.88671875" customWidth="1"/>
    <col min="11501" max="11501" width="5" customWidth="1"/>
    <col min="11502" max="11502" width="7.5546875" customWidth="1"/>
    <col min="11503" max="11503" width="10.44140625" customWidth="1"/>
    <col min="11504" max="11504" width="11.5546875" customWidth="1"/>
    <col min="11505" max="11505" width="15.6640625" customWidth="1"/>
    <col min="11506" max="11506" width="5.33203125" customWidth="1"/>
    <col min="11507" max="11507" width="7.44140625" customWidth="1"/>
    <col min="11508" max="11509" width="10" customWidth="1"/>
    <col min="11510" max="11510" width="4.33203125" customWidth="1"/>
    <col min="11511" max="11511" width="7.6640625" customWidth="1"/>
    <col min="11512" max="11513" width="8.109375" customWidth="1"/>
    <col min="11514" max="11515" width="6.6640625" customWidth="1"/>
    <col min="11516" max="11516" width="8.44140625" customWidth="1"/>
    <col min="11517" max="11517" width="5.88671875" customWidth="1"/>
    <col min="11518" max="11518" width="8.109375" customWidth="1"/>
    <col min="11519" max="11519" width="5.44140625" customWidth="1"/>
    <col min="11520" max="11520" width="7.21875" customWidth="1"/>
    <col min="11521" max="11521" width="8" customWidth="1"/>
    <col min="11522" max="11522" width="6.88671875" customWidth="1"/>
    <col min="11523" max="11523" width="7.21875" customWidth="1"/>
    <col min="11524" max="11544" width="0" hidden="1" customWidth="1"/>
    <col min="11755" max="11755" width="11.21875" customWidth="1"/>
    <col min="11756" max="11756" width="2.88671875" customWidth="1"/>
    <col min="11757" max="11757" width="5" customWidth="1"/>
    <col min="11758" max="11758" width="7.5546875" customWidth="1"/>
    <col min="11759" max="11759" width="10.44140625" customWidth="1"/>
    <col min="11760" max="11760" width="11.5546875" customWidth="1"/>
    <col min="11761" max="11761" width="15.6640625" customWidth="1"/>
    <col min="11762" max="11762" width="5.33203125" customWidth="1"/>
    <col min="11763" max="11763" width="7.44140625" customWidth="1"/>
    <col min="11764" max="11765" width="10" customWidth="1"/>
    <col min="11766" max="11766" width="4.33203125" customWidth="1"/>
    <col min="11767" max="11767" width="7.6640625" customWidth="1"/>
    <col min="11768" max="11769" width="8.109375" customWidth="1"/>
    <col min="11770" max="11771" width="6.6640625" customWidth="1"/>
    <col min="11772" max="11772" width="8.44140625" customWidth="1"/>
    <col min="11773" max="11773" width="5.88671875" customWidth="1"/>
    <col min="11774" max="11774" width="8.109375" customWidth="1"/>
    <col min="11775" max="11775" width="5.44140625" customWidth="1"/>
    <col min="11776" max="11776" width="7.21875" customWidth="1"/>
    <col min="11777" max="11777" width="8" customWidth="1"/>
    <col min="11778" max="11778" width="6.88671875" customWidth="1"/>
    <col min="11779" max="11779" width="7.21875" customWidth="1"/>
    <col min="11780" max="11800" width="0" hidden="1" customWidth="1"/>
    <col min="12011" max="12011" width="11.21875" customWidth="1"/>
    <col min="12012" max="12012" width="2.88671875" customWidth="1"/>
    <col min="12013" max="12013" width="5" customWidth="1"/>
    <col min="12014" max="12014" width="7.5546875" customWidth="1"/>
    <col min="12015" max="12015" width="10.44140625" customWidth="1"/>
    <col min="12016" max="12016" width="11.5546875" customWidth="1"/>
    <col min="12017" max="12017" width="15.6640625" customWidth="1"/>
    <col min="12018" max="12018" width="5.33203125" customWidth="1"/>
    <col min="12019" max="12019" width="7.44140625" customWidth="1"/>
    <col min="12020" max="12021" width="10" customWidth="1"/>
    <col min="12022" max="12022" width="4.33203125" customWidth="1"/>
    <col min="12023" max="12023" width="7.6640625" customWidth="1"/>
    <col min="12024" max="12025" width="8.109375" customWidth="1"/>
    <col min="12026" max="12027" width="6.6640625" customWidth="1"/>
    <col min="12028" max="12028" width="8.44140625" customWidth="1"/>
    <col min="12029" max="12029" width="5.88671875" customWidth="1"/>
    <col min="12030" max="12030" width="8.109375" customWidth="1"/>
    <col min="12031" max="12031" width="5.44140625" customWidth="1"/>
    <col min="12032" max="12032" width="7.21875" customWidth="1"/>
    <col min="12033" max="12033" width="8" customWidth="1"/>
    <col min="12034" max="12034" width="6.88671875" customWidth="1"/>
    <col min="12035" max="12035" width="7.21875" customWidth="1"/>
    <col min="12036" max="12056" width="0" hidden="1" customWidth="1"/>
    <col min="12267" max="12267" width="11.21875" customWidth="1"/>
    <col min="12268" max="12268" width="2.88671875" customWidth="1"/>
    <col min="12269" max="12269" width="5" customWidth="1"/>
    <col min="12270" max="12270" width="7.5546875" customWidth="1"/>
    <col min="12271" max="12271" width="10.44140625" customWidth="1"/>
    <col min="12272" max="12272" width="11.5546875" customWidth="1"/>
    <col min="12273" max="12273" width="15.6640625" customWidth="1"/>
    <col min="12274" max="12274" width="5.33203125" customWidth="1"/>
    <col min="12275" max="12275" width="7.44140625" customWidth="1"/>
    <col min="12276" max="12277" width="10" customWidth="1"/>
    <col min="12278" max="12278" width="4.33203125" customWidth="1"/>
    <col min="12279" max="12279" width="7.6640625" customWidth="1"/>
    <col min="12280" max="12281" width="8.109375" customWidth="1"/>
    <col min="12282" max="12283" width="6.6640625" customWidth="1"/>
    <col min="12284" max="12284" width="8.44140625" customWidth="1"/>
    <col min="12285" max="12285" width="5.88671875" customWidth="1"/>
    <col min="12286" max="12286" width="8.109375" customWidth="1"/>
    <col min="12287" max="12287" width="5.44140625" customWidth="1"/>
    <col min="12288" max="12288" width="7.21875" customWidth="1"/>
    <col min="12289" max="12289" width="8" customWidth="1"/>
    <col min="12290" max="12290" width="6.88671875" customWidth="1"/>
    <col min="12291" max="12291" width="7.21875" customWidth="1"/>
    <col min="12292" max="12312" width="0" hidden="1" customWidth="1"/>
    <col min="12523" max="12523" width="11.21875" customWidth="1"/>
    <col min="12524" max="12524" width="2.88671875" customWidth="1"/>
    <col min="12525" max="12525" width="5" customWidth="1"/>
    <col min="12526" max="12526" width="7.5546875" customWidth="1"/>
    <col min="12527" max="12527" width="10.44140625" customWidth="1"/>
    <col min="12528" max="12528" width="11.5546875" customWidth="1"/>
    <col min="12529" max="12529" width="15.6640625" customWidth="1"/>
    <col min="12530" max="12530" width="5.33203125" customWidth="1"/>
    <col min="12531" max="12531" width="7.44140625" customWidth="1"/>
    <col min="12532" max="12533" width="10" customWidth="1"/>
    <col min="12534" max="12534" width="4.33203125" customWidth="1"/>
    <col min="12535" max="12535" width="7.6640625" customWidth="1"/>
    <col min="12536" max="12537" width="8.109375" customWidth="1"/>
    <col min="12538" max="12539" width="6.6640625" customWidth="1"/>
    <col min="12540" max="12540" width="8.44140625" customWidth="1"/>
    <col min="12541" max="12541" width="5.88671875" customWidth="1"/>
    <col min="12542" max="12542" width="8.109375" customWidth="1"/>
    <col min="12543" max="12543" width="5.44140625" customWidth="1"/>
    <col min="12544" max="12544" width="7.21875" customWidth="1"/>
    <col min="12545" max="12545" width="8" customWidth="1"/>
    <col min="12546" max="12546" width="6.88671875" customWidth="1"/>
    <col min="12547" max="12547" width="7.21875" customWidth="1"/>
    <col min="12548" max="12568" width="0" hidden="1" customWidth="1"/>
    <col min="12779" max="12779" width="11.21875" customWidth="1"/>
    <col min="12780" max="12780" width="2.88671875" customWidth="1"/>
    <col min="12781" max="12781" width="5" customWidth="1"/>
    <col min="12782" max="12782" width="7.5546875" customWidth="1"/>
    <col min="12783" max="12783" width="10.44140625" customWidth="1"/>
    <col min="12784" max="12784" width="11.5546875" customWidth="1"/>
    <col min="12785" max="12785" width="15.6640625" customWidth="1"/>
    <col min="12786" max="12786" width="5.33203125" customWidth="1"/>
    <col min="12787" max="12787" width="7.44140625" customWidth="1"/>
    <col min="12788" max="12789" width="10" customWidth="1"/>
    <col min="12790" max="12790" width="4.33203125" customWidth="1"/>
    <col min="12791" max="12791" width="7.6640625" customWidth="1"/>
    <col min="12792" max="12793" width="8.109375" customWidth="1"/>
    <col min="12794" max="12795" width="6.6640625" customWidth="1"/>
    <col min="12796" max="12796" width="8.44140625" customWidth="1"/>
    <col min="12797" max="12797" width="5.88671875" customWidth="1"/>
    <col min="12798" max="12798" width="8.109375" customWidth="1"/>
    <col min="12799" max="12799" width="5.44140625" customWidth="1"/>
    <col min="12800" max="12800" width="7.21875" customWidth="1"/>
    <col min="12801" max="12801" width="8" customWidth="1"/>
    <col min="12802" max="12802" width="6.88671875" customWidth="1"/>
    <col min="12803" max="12803" width="7.21875" customWidth="1"/>
    <col min="12804" max="12824" width="0" hidden="1" customWidth="1"/>
    <col min="13035" max="13035" width="11.21875" customWidth="1"/>
    <col min="13036" max="13036" width="2.88671875" customWidth="1"/>
    <col min="13037" max="13037" width="5" customWidth="1"/>
    <col min="13038" max="13038" width="7.5546875" customWidth="1"/>
    <col min="13039" max="13039" width="10.44140625" customWidth="1"/>
    <col min="13040" max="13040" width="11.5546875" customWidth="1"/>
    <col min="13041" max="13041" width="15.6640625" customWidth="1"/>
    <col min="13042" max="13042" width="5.33203125" customWidth="1"/>
    <col min="13043" max="13043" width="7.44140625" customWidth="1"/>
    <col min="13044" max="13045" width="10" customWidth="1"/>
    <col min="13046" max="13046" width="4.33203125" customWidth="1"/>
    <col min="13047" max="13047" width="7.6640625" customWidth="1"/>
    <col min="13048" max="13049" width="8.109375" customWidth="1"/>
    <col min="13050" max="13051" width="6.6640625" customWidth="1"/>
    <col min="13052" max="13052" width="8.44140625" customWidth="1"/>
    <col min="13053" max="13053" width="5.88671875" customWidth="1"/>
    <col min="13054" max="13054" width="8.109375" customWidth="1"/>
    <col min="13055" max="13055" width="5.44140625" customWidth="1"/>
    <col min="13056" max="13056" width="7.21875" customWidth="1"/>
    <col min="13057" max="13057" width="8" customWidth="1"/>
    <col min="13058" max="13058" width="6.88671875" customWidth="1"/>
    <col min="13059" max="13059" width="7.21875" customWidth="1"/>
    <col min="13060" max="13080" width="0" hidden="1" customWidth="1"/>
    <col min="13291" max="13291" width="11.21875" customWidth="1"/>
    <col min="13292" max="13292" width="2.88671875" customWidth="1"/>
    <col min="13293" max="13293" width="5" customWidth="1"/>
    <col min="13294" max="13294" width="7.5546875" customWidth="1"/>
    <col min="13295" max="13295" width="10.44140625" customWidth="1"/>
    <col min="13296" max="13296" width="11.5546875" customWidth="1"/>
    <col min="13297" max="13297" width="15.6640625" customWidth="1"/>
    <col min="13298" max="13298" width="5.33203125" customWidth="1"/>
    <col min="13299" max="13299" width="7.44140625" customWidth="1"/>
    <col min="13300" max="13301" width="10" customWidth="1"/>
    <col min="13302" max="13302" width="4.33203125" customWidth="1"/>
    <col min="13303" max="13303" width="7.6640625" customWidth="1"/>
    <col min="13304" max="13305" width="8.109375" customWidth="1"/>
    <col min="13306" max="13307" width="6.6640625" customWidth="1"/>
    <col min="13308" max="13308" width="8.44140625" customWidth="1"/>
    <col min="13309" max="13309" width="5.88671875" customWidth="1"/>
    <col min="13310" max="13310" width="8.109375" customWidth="1"/>
    <col min="13311" max="13311" width="5.44140625" customWidth="1"/>
    <col min="13312" max="13312" width="7.21875" customWidth="1"/>
    <col min="13313" max="13313" width="8" customWidth="1"/>
    <col min="13314" max="13314" width="6.88671875" customWidth="1"/>
    <col min="13315" max="13315" width="7.21875" customWidth="1"/>
    <col min="13316" max="13336" width="0" hidden="1" customWidth="1"/>
    <col min="13547" max="13547" width="11.21875" customWidth="1"/>
    <col min="13548" max="13548" width="2.88671875" customWidth="1"/>
    <col min="13549" max="13549" width="5" customWidth="1"/>
    <col min="13550" max="13550" width="7.5546875" customWidth="1"/>
    <col min="13551" max="13551" width="10.44140625" customWidth="1"/>
    <col min="13552" max="13552" width="11.5546875" customWidth="1"/>
    <col min="13553" max="13553" width="15.6640625" customWidth="1"/>
    <col min="13554" max="13554" width="5.33203125" customWidth="1"/>
    <col min="13555" max="13555" width="7.44140625" customWidth="1"/>
    <col min="13556" max="13557" width="10" customWidth="1"/>
    <col min="13558" max="13558" width="4.33203125" customWidth="1"/>
    <col min="13559" max="13559" width="7.6640625" customWidth="1"/>
    <col min="13560" max="13561" width="8.109375" customWidth="1"/>
    <col min="13562" max="13563" width="6.6640625" customWidth="1"/>
    <col min="13564" max="13564" width="8.44140625" customWidth="1"/>
    <col min="13565" max="13565" width="5.88671875" customWidth="1"/>
    <col min="13566" max="13566" width="8.109375" customWidth="1"/>
    <col min="13567" max="13567" width="5.44140625" customWidth="1"/>
    <col min="13568" max="13568" width="7.21875" customWidth="1"/>
    <col min="13569" max="13569" width="8" customWidth="1"/>
    <col min="13570" max="13570" width="6.88671875" customWidth="1"/>
    <col min="13571" max="13571" width="7.21875" customWidth="1"/>
    <col min="13572" max="13592" width="0" hidden="1" customWidth="1"/>
    <col min="13803" max="13803" width="11.21875" customWidth="1"/>
    <col min="13804" max="13804" width="2.88671875" customWidth="1"/>
    <col min="13805" max="13805" width="5" customWidth="1"/>
    <col min="13806" max="13806" width="7.5546875" customWidth="1"/>
    <col min="13807" max="13807" width="10.44140625" customWidth="1"/>
    <col min="13808" max="13808" width="11.5546875" customWidth="1"/>
    <col min="13809" max="13809" width="15.6640625" customWidth="1"/>
    <col min="13810" max="13810" width="5.33203125" customWidth="1"/>
    <col min="13811" max="13811" width="7.44140625" customWidth="1"/>
    <col min="13812" max="13813" width="10" customWidth="1"/>
    <col min="13814" max="13814" width="4.33203125" customWidth="1"/>
    <col min="13815" max="13815" width="7.6640625" customWidth="1"/>
    <col min="13816" max="13817" width="8.109375" customWidth="1"/>
    <col min="13818" max="13819" width="6.6640625" customWidth="1"/>
    <col min="13820" max="13820" width="8.44140625" customWidth="1"/>
    <col min="13821" max="13821" width="5.88671875" customWidth="1"/>
    <col min="13822" max="13822" width="8.109375" customWidth="1"/>
    <col min="13823" max="13823" width="5.44140625" customWidth="1"/>
    <col min="13824" max="13824" width="7.21875" customWidth="1"/>
    <col min="13825" max="13825" width="8" customWidth="1"/>
    <col min="13826" max="13826" width="6.88671875" customWidth="1"/>
    <col min="13827" max="13827" width="7.21875" customWidth="1"/>
    <col min="13828" max="13848" width="0" hidden="1" customWidth="1"/>
    <col min="14059" max="14059" width="11.21875" customWidth="1"/>
    <col min="14060" max="14060" width="2.88671875" customWidth="1"/>
    <col min="14061" max="14061" width="5" customWidth="1"/>
    <col min="14062" max="14062" width="7.5546875" customWidth="1"/>
    <col min="14063" max="14063" width="10.44140625" customWidth="1"/>
    <col min="14064" max="14064" width="11.5546875" customWidth="1"/>
    <col min="14065" max="14065" width="15.6640625" customWidth="1"/>
    <col min="14066" max="14066" width="5.33203125" customWidth="1"/>
    <col min="14067" max="14067" width="7.44140625" customWidth="1"/>
    <col min="14068" max="14069" width="10" customWidth="1"/>
    <col min="14070" max="14070" width="4.33203125" customWidth="1"/>
    <col min="14071" max="14071" width="7.6640625" customWidth="1"/>
    <col min="14072" max="14073" width="8.109375" customWidth="1"/>
    <col min="14074" max="14075" width="6.6640625" customWidth="1"/>
    <col min="14076" max="14076" width="8.44140625" customWidth="1"/>
    <col min="14077" max="14077" width="5.88671875" customWidth="1"/>
    <col min="14078" max="14078" width="8.109375" customWidth="1"/>
    <col min="14079" max="14079" width="5.44140625" customWidth="1"/>
    <col min="14080" max="14080" width="7.21875" customWidth="1"/>
    <col min="14081" max="14081" width="8" customWidth="1"/>
    <col min="14082" max="14082" width="6.88671875" customWidth="1"/>
    <col min="14083" max="14083" width="7.21875" customWidth="1"/>
    <col min="14084" max="14104" width="0" hidden="1" customWidth="1"/>
    <col min="14315" max="14315" width="11.21875" customWidth="1"/>
    <col min="14316" max="14316" width="2.88671875" customWidth="1"/>
    <col min="14317" max="14317" width="5" customWidth="1"/>
    <col min="14318" max="14318" width="7.5546875" customWidth="1"/>
    <col min="14319" max="14319" width="10.44140625" customWidth="1"/>
    <col min="14320" max="14320" width="11.5546875" customWidth="1"/>
    <col min="14321" max="14321" width="15.6640625" customWidth="1"/>
    <col min="14322" max="14322" width="5.33203125" customWidth="1"/>
    <col min="14323" max="14323" width="7.44140625" customWidth="1"/>
    <col min="14324" max="14325" width="10" customWidth="1"/>
    <col min="14326" max="14326" width="4.33203125" customWidth="1"/>
    <col min="14327" max="14327" width="7.6640625" customWidth="1"/>
    <col min="14328" max="14329" width="8.109375" customWidth="1"/>
    <col min="14330" max="14331" width="6.6640625" customWidth="1"/>
    <col min="14332" max="14332" width="8.44140625" customWidth="1"/>
    <col min="14333" max="14333" width="5.88671875" customWidth="1"/>
    <col min="14334" max="14334" width="8.109375" customWidth="1"/>
    <col min="14335" max="14335" width="5.44140625" customWidth="1"/>
    <col min="14336" max="14336" width="7.21875" customWidth="1"/>
    <col min="14337" max="14337" width="8" customWidth="1"/>
    <col min="14338" max="14338" width="6.88671875" customWidth="1"/>
    <col min="14339" max="14339" width="7.21875" customWidth="1"/>
    <col min="14340" max="14360" width="0" hidden="1" customWidth="1"/>
    <col min="14571" max="14571" width="11.21875" customWidth="1"/>
    <col min="14572" max="14572" width="2.88671875" customWidth="1"/>
    <col min="14573" max="14573" width="5" customWidth="1"/>
    <col min="14574" max="14574" width="7.5546875" customWidth="1"/>
    <col min="14575" max="14575" width="10.44140625" customWidth="1"/>
    <col min="14576" max="14576" width="11.5546875" customWidth="1"/>
    <col min="14577" max="14577" width="15.6640625" customWidth="1"/>
    <col min="14578" max="14578" width="5.33203125" customWidth="1"/>
    <col min="14579" max="14579" width="7.44140625" customWidth="1"/>
    <col min="14580" max="14581" width="10" customWidth="1"/>
    <col min="14582" max="14582" width="4.33203125" customWidth="1"/>
    <col min="14583" max="14583" width="7.6640625" customWidth="1"/>
    <col min="14584" max="14585" width="8.109375" customWidth="1"/>
    <col min="14586" max="14587" width="6.6640625" customWidth="1"/>
    <col min="14588" max="14588" width="8.44140625" customWidth="1"/>
    <col min="14589" max="14589" width="5.88671875" customWidth="1"/>
    <col min="14590" max="14590" width="8.109375" customWidth="1"/>
    <col min="14591" max="14591" width="5.44140625" customWidth="1"/>
    <col min="14592" max="14592" width="7.21875" customWidth="1"/>
    <col min="14593" max="14593" width="8" customWidth="1"/>
    <col min="14594" max="14594" width="6.88671875" customWidth="1"/>
    <col min="14595" max="14595" width="7.21875" customWidth="1"/>
    <col min="14596" max="14616" width="0" hidden="1" customWidth="1"/>
    <col min="14827" max="14827" width="11.21875" customWidth="1"/>
    <col min="14828" max="14828" width="2.88671875" customWidth="1"/>
    <col min="14829" max="14829" width="5" customWidth="1"/>
    <col min="14830" max="14830" width="7.5546875" customWidth="1"/>
    <col min="14831" max="14831" width="10.44140625" customWidth="1"/>
    <col min="14832" max="14832" width="11.5546875" customWidth="1"/>
    <col min="14833" max="14833" width="15.6640625" customWidth="1"/>
    <col min="14834" max="14834" width="5.33203125" customWidth="1"/>
    <col min="14835" max="14835" width="7.44140625" customWidth="1"/>
    <col min="14836" max="14837" width="10" customWidth="1"/>
    <col min="14838" max="14838" width="4.33203125" customWidth="1"/>
    <col min="14839" max="14839" width="7.6640625" customWidth="1"/>
    <col min="14840" max="14841" width="8.109375" customWidth="1"/>
    <col min="14842" max="14843" width="6.6640625" customWidth="1"/>
    <col min="14844" max="14844" width="8.44140625" customWidth="1"/>
    <col min="14845" max="14845" width="5.88671875" customWidth="1"/>
    <col min="14846" max="14846" width="8.109375" customWidth="1"/>
    <col min="14847" max="14847" width="5.44140625" customWidth="1"/>
    <col min="14848" max="14848" width="7.21875" customWidth="1"/>
    <col min="14849" max="14849" width="8" customWidth="1"/>
    <col min="14850" max="14850" width="6.88671875" customWidth="1"/>
    <col min="14851" max="14851" width="7.21875" customWidth="1"/>
    <col min="14852" max="14872" width="0" hidden="1" customWidth="1"/>
    <col min="15083" max="15083" width="11.21875" customWidth="1"/>
    <col min="15084" max="15084" width="2.88671875" customWidth="1"/>
    <col min="15085" max="15085" width="5" customWidth="1"/>
    <col min="15086" max="15086" width="7.5546875" customWidth="1"/>
    <col min="15087" max="15087" width="10.44140625" customWidth="1"/>
    <col min="15088" max="15088" width="11.5546875" customWidth="1"/>
    <col min="15089" max="15089" width="15.6640625" customWidth="1"/>
    <col min="15090" max="15090" width="5.33203125" customWidth="1"/>
    <col min="15091" max="15091" width="7.44140625" customWidth="1"/>
    <col min="15092" max="15093" width="10" customWidth="1"/>
    <col min="15094" max="15094" width="4.33203125" customWidth="1"/>
    <col min="15095" max="15095" width="7.6640625" customWidth="1"/>
    <col min="15096" max="15097" width="8.109375" customWidth="1"/>
    <col min="15098" max="15099" width="6.6640625" customWidth="1"/>
    <col min="15100" max="15100" width="8.44140625" customWidth="1"/>
    <col min="15101" max="15101" width="5.88671875" customWidth="1"/>
    <col min="15102" max="15102" width="8.109375" customWidth="1"/>
    <col min="15103" max="15103" width="5.44140625" customWidth="1"/>
    <col min="15104" max="15104" width="7.21875" customWidth="1"/>
    <col min="15105" max="15105" width="8" customWidth="1"/>
    <col min="15106" max="15106" width="6.88671875" customWidth="1"/>
    <col min="15107" max="15107" width="7.21875" customWidth="1"/>
    <col min="15108" max="15128" width="0" hidden="1" customWidth="1"/>
    <col min="15339" max="15339" width="11.21875" customWidth="1"/>
    <col min="15340" max="15340" width="2.88671875" customWidth="1"/>
    <col min="15341" max="15341" width="5" customWidth="1"/>
    <col min="15342" max="15342" width="7.5546875" customWidth="1"/>
    <col min="15343" max="15343" width="10.44140625" customWidth="1"/>
    <col min="15344" max="15344" width="11.5546875" customWidth="1"/>
    <col min="15345" max="15345" width="15.6640625" customWidth="1"/>
    <col min="15346" max="15346" width="5.33203125" customWidth="1"/>
    <col min="15347" max="15347" width="7.44140625" customWidth="1"/>
    <col min="15348" max="15349" width="10" customWidth="1"/>
    <col min="15350" max="15350" width="4.33203125" customWidth="1"/>
    <col min="15351" max="15351" width="7.6640625" customWidth="1"/>
    <col min="15352" max="15353" width="8.109375" customWidth="1"/>
    <col min="15354" max="15355" width="6.6640625" customWidth="1"/>
    <col min="15356" max="15356" width="8.44140625" customWidth="1"/>
    <col min="15357" max="15357" width="5.88671875" customWidth="1"/>
    <col min="15358" max="15358" width="8.109375" customWidth="1"/>
    <col min="15359" max="15359" width="5.44140625" customWidth="1"/>
    <col min="15360" max="15360" width="7.21875" customWidth="1"/>
    <col min="15361" max="15361" width="8" customWidth="1"/>
    <col min="15362" max="15362" width="6.88671875" customWidth="1"/>
    <col min="15363" max="15363" width="7.21875" customWidth="1"/>
    <col min="15364" max="15384" width="0" hidden="1" customWidth="1"/>
    <col min="15595" max="15595" width="11.21875" customWidth="1"/>
    <col min="15596" max="15596" width="2.88671875" customWidth="1"/>
    <col min="15597" max="15597" width="5" customWidth="1"/>
    <col min="15598" max="15598" width="7.5546875" customWidth="1"/>
    <col min="15599" max="15599" width="10.44140625" customWidth="1"/>
    <col min="15600" max="15600" width="11.5546875" customWidth="1"/>
    <col min="15601" max="15601" width="15.6640625" customWidth="1"/>
    <col min="15602" max="15602" width="5.33203125" customWidth="1"/>
    <col min="15603" max="15603" width="7.44140625" customWidth="1"/>
    <col min="15604" max="15605" width="10" customWidth="1"/>
    <col min="15606" max="15606" width="4.33203125" customWidth="1"/>
    <col min="15607" max="15607" width="7.6640625" customWidth="1"/>
    <col min="15608" max="15609" width="8.109375" customWidth="1"/>
    <col min="15610" max="15611" width="6.6640625" customWidth="1"/>
    <col min="15612" max="15612" width="8.44140625" customWidth="1"/>
    <col min="15613" max="15613" width="5.88671875" customWidth="1"/>
    <col min="15614" max="15614" width="8.109375" customWidth="1"/>
    <col min="15615" max="15615" width="5.44140625" customWidth="1"/>
    <col min="15616" max="15616" width="7.21875" customWidth="1"/>
    <col min="15617" max="15617" width="8" customWidth="1"/>
    <col min="15618" max="15618" width="6.88671875" customWidth="1"/>
    <col min="15619" max="15619" width="7.21875" customWidth="1"/>
    <col min="15620" max="15640" width="0" hidden="1" customWidth="1"/>
    <col min="15851" max="15851" width="11.21875" customWidth="1"/>
    <col min="15852" max="15852" width="2.88671875" customWidth="1"/>
    <col min="15853" max="15853" width="5" customWidth="1"/>
    <col min="15854" max="15854" width="7.5546875" customWidth="1"/>
    <col min="15855" max="15855" width="10.44140625" customWidth="1"/>
    <col min="15856" max="15856" width="11.5546875" customWidth="1"/>
    <col min="15857" max="15857" width="15.6640625" customWidth="1"/>
    <col min="15858" max="15858" width="5.33203125" customWidth="1"/>
    <col min="15859" max="15859" width="7.44140625" customWidth="1"/>
    <col min="15860" max="15861" width="10" customWidth="1"/>
    <col min="15862" max="15862" width="4.33203125" customWidth="1"/>
    <col min="15863" max="15863" width="7.6640625" customWidth="1"/>
    <col min="15864" max="15865" width="8.109375" customWidth="1"/>
    <col min="15866" max="15867" width="6.6640625" customWidth="1"/>
    <col min="15868" max="15868" width="8.44140625" customWidth="1"/>
    <col min="15869" max="15869" width="5.88671875" customWidth="1"/>
    <col min="15870" max="15870" width="8.109375" customWidth="1"/>
    <col min="15871" max="15871" width="5.44140625" customWidth="1"/>
    <col min="15872" max="15872" width="7.21875" customWidth="1"/>
    <col min="15873" max="15873" width="8" customWidth="1"/>
    <col min="15874" max="15874" width="6.88671875" customWidth="1"/>
    <col min="15875" max="15875" width="7.21875" customWidth="1"/>
    <col min="15876" max="15896" width="0" hidden="1" customWidth="1"/>
    <col min="16107" max="16107" width="11.21875" customWidth="1"/>
    <col min="16108" max="16108" width="2.88671875" customWidth="1"/>
    <col min="16109" max="16109" width="5" customWidth="1"/>
    <col min="16110" max="16110" width="7.5546875" customWidth="1"/>
    <col min="16111" max="16111" width="10.44140625" customWidth="1"/>
    <col min="16112" max="16112" width="11.5546875" customWidth="1"/>
    <col min="16113" max="16113" width="15.6640625" customWidth="1"/>
    <col min="16114" max="16114" width="5.33203125" customWidth="1"/>
    <col min="16115" max="16115" width="7.44140625" customWidth="1"/>
    <col min="16116" max="16117" width="10" customWidth="1"/>
    <col min="16118" max="16118" width="4.33203125" customWidth="1"/>
    <col min="16119" max="16119" width="7.6640625" customWidth="1"/>
    <col min="16120" max="16121" width="8.109375" customWidth="1"/>
    <col min="16122" max="16123" width="6.6640625" customWidth="1"/>
    <col min="16124" max="16124" width="8.44140625" customWidth="1"/>
    <col min="16125" max="16125" width="5.88671875" customWidth="1"/>
    <col min="16126" max="16126" width="8.109375" customWidth="1"/>
    <col min="16127" max="16127" width="5.44140625" customWidth="1"/>
    <col min="16128" max="16128" width="7.21875" customWidth="1"/>
    <col min="16129" max="16129" width="8" customWidth="1"/>
    <col min="16130" max="16130" width="6.88671875" customWidth="1"/>
    <col min="16131" max="16131" width="7.21875" customWidth="1"/>
    <col min="16132" max="16152" width="0" hidden="1" customWidth="1"/>
  </cols>
  <sheetData>
    <row r="1" spans="1:25" hidden="1" outlineLevel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T1" s="2"/>
      <c r="U1" s="3"/>
    </row>
    <row r="2" spans="1:25" hidden="1" outlineLevel="1" x14ac:dyDescent="0.25">
      <c r="A2" s="4" t="s">
        <v>0</v>
      </c>
      <c r="B2" s="5"/>
      <c r="C2" s="5"/>
      <c r="D2" s="5"/>
      <c r="E2" s="5"/>
      <c r="F2" s="5"/>
      <c r="G2" s="6"/>
      <c r="H2" s="6"/>
      <c r="I2" s="6"/>
      <c r="L2" s="52"/>
      <c r="M2" s="52"/>
      <c r="N2" s="52"/>
      <c r="O2" s="52"/>
      <c r="P2" s="53"/>
      <c r="Q2" s="54"/>
      <c r="U2" s="3"/>
    </row>
    <row r="3" spans="1:25" ht="13.5" hidden="1" customHeight="1" outlineLevel="1" x14ac:dyDescent="0.25">
      <c r="A3" s="75" t="s">
        <v>1</v>
      </c>
      <c r="B3" s="76"/>
      <c r="C3" s="76"/>
      <c r="D3" s="76"/>
      <c r="E3" s="77"/>
      <c r="F3" s="7" t="s">
        <v>2</v>
      </c>
      <c r="G3" s="8"/>
      <c r="H3" s="8"/>
      <c r="I3" s="6"/>
      <c r="U3" s="3"/>
    </row>
    <row r="4" spans="1:25" ht="12.75" hidden="1" customHeight="1" outlineLevel="1" x14ac:dyDescent="0.25">
      <c r="A4" s="75" t="s">
        <v>3</v>
      </c>
      <c r="B4" s="76"/>
      <c r="C4" s="76"/>
      <c r="D4" s="76"/>
      <c r="E4" s="77"/>
      <c r="F4" s="7">
        <v>1</v>
      </c>
      <c r="G4" s="8" t="s">
        <v>4</v>
      </c>
      <c r="H4" s="8"/>
      <c r="I4" s="6"/>
      <c r="U4" s="3"/>
    </row>
    <row r="5" spans="1:25" ht="12.75" hidden="1" customHeight="1" outlineLevel="1" x14ac:dyDescent="0.25">
      <c r="A5" s="75"/>
      <c r="B5" s="76"/>
      <c r="C5" s="76"/>
      <c r="D5" s="76"/>
      <c r="E5" s="77"/>
      <c r="F5" s="7">
        <v>1</v>
      </c>
      <c r="G5" s="8" t="s">
        <v>5</v>
      </c>
      <c r="H5" s="8"/>
      <c r="I5" s="6"/>
      <c r="U5" s="3"/>
    </row>
    <row r="6" spans="1:25" ht="14.25" hidden="1" customHeight="1" outlineLevel="1" x14ac:dyDescent="0.25">
      <c r="A6" s="82"/>
      <c r="B6" s="83"/>
      <c r="C6" s="83"/>
      <c r="D6" s="83"/>
      <c r="E6" s="84"/>
      <c r="F6" s="9"/>
      <c r="G6" s="8"/>
      <c r="H6" s="8"/>
      <c r="I6" s="6"/>
      <c r="U6" s="3"/>
    </row>
    <row r="7" spans="1:25" ht="12.75" hidden="1" customHeight="1" outlineLevel="1" x14ac:dyDescent="0.25">
      <c r="A7" s="75" t="s">
        <v>6</v>
      </c>
      <c r="B7" s="76"/>
      <c r="C7" s="76"/>
      <c r="D7" s="76"/>
      <c r="E7" s="77"/>
      <c r="F7" s="10"/>
      <c r="G7" s="8"/>
      <c r="H7" s="8"/>
      <c r="I7" s="6"/>
      <c r="L7" t="s">
        <v>7</v>
      </c>
      <c r="N7">
        <v>1</v>
      </c>
      <c r="O7">
        <v>50</v>
      </c>
      <c r="U7" s="3"/>
    </row>
    <row r="8" spans="1:25" ht="12.75" hidden="1" customHeight="1" outlineLevel="1" x14ac:dyDescent="0.25">
      <c r="A8" s="75" t="s">
        <v>8</v>
      </c>
      <c r="B8" s="76"/>
      <c r="C8" s="76"/>
      <c r="D8" s="76"/>
      <c r="E8" s="77"/>
      <c r="F8" s="10"/>
      <c r="G8" s="8"/>
      <c r="H8" s="8"/>
      <c r="I8" s="6"/>
      <c r="L8" t="s">
        <v>9</v>
      </c>
      <c r="N8">
        <v>1</v>
      </c>
      <c r="O8">
        <v>100</v>
      </c>
      <c r="U8" s="3"/>
    </row>
    <row r="9" spans="1:25" ht="26.25" hidden="1" customHeight="1" outlineLevel="1" x14ac:dyDescent="0.25">
      <c r="A9" s="6"/>
      <c r="B9" s="6"/>
      <c r="C9" s="6"/>
      <c r="D9" s="6"/>
      <c r="E9" s="6"/>
      <c r="F9" s="6"/>
      <c r="G9" s="6"/>
      <c r="H9" s="8"/>
      <c r="I9" s="6"/>
      <c r="U9" s="11"/>
      <c r="V9" s="12"/>
      <c r="X9" s="12"/>
      <c r="Y9" s="12"/>
    </row>
    <row r="10" spans="1:25" ht="15" hidden="1" customHeight="1" outlineLevel="1" x14ac:dyDescent="0.25">
      <c r="A10" s="8"/>
      <c r="B10" s="8"/>
      <c r="C10" s="8"/>
      <c r="D10" s="8"/>
      <c r="E10" s="8"/>
      <c r="F10" s="13"/>
      <c r="G10" s="8"/>
      <c r="H10" s="6"/>
      <c r="I10" s="6"/>
      <c r="U10" s="14"/>
      <c r="V10" s="12"/>
      <c r="X10" s="12"/>
      <c r="Y10" s="12"/>
    </row>
    <row r="11" spans="1:25" ht="12" customHeight="1" collapsed="1" x14ac:dyDescent="0.25">
      <c r="A11" s="6"/>
      <c r="B11" s="6"/>
      <c r="C11" s="6"/>
      <c r="D11" s="15"/>
      <c r="E11" s="15"/>
      <c r="F11" s="16"/>
      <c r="G11" s="15"/>
      <c r="H11" s="15"/>
      <c r="I11" s="6"/>
      <c r="J11" s="17"/>
      <c r="K11" s="17"/>
      <c r="N11" s="18"/>
      <c r="O11" s="17"/>
      <c r="P11" s="19"/>
      <c r="Q11" s="17"/>
      <c r="U11" s="20"/>
      <c r="V11" s="12"/>
      <c r="X11" s="12"/>
      <c r="Y11" s="12"/>
    </row>
    <row r="12" spans="1:25" ht="18" customHeight="1" x14ac:dyDescent="0.25">
      <c r="A12" s="78" t="s">
        <v>10</v>
      </c>
      <c r="B12" s="78"/>
      <c r="C12" s="78"/>
      <c r="D12" s="78"/>
      <c r="E12" s="78"/>
      <c r="F12" s="21">
        <f ca="1">FLOOR(MIN(N16:O22)-4.4,1)</f>
        <v>40</v>
      </c>
      <c r="G12" s="8"/>
      <c r="H12" s="6"/>
      <c r="I12" s="6"/>
      <c r="N12" s="22"/>
      <c r="O12" s="22"/>
      <c r="P12" s="22"/>
      <c r="Q12" s="22"/>
      <c r="U12" s="3"/>
      <c r="V12" s="12"/>
      <c r="X12" s="12"/>
      <c r="Y12" s="12"/>
    </row>
    <row r="13" spans="1:25" ht="14.25" customHeight="1" x14ac:dyDescent="0.25">
      <c r="A13" s="79" t="s">
        <v>11</v>
      </c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3"/>
      <c r="V13" s="12"/>
      <c r="X13" s="12"/>
      <c r="Y13" s="12"/>
    </row>
    <row r="14" spans="1:25" ht="35.25" customHeight="1" x14ac:dyDescent="0.25">
      <c r="A14" s="67" t="s">
        <v>12</v>
      </c>
      <c r="B14" s="80" t="s">
        <v>13</v>
      </c>
      <c r="C14" s="67" t="s">
        <v>14</v>
      </c>
      <c r="D14" s="67" t="s">
        <v>15</v>
      </c>
      <c r="E14" s="67" t="s">
        <v>16</v>
      </c>
      <c r="F14" s="67" t="s">
        <v>17</v>
      </c>
      <c r="G14" s="67" t="s">
        <v>18</v>
      </c>
      <c r="H14" s="67"/>
      <c r="I14" s="67" t="s">
        <v>19</v>
      </c>
      <c r="J14" s="67" t="s">
        <v>20</v>
      </c>
      <c r="K14" s="23"/>
      <c r="L14" s="72" t="s">
        <v>21</v>
      </c>
      <c r="M14" s="67" t="s">
        <v>22</v>
      </c>
      <c r="N14" s="74" t="s">
        <v>23</v>
      </c>
      <c r="O14" s="74"/>
      <c r="P14" s="66" t="s">
        <v>24</v>
      </c>
      <c r="Q14" s="66" t="s">
        <v>99</v>
      </c>
      <c r="R14" s="67" t="s">
        <v>25</v>
      </c>
      <c r="S14" s="68" t="s">
        <v>26</v>
      </c>
      <c r="T14" s="69"/>
      <c r="U14" s="70"/>
      <c r="V14" s="71" t="s">
        <v>27</v>
      </c>
      <c r="W14" s="71"/>
      <c r="X14" s="71" t="s">
        <v>28</v>
      </c>
      <c r="Y14" s="71"/>
    </row>
    <row r="15" spans="1:25" ht="16.5" customHeight="1" thickBot="1" x14ac:dyDescent="0.3">
      <c r="A15" s="67"/>
      <c r="B15" s="81"/>
      <c r="C15" s="67"/>
      <c r="D15" s="67"/>
      <c r="E15" s="67"/>
      <c r="F15" s="67"/>
      <c r="G15" s="24" t="s">
        <v>29</v>
      </c>
      <c r="H15" s="25" t="s">
        <v>30</v>
      </c>
      <c r="I15" s="67"/>
      <c r="J15" s="67"/>
      <c r="K15" s="26"/>
      <c r="L15" s="73"/>
      <c r="M15" s="67"/>
      <c r="N15" s="23" t="s">
        <v>31</v>
      </c>
      <c r="O15" s="23" t="s">
        <v>32</v>
      </c>
      <c r="P15" s="66"/>
      <c r="Q15" s="66"/>
      <c r="R15" s="67"/>
      <c r="S15" s="25" t="s">
        <v>33</v>
      </c>
      <c r="T15" s="27" t="s">
        <v>34</v>
      </c>
      <c r="U15" s="27" t="s">
        <v>35</v>
      </c>
      <c r="V15" s="28" t="s">
        <v>36</v>
      </c>
      <c r="W15" s="28" t="s">
        <v>37</v>
      </c>
      <c r="X15" s="28" t="s">
        <v>36</v>
      </c>
      <c r="Y15" s="28" t="s">
        <v>37</v>
      </c>
    </row>
    <row r="16" spans="1:25" ht="23.25" customHeight="1" x14ac:dyDescent="0.25">
      <c r="A16" s="29" t="s">
        <v>38</v>
      </c>
      <c r="B16" s="29" t="s">
        <v>39</v>
      </c>
      <c r="C16" s="7"/>
      <c r="D16" s="30">
        <v>46.9</v>
      </c>
      <c r="E16" s="30">
        <v>46.9</v>
      </c>
      <c r="F16" s="31">
        <v>7.1</v>
      </c>
      <c r="G16" s="32" t="s">
        <v>40</v>
      </c>
      <c r="H16" s="7">
        <v>90</v>
      </c>
      <c r="I16" s="33">
        <f>(K17-K16)/F16*1000*-1</f>
        <v>0</v>
      </c>
      <c r="J16" s="31">
        <v>45.19</v>
      </c>
      <c r="K16" s="34">
        <f>IF(J16="",E16-(1.2+H16/1000),J16)</f>
        <v>45.19</v>
      </c>
      <c r="L16" s="33">
        <f>Q16-0.09</f>
        <v>1.6200000000000008</v>
      </c>
      <c r="M16" s="35">
        <f ca="1">IF(OR(V16="",OFFSET(V16,1,0)=""),IF(V16&lt;&gt;"",(N16-LOOKUP(X16,$P$16:$P$22,N$16:N$22)-SUM(R16:INDEX(R16:R$22,MATCH(X16,P16:P$22,0)-1,1)))*1000/(X16-V16),OFFSET(M16,-1,0)),IF(OFFSET(J16,1,0)&gt;0,((O16-OFFSET(N16,1,0)-R16)*1000/(X16-V16)),I16))</f>
        <v>0</v>
      </c>
      <c r="N16" s="36">
        <f>K16</f>
        <v>45.19</v>
      </c>
      <c r="O16" s="37">
        <f t="shared" ref="O16:O22" si="0">N16-R16</f>
        <v>45.19</v>
      </c>
      <c r="P16" s="38">
        <v>0</v>
      </c>
      <c r="Q16" s="39">
        <f t="shared" ref="Q16:Q22" si="1">IF($D16&gt;0,$D16-MIN(N16:O16),$E16-MIN(N16:O16))</f>
        <v>1.7100000000000009</v>
      </c>
      <c r="R16" s="40"/>
      <c r="S16" s="7"/>
      <c r="T16" s="30"/>
      <c r="U16" s="41"/>
      <c r="V16" s="42">
        <f>P16</f>
        <v>0</v>
      </c>
      <c r="W16" s="43">
        <f t="shared" ref="W16:W22" si="2">E16</f>
        <v>46.9</v>
      </c>
      <c r="X16" s="42">
        <f ca="1">V17</f>
        <v>14.2</v>
      </c>
      <c r="Y16" s="43">
        <f>W17</f>
        <v>46.85</v>
      </c>
    </row>
    <row r="17" spans="1:25" ht="23.25" customHeight="1" x14ac:dyDescent="0.25">
      <c r="A17" s="29" t="str">
        <f t="shared" ref="A17:A22" ca="1" si="3">CONCATENATE("ПК ",ROUNDDOWN(P17/100,0),"+",RIGHT(P17,4))</f>
        <v>ПК 0+7,1</v>
      </c>
      <c r="B17" s="29" t="s">
        <v>39</v>
      </c>
      <c r="C17" s="7"/>
      <c r="D17" s="30">
        <v>46.85</v>
      </c>
      <c r="E17" s="30">
        <v>46.85</v>
      </c>
      <c r="F17" s="31">
        <v>10.6</v>
      </c>
      <c r="G17" s="32" t="s">
        <v>41</v>
      </c>
      <c r="H17" s="7">
        <v>90</v>
      </c>
      <c r="I17" s="33">
        <f>(K18-K17)/(F17-H11)*1000*-1</f>
        <v>-59.433962264151184</v>
      </c>
      <c r="J17" s="31">
        <v>45.19</v>
      </c>
      <c r="K17" s="34">
        <f t="shared" ref="K17:K22" si="4">IF(J17="",E17-(1.2+H17/1000),J17)</f>
        <v>45.19</v>
      </c>
      <c r="L17" s="33">
        <f t="shared" ref="L17:L22" ca="1" si="5">Q17-0.09</f>
        <v>1.5700000000000036</v>
      </c>
      <c r="M17" s="35">
        <f ca="1">IF(OR(V17="",OFFSET(V17,1,0)=""),IF(V17&lt;&gt;"",(N17-LOOKUP(X17,$P$16:$P$22,N$16:N$22)-SUM(R17:INDEX(R17:R$22,MATCH(X17,P17:P$22,0)-1,1)))*1000/(X17-V17),OFFSET(M17,-1,0)),IF(OFFSET(J17,1,0)&gt;0,((O17-OFFSET(N17,1,0)-R17)*1000/(X17-V17)),I17))</f>
        <v>-59.433962264151184</v>
      </c>
      <c r="N17" s="44">
        <f t="shared" ref="N17:N22" ca="1" si="6">IF(K17=0,(OFFSET(O17,-1,0)-OFFSET(M17,-1,0)/1000*OFFSET(F17,-1,0)),K17)</f>
        <v>45.19</v>
      </c>
      <c r="O17" s="45">
        <f ca="1">N17-R17</f>
        <v>45.19</v>
      </c>
      <c r="P17" s="38">
        <f t="shared" ref="P17:P22" ca="1" si="7">OFFSET(F17,-1,0)+OFFSET(P17,-1,0)</f>
        <v>7.1</v>
      </c>
      <c r="Q17" s="39">
        <f ca="1">IF($D17&gt;0,$D17-MIN(N17:O17),$E17-MIN(N17:O17))</f>
        <v>1.6600000000000037</v>
      </c>
      <c r="R17" s="40"/>
      <c r="S17" s="7"/>
      <c r="T17" s="30"/>
      <c r="U17" s="41"/>
      <c r="V17" s="42">
        <f t="shared" ref="V17:V22" ca="1" si="8">P17*100/O$7</f>
        <v>14.2</v>
      </c>
      <c r="W17" s="43">
        <f t="shared" si="2"/>
        <v>46.85</v>
      </c>
      <c r="X17" s="42">
        <f t="shared" ref="X17:Y21" ca="1" si="9">V18</f>
        <v>35.4</v>
      </c>
      <c r="Y17" s="43">
        <f t="shared" si="9"/>
        <v>47.11</v>
      </c>
    </row>
    <row r="18" spans="1:25" ht="23.25" customHeight="1" x14ac:dyDescent="0.25">
      <c r="A18" s="29" t="str">
        <f t="shared" ca="1" si="3"/>
        <v>ПК 0+17,7</v>
      </c>
      <c r="B18" s="46" t="s">
        <v>39</v>
      </c>
      <c r="C18" s="7"/>
      <c r="D18" s="30">
        <v>47.11</v>
      </c>
      <c r="E18" s="30">
        <v>47.11</v>
      </c>
      <c r="F18" s="31">
        <v>13.2</v>
      </c>
      <c r="G18" s="32" t="str">
        <f>G16</f>
        <v>Труба ПЕ 90 SDR17,6 %%c90х5,2</v>
      </c>
      <c r="H18" s="7">
        <v>90</v>
      </c>
      <c r="I18" s="33">
        <f>(K19-K18)/F18*1000*-1</f>
        <v>-15.909090909090974</v>
      </c>
      <c r="J18" s="47"/>
      <c r="K18" s="34">
        <f t="shared" si="4"/>
        <v>45.82</v>
      </c>
      <c r="L18" s="33">
        <f t="shared" ca="1" si="5"/>
        <v>1.1999999999999991</v>
      </c>
      <c r="M18" s="35">
        <f ca="1">IF(OR(V18="",OFFSET(V18,1,0)=""),IF(V18&lt;&gt;"",(N18-LOOKUP(X18,$P$16:$P$22,N$16:N$22)-SUM(R18:INDEX(R18:R$22,MATCH(X18,P18:P$22,0)-1,1)))*1000/(X18-V18),OFFSET(M18,-1,0)),IF(OFFSET(J18,1,0)&gt;0,((O18-OFFSET(N18,1,0)-R18)*1000/(X18-V18)),I18))</f>
        <v>-15.909090909090974</v>
      </c>
      <c r="N18" s="44">
        <f t="shared" ca="1" si="6"/>
        <v>45.82</v>
      </c>
      <c r="O18" s="48">
        <f t="shared" ca="1" si="0"/>
        <v>45.82</v>
      </c>
      <c r="P18" s="38">
        <f t="shared" ca="1" si="7"/>
        <v>17.7</v>
      </c>
      <c r="Q18" s="39">
        <f t="shared" ca="1" si="1"/>
        <v>1.2899999999999991</v>
      </c>
      <c r="R18" s="40"/>
      <c r="S18" s="7"/>
      <c r="T18" s="30"/>
      <c r="U18" s="41"/>
      <c r="V18" s="42">
        <f t="shared" ca="1" si="8"/>
        <v>35.4</v>
      </c>
      <c r="W18" s="43">
        <f t="shared" si="2"/>
        <v>47.11</v>
      </c>
      <c r="X18" s="42">
        <f t="shared" ca="1" si="9"/>
        <v>61.8</v>
      </c>
      <c r="Y18" s="43">
        <f t="shared" si="9"/>
        <v>47.32</v>
      </c>
    </row>
    <row r="19" spans="1:25" ht="23.25" customHeight="1" x14ac:dyDescent="0.25">
      <c r="A19" s="29" t="str">
        <f t="shared" ca="1" si="3"/>
        <v>ПК 0+30,9</v>
      </c>
      <c r="B19" s="29"/>
      <c r="C19" s="7"/>
      <c r="D19" s="30">
        <v>47.32</v>
      </c>
      <c r="E19" s="30">
        <v>47.32</v>
      </c>
      <c r="F19" s="31">
        <v>12.8</v>
      </c>
      <c r="G19" s="32" t="str">
        <f>G18</f>
        <v>Труба ПЕ 90 SDR17,6 %%c90х5,2</v>
      </c>
      <c r="H19" s="7">
        <v>90</v>
      </c>
      <c r="I19" s="33">
        <f>(K20-K19)/F19*1000*-1</f>
        <v>-3.1249999999999334</v>
      </c>
      <c r="J19" s="47"/>
      <c r="K19" s="34">
        <f t="shared" si="4"/>
        <v>46.03</v>
      </c>
      <c r="L19" s="33">
        <f t="shared" ca="1" si="5"/>
        <v>1.1999999999999991</v>
      </c>
      <c r="M19" s="35">
        <f ca="1">IF(OR(V19="",OFFSET(V19,1,0)=""),IF(V19&lt;&gt;"",(N19-LOOKUP(X19,$P$16:$P$22,N$16:N$22)-SUM(R19:INDEX(R19:R$22,MATCH(X19,P19:P$22,0)-1,1)))*1000/(X19-V19),OFFSET(M19,-1,0)),IF(OFFSET(J19,1,0)&gt;0,((O19-OFFSET(N19,1,0)-R19)*1000/(X19-V19)),I19))</f>
        <v>-3.1249999999999334</v>
      </c>
      <c r="N19" s="44">
        <f t="shared" ca="1" si="6"/>
        <v>46.03</v>
      </c>
      <c r="O19" s="48">
        <f t="shared" ca="1" si="0"/>
        <v>46.03</v>
      </c>
      <c r="P19" s="38">
        <f t="shared" ca="1" si="7"/>
        <v>30.9</v>
      </c>
      <c r="Q19" s="39">
        <f t="shared" ca="1" si="1"/>
        <v>1.2899999999999991</v>
      </c>
      <c r="R19" s="40">
        <f>(H19-H18)/2/1000</f>
        <v>0</v>
      </c>
      <c r="S19" s="7"/>
      <c r="T19" s="30"/>
      <c r="U19" s="41"/>
      <c r="V19" s="42">
        <f t="shared" ca="1" si="8"/>
        <v>61.8</v>
      </c>
      <c r="W19" s="43">
        <f t="shared" si="2"/>
        <v>47.32</v>
      </c>
      <c r="X19" s="42">
        <f t="shared" ca="1" si="9"/>
        <v>87.4</v>
      </c>
      <c r="Y19" s="43">
        <f t="shared" si="9"/>
        <v>47.36</v>
      </c>
    </row>
    <row r="20" spans="1:25" ht="23.25" customHeight="1" x14ac:dyDescent="0.25">
      <c r="A20" s="29" t="str">
        <f t="shared" ca="1" si="3"/>
        <v>ПК 0+43,7</v>
      </c>
      <c r="B20" s="29"/>
      <c r="C20" s="7"/>
      <c r="D20" s="30">
        <v>47.36</v>
      </c>
      <c r="E20" s="30">
        <v>47.36</v>
      </c>
      <c r="F20" s="31">
        <v>12.4</v>
      </c>
      <c r="G20" s="32" t="str">
        <f>G19</f>
        <v>Труба ПЕ 90 SDR17,6 %%c90х5,2</v>
      </c>
      <c r="H20" s="7">
        <f>H19</f>
        <v>90</v>
      </c>
      <c r="I20" s="33">
        <f>(K21-K20)/F20*1000*-1</f>
        <v>-3.2258064516128342</v>
      </c>
      <c r="J20" s="47"/>
      <c r="K20" s="34">
        <f t="shared" si="4"/>
        <v>46.07</v>
      </c>
      <c r="L20" s="33">
        <f t="shared" ca="1" si="5"/>
        <v>1.1999999999999991</v>
      </c>
      <c r="M20" s="35">
        <f ca="1">IF(OR(V20="",OFFSET(V20,1,0)=""),IF(V20&lt;&gt;"",(N20-LOOKUP(X20,$P$16:$P$22,N$16:N$22)-SUM(R20:INDEX(R20:R$22,MATCH(X20,P20:P$22,0)-1,1)))*1000/(X20-V20),OFFSET(M20,-1,0)),IF(OFFSET(J20,1,0)&gt;0,((O20-OFFSET(N20,1,0)-R20)*1000/(X20-V20)),I20))</f>
        <v>-3.2258064516128342</v>
      </c>
      <c r="N20" s="44">
        <f t="shared" ca="1" si="6"/>
        <v>46.07</v>
      </c>
      <c r="O20" s="48">
        <f t="shared" ca="1" si="0"/>
        <v>46.07</v>
      </c>
      <c r="P20" s="38">
        <f t="shared" ca="1" si="7"/>
        <v>43.7</v>
      </c>
      <c r="Q20" s="39">
        <f t="shared" ca="1" si="1"/>
        <v>1.2899999999999991</v>
      </c>
      <c r="R20" s="40"/>
      <c r="S20" s="7"/>
      <c r="T20" s="30"/>
      <c r="U20" s="41"/>
      <c r="V20" s="42">
        <f t="shared" ca="1" si="8"/>
        <v>87.4</v>
      </c>
      <c r="W20" s="43">
        <f t="shared" si="2"/>
        <v>47.36</v>
      </c>
      <c r="X20" s="42">
        <f t="shared" ca="1" si="9"/>
        <v>112.2</v>
      </c>
      <c r="Y20" s="43">
        <f t="shared" si="9"/>
        <v>47.4</v>
      </c>
    </row>
    <row r="21" spans="1:25" ht="23.25" customHeight="1" x14ac:dyDescent="0.25">
      <c r="A21" s="29" t="str">
        <f t="shared" ca="1" si="3"/>
        <v>ПК 0+56,1</v>
      </c>
      <c r="B21" s="29"/>
      <c r="C21" s="7"/>
      <c r="D21" s="30">
        <v>47.4</v>
      </c>
      <c r="E21" s="30">
        <v>47.4</v>
      </c>
      <c r="F21" s="31">
        <v>10</v>
      </c>
      <c r="G21" s="32" t="str">
        <f>G20</f>
        <v>Труба ПЕ 90 SDR17,6 %%c90х5,2</v>
      </c>
      <c r="H21" s="7">
        <f>H20</f>
        <v>90</v>
      </c>
      <c r="I21" s="33">
        <f>(K22-K21)/F21*1000*-1</f>
        <v>-0.99999999999980094</v>
      </c>
      <c r="J21" s="47"/>
      <c r="K21" s="34">
        <f t="shared" si="4"/>
        <v>46.11</v>
      </c>
      <c r="L21" s="33">
        <f t="shared" ca="1" si="5"/>
        <v>1.1999999999999991</v>
      </c>
      <c r="M21" s="35">
        <f ca="1">IF(OR(V21="",OFFSET(V21,1,0)=""),IF(V21&lt;&gt;"",(N21-LOOKUP(X21,$P$16:$P$22,N$16:N$22)-SUM(R21:INDEX(R21:R$22,MATCH(X21,P21:P$22,0)-1,1)))*1000/(X21-V21),OFFSET(M21,-1,0)),IF(OFFSET(J21,1,0)&gt;0,((O21-OFFSET(N21,1,0)-R21)*1000/(X21-V21)),I21))</f>
        <v>-0.99999999999980094</v>
      </c>
      <c r="N21" s="44">
        <f t="shared" ca="1" si="6"/>
        <v>46.11</v>
      </c>
      <c r="O21" s="48">
        <f t="shared" ca="1" si="0"/>
        <v>46.11</v>
      </c>
      <c r="P21" s="38">
        <f t="shared" ca="1" si="7"/>
        <v>56.1</v>
      </c>
      <c r="Q21" s="39">
        <f t="shared" ca="1" si="1"/>
        <v>1.2899999999999991</v>
      </c>
      <c r="R21" s="40"/>
      <c r="S21" s="7"/>
      <c r="T21" s="30"/>
      <c r="U21" s="41"/>
      <c r="V21" s="42">
        <f t="shared" ca="1" si="8"/>
        <v>112.2</v>
      </c>
      <c r="W21" s="43">
        <f t="shared" si="2"/>
        <v>47.4</v>
      </c>
      <c r="X21" s="42">
        <f t="shared" ca="1" si="9"/>
        <v>132.19999999999999</v>
      </c>
      <c r="Y21" s="43">
        <f t="shared" si="9"/>
        <v>47.41</v>
      </c>
    </row>
    <row r="22" spans="1:25" ht="19.5" customHeight="1" x14ac:dyDescent="0.25">
      <c r="A22" s="29" t="str">
        <f t="shared" ca="1" si="3"/>
        <v>ПК 0+66,1</v>
      </c>
      <c r="B22" s="29" t="s">
        <v>39</v>
      </c>
      <c r="C22" s="7"/>
      <c r="D22" s="30">
        <v>47.41</v>
      </c>
      <c r="E22" s="30">
        <v>47.41</v>
      </c>
      <c r="F22" s="49"/>
      <c r="G22" s="32" t="str">
        <f>G21</f>
        <v>Труба ПЕ 90 SDR17,6 %%c90х5,2</v>
      </c>
      <c r="H22" s="7">
        <f>H21</f>
        <v>90</v>
      </c>
      <c r="I22" s="33"/>
      <c r="J22" s="47"/>
      <c r="K22" s="34">
        <f t="shared" si="4"/>
        <v>46.12</v>
      </c>
      <c r="L22" s="33">
        <f t="shared" ca="1" si="5"/>
        <v>1.1999999999999991</v>
      </c>
      <c r="M22" s="50"/>
      <c r="N22" s="44">
        <f t="shared" ca="1" si="6"/>
        <v>46.12</v>
      </c>
      <c r="O22" s="48">
        <f t="shared" ca="1" si="0"/>
        <v>46.12</v>
      </c>
      <c r="P22" s="38">
        <f t="shared" ca="1" si="7"/>
        <v>66.099999999999994</v>
      </c>
      <c r="Q22" s="39">
        <f t="shared" ca="1" si="1"/>
        <v>1.2899999999999991</v>
      </c>
      <c r="R22" s="40"/>
      <c r="S22" s="7">
        <v>90</v>
      </c>
      <c r="T22" s="30">
        <v>47.5</v>
      </c>
      <c r="U22" s="41" t="s">
        <v>39</v>
      </c>
      <c r="V22" s="42">
        <f t="shared" ca="1" si="8"/>
        <v>132.19999999999999</v>
      </c>
      <c r="W22" s="43">
        <f t="shared" si="2"/>
        <v>47.41</v>
      </c>
      <c r="X22" s="42" t="e">
        <f>#REF!</f>
        <v>#REF!</v>
      </c>
      <c r="Y22" s="43" t="e">
        <f>#REF!</f>
        <v>#REF!</v>
      </c>
    </row>
    <row r="23" spans="1:25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x14ac:dyDescent="0.25">
      <c r="A25" s="6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6"/>
      <c r="S25" s="6"/>
      <c r="T25" s="6"/>
      <c r="U25" s="6"/>
      <c r="V25" s="6"/>
      <c r="W25" s="6"/>
      <c r="X25" s="6"/>
      <c r="Y25" s="6"/>
    </row>
    <row r="26" spans="1:25" x14ac:dyDescent="0.25">
      <c r="A26" s="6"/>
      <c r="B26" s="64" t="s">
        <v>42</v>
      </c>
      <c r="C26" s="17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6"/>
      <c r="S26" s="6"/>
      <c r="T26" s="6"/>
      <c r="U26" s="6"/>
      <c r="V26" s="6"/>
      <c r="W26" s="6"/>
      <c r="X26" s="6"/>
      <c r="Y26" s="6"/>
    </row>
    <row r="27" spans="1:25" x14ac:dyDescent="0.25">
      <c r="A27" s="6"/>
      <c r="B27" s="65" t="s">
        <v>93</v>
      </c>
      <c r="C27" s="17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6"/>
      <c r="S27" s="6"/>
      <c r="T27" s="6"/>
      <c r="U27" s="6"/>
      <c r="V27" s="6"/>
      <c r="W27" s="6"/>
      <c r="X27" s="6"/>
      <c r="Y27" s="6"/>
    </row>
    <row r="28" spans="1:25" x14ac:dyDescent="0.25">
      <c r="A28" s="6"/>
      <c r="B28" s="65" t="s">
        <v>114</v>
      </c>
      <c r="C28" s="56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6"/>
      <c r="S28" s="6"/>
      <c r="T28" s="6"/>
      <c r="U28" s="6"/>
      <c r="V28" s="6"/>
      <c r="W28" s="6"/>
      <c r="X28" s="6"/>
      <c r="Y28" s="6"/>
    </row>
    <row r="29" spans="1:25" x14ac:dyDescent="0.25">
      <c r="A29" s="6"/>
      <c r="B29" s="65"/>
      <c r="C29" s="56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6"/>
      <c r="S29" s="6"/>
      <c r="T29" s="6"/>
      <c r="U29" s="6"/>
      <c r="V29" s="6"/>
      <c r="W29" s="6"/>
      <c r="X29" s="6"/>
      <c r="Y29" s="6"/>
    </row>
    <row r="30" spans="1:25" x14ac:dyDescent="0.25">
      <c r="A30" s="51"/>
      <c r="B30" s="56" t="s">
        <v>43</v>
      </c>
      <c r="C30" s="17"/>
      <c r="D30" s="56"/>
      <c r="E30" s="56"/>
      <c r="F30" s="57" t="s">
        <v>45</v>
      </c>
      <c r="G30" s="56" t="s">
        <v>44</v>
      </c>
      <c r="H30" s="56" t="s">
        <v>46</v>
      </c>
      <c r="I30" s="56"/>
      <c r="J30" s="56"/>
      <c r="K30" s="56"/>
      <c r="L30" s="56"/>
      <c r="M30" s="56"/>
      <c r="N30" s="56"/>
      <c r="O30" s="56"/>
      <c r="P30" s="56"/>
      <c r="Q30" s="56"/>
      <c r="R30" s="51"/>
      <c r="S30" s="6"/>
      <c r="T30" s="6"/>
      <c r="U30" s="6"/>
      <c r="V30" s="6"/>
      <c r="W30" s="6"/>
      <c r="X30" s="6"/>
      <c r="Y30" s="6"/>
    </row>
    <row r="31" spans="1:25" x14ac:dyDescent="0.25">
      <c r="A31" s="51"/>
      <c r="B31" s="56"/>
      <c r="C31" s="56"/>
      <c r="D31" s="56"/>
      <c r="E31" s="56"/>
      <c r="F31" s="56"/>
      <c r="G31" s="56" t="s">
        <v>47</v>
      </c>
      <c r="H31" s="56" t="s">
        <v>49</v>
      </c>
      <c r="I31" s="56"/>
      <c r="J31" s="56"/>
      <c r="K31" s="56"/>
      <c r="L31" s="56"/>
      <c r="M31" s="56"/>
      <c r="N31" s="56"/>
      <c r="O31" s="56"/>
      <c r="P31" s="56"/>
      <c r="Q31" s="56"/>
      <c r="R31" s="51"/>
      <c r="S31" s="6"/>
      <c r="T31" s="6"/>
      <c r="U31" s="6"/>
      <c r="V31" s="6"/>
      <c r="W31" s="6"/>
      <c r="X31" s="6"/>
      <c r="Y31" s="6"/>
    </row>
    <row r="32" spans="1:25" x14ac:dyDescent="0.25">
      <c r="A32" s="55"/>
      <c r="B32" s="58"/>
      <c r="C32" s="58"/>
      <c r="D32" s="58"/>
      <c r="E32" s="58"/>
      <c r="F32" s="58"/>
      <c r="G32" s="58" t="s">
        <v>48</v>
      </c>
      <c r="H32" s="58" t="s">
        <v>46</v>
      </c>
      <c r="I32" s="58"/>
      <c r="J32" s="58"/>
      <c r="K32" s="58"/>
      <c r="L32" s="58"/>
      <c r="M32" s="58"/>
      <c r="N32" s="58"/>
      <c r="O32" s="58"/>
      <c r="P32" s="58"/>
      <c r="Q32" s="58"/>
      <c r="R32" s="55"/>
      <c r="S32" s="6"/>
      <c r="T32" s="6"/>
      <c r="U32" s="6"/>
      <c r="V32" s="6"/>
      <c r="W32" s="6"/>
      <c r="X32" s="6"/>
      <c r="Y32" s="6"/>
    </row>
    <row r="33" spans="1:25" x14ac:dyDescent="0.25">
      <c r="A33" s="55"/>
      <c r="B33" s="58"/>
      <c r="C33" s="58"/>
      <c r="D33" s="58"/>
      <c r="E33" s="58"/>
      <c r="F33" s="58"/>
      <c r="G33" s="58">
        <v>46.9</v>
      </c>
      <c r="H33" s="58" t="s">
        <v>50</v>
      </c>
      <c r="I33" s="58"/>
      <c r="J33" s="58"/>
      <c r="K33" s="58"/>
      <c r="L33" s="58"/>
      <c r="M33" s="58"/>
      <c r="N33" s="58"/>
      <c r="O33" s="58"/>
      <c r="P33" s="58"/>
      <c r="Q33" s="58"/>
      <c r="R33" s="55"/>
      <c r="S33" s="6"/>
      <c r="T33" s="6"/>
      <c r="U33" s="6"/>
      <c r="V33" s="6"/>
      <c r="W33" s="6"/>
      <c r="X33" s="6"/>
      <c r="Y33" s="6"/>
    </row>
    <row r="34" spans="1:25" x14ac:dyDescent="0.25">
      <c r="A34" s="55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5"/>
      <c r="S34" s="6"/>
      <c r="T34" s="6"/>
      <c r="U34" s="6"/>
      <c r="V34" s="6"/>
      <c r="W34" s="6"/>
      <c r="X34" s="6"/>
      <c r="Y34" s="6"/>
    </row>
    <row r="35" spans="1:25" x14ac:dyDescent="0.25">
      <c r="A35" s="55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5"/>
      <c r="S35" s="6"/>
      <c r="T35" s="6"/>
      <c r="U35" s="6"/>
      <c r="V35" s="6"/>
      <c r="W35" s="6"/>
      <c r="X35" s="6"/>
      <c r="Y35" s="6"/>
    </row>
    <row r="36" spans="1:25" x14ac:dyDescent="0.25">
      <c r="A36" s="55"/>
      <c r="B36" s="58"/>
      <c r="C36" s="58"/>
      <c r="D36" s="58"/>
      <c r="E36" s="58"/>
      <c r="F36" s="58"/>
      <c r="G36" s="58"/>
      <c r="H36" s="58"/>
      <c r="I36" s="18" t="s">
        <v>92</v>
      </c>
      <c r="J36" s="59" t="s">
        <v>85</v>
      </c>
      <c r="K36" s="59" t="s">
        <v>86</v>
      </c>
      <c r="L36" s="59" t="s">
        <v>87</v>
      </c>
      <c r="M36" s="59" t="s">
        <v>88</v>
      </c>
      <c r="N36" s="59" t="s">
        <v>89</v>
      </c>
      <c r="O36" s="59" t="s">
        <v>90</v>
      </c>
      <c r="P36" s="59" t="s">
        <v>91</v>
      </c>
      <c r="Q36" s="58"/>
      <c r="R36" s="55"/>
      <c r="S36" s="6"/>
      <c r="T36" s="6"/>
      <c r="U36" s="6"/>
      <c r="V36" s="6"/>
      <c r="W36" s="6"/>
      <c r="X36" s="6"/>
      <c r="Y36" s="6"/>
    </row>
    <row r="37" spans="1:25" x14ac:dyDescent="0.25">
      <c r="A37" s="55"/>
      <c r="B37" s="56" t="str">
        <f>CONCATENATE("_-TEXT J MC ",J37," 3 90 ",D16)</f>
        <v>_-TEXT J MC 0,-7 3 90 46,9</v>
      </c>
      <c r="C37" s="58"/>
      <c r="D37" s="58"/>
      <c r="E37" s="58"/>
      <c r="F37" s="60" t="s">
        <v>94</v>
      </c>
      <c r="G37" s="58"/>
      <c r="H37" s="58"/>
      <c r="I37" s="61">
        <v>-7</v>
      </c>
      <c r="J37" s="62" t="s">
        <v>47</v>
      </c>
      <c r="K37" s="62" t="s">
        <v>51</v>
      </c>
      <c r="L37" s="62" t="s">
        <v>52</v>
      </c>
      <c r="M37" s="62" t="s">
        <v>53</v>
      </c>
      <c r="N37" s="62" t="s">
        <v>54</v>
      </c>
      <c r="O37" s="62" t="s">
        <v>55</v>
      </c>
      <c r="P37" s="62" t="s">
        <v>56</v>
      </c>
      <c r="Q37" s="58"/>
      <c r="R37" s="55"/>
    </row>
    <row r="38" spans="1:25" x14ac:dyDescent="0.25">
      <c r="A38" s="55"/>
      <c r="B38" s="56" t="str">
        <f>CONCATENATE("_-TEXT J MC ",J38," 3 90 ",E16)</f>
        <v>_-TEXT J MC 0,-23 3 90 46,9</v>
      </c>
      <c r="C38" s="58"/>
      <c r="D38" s="58"/>
      <c r="E38" s="58"/>
      <c r="F38" s="60" t="s">
        <v>96</v>
      </c>
      <c r="G38" s="58"/>
      <c r="H38" s="58"/>
      <c r="I38" s="61">
        <v>-23</v>
      </c>
      <c r="J38" s="62" t="s">
        <v>57</v>
      </c>
      <c r="K38" s="62" t="s">
        <v>58</v>
      </c>
      <c r="L38" s="62" t="s">
        <v>59</v>
      </c>
      <c r="M38" s="62" t="s">
        <v>60</v>
      </c>
      <c r="N38" s="62" t="s">
        <v>61</v>
      </c>
      <c r="O38" s="62" t="s">
        <v>62</v>
      </c>
      <c r="P38" s="62" t="s">
        <v>63</v>
      </c>
      <c r="Q38" s="58"/>
      <c r="R38" s="55"/>
    </row>
    <row r="39" spans="1:25" x14ac:dyDescent="0.25">
      <c r="A39" s="55"/>
      <c r="B39" s="56" t="str">
        <f>CONCATENATE("_-TEXT J MC ",J39," 3 90 ",K16)</f>
        <v>_-TEXT J MC 0,-38 3 90 45,19</v>
      </c>
      <c r="C39" s="58"/>
      <c r="D39" s="58"/>
      <c r="E39" s="58"/>
      <c r="F39" s="60" t="s">
        <v>98</v>
      </c>
      <c r="G39" s="58"/>
      <c r="H39" s="58"/>
      <c r="I39" s="61">
        <v>-38</v>
      </c>
      <c r="J39" s="62" t="s">
        <v>64</v>
      </c>
      <c r="K39" s="62" t="s">
        <v>65</v>
      </c>
      <c r="L39" s="62" t="s">
        <v>66</v>
      </c>
      <c r="M39" s="62" t="s">
        <v>67</v>
      </c>
      <c r="N39" s="62" t="s">
        <v>68</v>
      </c>
      <c r="O39" s="62" t="s">
        <v>69</v>
      </c>
      <c r="P39" s="62" t="s">
        <v>70</v>
      </c>
      <c r="Q39" s="58"/>
      <c r="R39" s="55"/>
    </row>
    <row r="40" spans="1:25" x14ac:dyDescent="0.25">
      <c r="A40" s="55"/>
      <c r="B40" s="56" t="str">
        <f>CONCATENATE("_-TEXT J MC ",J40," 3 90 ",L16)</f>
        <v>_-TEXT J MC 0,-53 3 90 1,62</v>
      </c>
      <c r="C40" s="58"/>
      <c r="D40" s="58"/>
      <c r="E40" s="58"/>
      <c r="F40" s="60" t="s">
        <v>101</v>
      </c>
      <c r="G40" s="58"/>
      <c r="H40" s="58"/>
      <c r="I40" s="61">
        <v>-53</v>
      </c>
      <c r="J40" s="62" t="s">
        <v>71</v>
      </c>
      <c r="K40" s="62" t="s">
        <v>72</v>
      </c>
      <c r="L40" s="62" t="s">
        <v>73</v>
      </c>
      <c r="M40" s="62" t="s">
        <v>74</v>
      </c>
      <c r="N40" s="62" t="s">
        <v>75</v>
      </c>
      <c r="O40" s="62" t="s">
        <v>76</v>
      </c>
      <c r="P40" s="62" t="s">
        <v>77</v>
      </c>
      <c r="Q40" s="58"/>
      <c r="R40" s="55"/>
    </row>
    <row r="41" spans="1:25" x14ac:dyDescent="0.25">
      <c r="A41" s="55"/>
      <c r="B41" s="56" t="str">
        <f>CONCATENATE("_-TEXT J MC ",J41," 3 90 ",Q16)</f>
        <v>_-TEXT J MC 0,-68 3 90 1,71</v>
      </c>
      <c r="C41" s="58"/>
      <c r="D41" s="58"/>
      <c r="E41" s="58"/>
      <c r="F41" s="60" t="s">
        <v>100</v>
      </c>
      <c r="G41" s="58"/>
      <c r="H41" s="58"/>
      <c r="I41" s="61">
        <v>-68</v>
      </c>
      <c r="J41" s="62" t="s">
        <v>78</v>
      </c>
      <c r="K41" s="62" t="s">
        <v>79</v>
      </c>
      <c r="L41" s="62" t="s">
        <v>80</v>
      </c>
      <c r="M41" s="62" t="s">
        <v>81</v>
      </c>
      <c r="N41" s="62" t="s">
        <v>82</v>
      </c>
      <c r="O41" s="62" t="s">
        <v>83</v>
      </c>
      <c r="P41" s="62" t="s">
        <v>84</v>
      </c>
      <c r="Q41" s="58"/>
      <c r="R41" s="55"/>
    </row>
    <row r="42" spans="1:25" x14ac:dyDescent="0.25">
      <c r="B42" s="56" t="str">
        <f>CONCATENATE("_-TEXT J MC ",J37," 3 90 ",D17)</f>
        <v>_-TEXT J MC 0,-7 3 90 46,85</v>
      </c>
      <c r="C42" s="58"/>
      <c r="D42" s="58"/>
      <c r="E42" s="58"/>
      <c r="F42" s="60" t="s">
        <v>95</v>
      </c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</row>
    <row r="43" spans="1:25" x14ac:dyDescent="0.25">
      <c r="B43" s="56" t="str">
        <f>CONCATENATE("_-TEXT J MC ",J38," 3 90 ",E17)</f>
        <v>_-TEXT J MC 0,-23 3 90 46,85</v>
      </c>
      <c r="C43" s="58"/>
      <c r="D43" s="58"/>
      <c r="E43" s="58"/>
      <c r="F43" s="60" t="s">
        <v>97</v>
      </c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</row>
    <row r="44" spans="1:25" x14ac:dyDescent="0.25">
      <c r="B44" s="56" t="str">
        <f>CONCATENATE("_-TEXT J MC ",J39," 3 90 ",K17)</f>
        <v>_-TEXT J MC 0,-38 3 90 45,19</v>
      </c>
      <c r="C44" s="58"/>
      <c r="D44" s="58"/>
      <c r="E44" s="58"/>
      <c r="F44" s="60" t="s">
        <v>102</v>
      </c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</row>
    <row r="45" spans="1:25" x14ac:dyDescent="0.25">
      <c r="B45" s="56" t="str">
        <f ca="1">CONCATENATE("_-TEXT J MC ",J40," 3 90 ",L17)</f>
        <v>_-TEXT J MC 0,-53 3 90 1,57</v>
      </c>
      <c r="C45" s="58"/>
      <c r="D45" s="58"/>
      <c r="E45" s="58"/>
      <c r="F45" s="60" t="s">
        <v>103</v>
      </c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</row>
    <row r="46" spans="1:25" x14ac:dyDescent="0.25">
      <c r="B46" s="56" t="str">
        <f ca="1">CONCATENATE("_-TEXT J MC ",J41," 3 90 ",Q17)</f>
        <v>_-TEXT J MC 0,-68 3 90 1,66</v>
      </c>
      <c r="C46" s="58"/>
      <c r="D46" s="58"/>
      <c r="E46" s="58"/>
      <c r="F46" s="60" t="s">
        <v>104</v>
      </c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</row>
    <row r="47" spans="1:25" x14ac:dyDescent="0.25">
      <c r="B47" s="63" t="s">
        <v>105</v>
      </c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</row>
    <row r="48" spans="1:25" x14ac:dyDescent="0.25"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</row>
  </sheetData>
  <mergeCells count="26">
    <mergeCell ref="A3:E3"/>
    <mergeCell ref="A4:E4"/>
    <mergeCell ref="A5:E5"/>
    <mergeCell ref="A6:E6"/>
    <mergeCell ref="A7:E7"/>
    <mergeCell ref="P14:P15"/>
    <mergeCell ref="A8:E8"/>
    <mergeCell ref="A12:E12"/>
    <mergeCell ref="A13:T13"/>
    <mergeCell ref="A14:A15"/>
    <mergeCell ref="B14:B15"/>
    <mergeCell ref="C14:C15"/>
    <mergeCell ref="D14:D15"/>
    <mergeCell ref="E14:E15"/>
    <mergeCell ref="F14:F15"/>
    <mergeCell ref="G14:H14"/>
    <mergeCell ref="I14:I15"/>
    <mergeCell ref="J14:J15"/>
    <mergeCell ref="L14:L15"/>
    <mergeCell ref="M14:M15"/>
    <mergeCell ref="N14:O14"/>
    <mergeCell ref="Q14:Q15"/>
    <mergeCell ref="R14:R15"/>
    <mergeCell ref="S14:U14"/>
    <mergeCell ref="V14:W14"/>
    <mergeCell ref="X14:Y14"/>
  </mergeCells>
  <phoneticPr fontId="11" type="noConversion"/>
  <conditionalFormatting sqref="E16:E22">
    <cfRule type="expression" dxfId="8" priority="3" stopIfTrue="1">
      <formula>OR(AND(NOT(ISNUMBER(E16)),NOT(ISNUMBER(D16))),NOT(OR(ISNUMBER(E16),ISBLANK(E16))))</formula>
    </cfRule>
  </conditionalFormatting>
  <conditionalFormatting sqref="R16:R22">
    <cfRule type="expression" dxfId="7" priority="4" stopIfTrue="1">
      <formula>NOT(OR(ISNUMBER(R16),ISBLANK(R16)))</formula>
    </cfRule>
    <cfRule type="expression" dxfId="6" priority="5" stopIfTrue="1">
      <formula>AND(UPPER(LEFT(A16,3))="ОСЬ",ISNUMBER(R16))</formula>
    </cfRule>
  </conditionalFormatting>
  <conditionalFormatting sqref="F6 J16:K16 F16:F21 H16:H19 J17 K17:K22">
    <cfRule type="expression" dxfId="5" priority="13" stopIfTrue="1">
      <formula>NOT(ISNUMBER(F6))</formula>
    </cfRule>
  </conditionalFormatting>
  <conditionalFormatting sqref="J18:J22 C22 S16:S22 C16:D21 I16:I22">
    <cfRule type="expression" dxfId="4" priority="14" stopIfTrue="1">
      <formula>NOT(OR(ISNUMBER(C16),ISBLANK(C16)))</formula>
    </cfRule>
  </conditionalFormatting>
  <conditionalFormatting sqref="F5">
    <cfRule type="expression" dxfId="3" priority="15" stopIfTrue="1">
      <formula>NOT(OR(F5=1,F5=0))</formula>
    </cfRule>
  </conditionalFormatting>
  <conditionalFormatting sqref="F4">
    <cfRule type="expression" dxfId="2" priority="16" stopIfTrue="1">
      <formula>NOT(OR(F4=1,F4=2))</formula>
    </cfRule>
  </conditionalFormatting>
  <conditionalFormatting sqref="D22">
    <cfRule type="expression" dxfId="1" priority="1" stopIfTrue="1">
      <formula>OR(AND(NOT(ISNUMBER(D22)),NOT(ISNUMBER(C22))),NOT(OR(ISNUMBER(D22),ISBLANK(D22))))</formula>
    </cfRule>
  </conditionalFormatting>
  <conditionalFormatting sqref="H20:H22">
    <cfRule type="expression" dxfId="0" priority="17" stopIfTrue="1">
      <formula>ISNA(#REF!)</formula>
    </cfRule>
  </conditionalFormatting>
  <pageMargins left="0.75" right="0.75" top="1" bottom="1" header="0.5" footer="0.5"/>
  <pageSetup paperSize="9" orientation="portrait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34029-9DD8-4160-8631-95042AF1335E}">
  <sheetPr>
    <tabColor rgb="FF92D050"/>
  </sheetPr>
  <dimension ref="A1:A10"/>
  <sheetViews>
    <sheetView workbookViewId="0">
      <selection activeCell="A11" sqref="A11"/>
    </sheetView>
  </sheetViews>
  <sheetFormatPr defaultRowHeight="13.2" x14ac:dyDescent="0.25"/>
  <sheetData>
    <row r="1" spans="1:1" x14ac:dyDescent="0.25">
      <c r="A1" s="11" t="s">
        <v>43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107</v>
      </c>
    </row>
    <row r="9" spans="1:1" x14ac:dyDescent="0.25">
      <c r="A9" t="s">
        <v>112</v>
      </c>
    </row>
    <row r="10" spans="1:1" x14ac:dyDescent="0.25">
      <c r="A10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TEXT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</dc:creator>
  <cp:lastModifiedBy>5</cp:lastModifiedBy>
  <dcterms:created xsi:type="dcterms:W3CDTF">2022-07-06T23:48:01Z</dcterms:created>
  <dcterms:modified xsi:type="dcterms:W3CDTF">2022-07-07T00:59:13Z</dcterms:modified>
</cp:coreProperties>
</file>