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firstSheet="1" activeTab="1"/>
  </bookViews>
  <sheets>
    <sheet name="Лист1" sheetId="1" state="hidden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D9" i="2"/>
  <c r="F9" i="2" s="1"/>
  <c r="A9" i="2" l="1"/>
  <c r="B19" i="2"/>
  <c r="B21" i="2"/>
  <c r="B25" i="2"/>
  <c r="B27" i="2"/>
  <c r="B9" i="2"/>
  <c r="B13" i="2" s="1"/>
  <c r="G2" i="2"/>
  <c r="G3" i="2"/>
  <c r="G4" i="2"/>
  <c r="B23" i="2" l="1"/>
  <c r="B28" i="2"/>
  <c r="B26" i="2"/>
  <c r="B24" i="2"/>
  <c r="B22" i="2"/>
  <c r="B20" i="2"/>
  <c r="B18" i="2"/>
  <c r="C9" i="2"/>
  <c r="B16" i="2"/>
  <c r="B15" i="2"/>
  <c r="B12" i="2"/>
  <c r="B10" i="2"/>
  <c r="B11" i="2"/>
  <c r="B14" i="2"/>
  <c r="B17" i="2"/>
  <c r="G6" i="1"/>
  <c r="G5" i="1"/>
  <c r="E10" i="2" l="1"/>
  <c r="G9" i="2"/>
  <c r="H9" i="2"/>
  <c r="J9" i="2" s="1"/>
  <c r="K9" i="2" s="1"/>
  <c r="A10" i="2" s="1"/>
  <c r="C10" i="2" s="1"/>
  <c r="D10" i="2" s="1"/>
  <c r="F10" i="2" s="1"/>
  <c r="B16" i="1"/>
  <c r="A14" i="1"/>
  <c r="C14" i="1" l="1"/>
  <c r="A15" i="1" s="1"/>
  <c r="E11" i="2" l="1"/>
  <c r="G10" i="2"/>
  <c r="H10" i="2"/>
  <c r="J10" i="2" s="1"/>
  <c r="K10" i="2" s="1"/>
  <c r="A11" i="2" s="1"/>
  <c r="C11" i="2" s="1"/>
  <c r="C15" i="1"/>
  <c r="A16" i="1" s="1"/>
  <c r="C16" i="1" s="1"/>
  <c r="A17" i="1" s="1"/>
  <c r="C17" i="1" s="1"/>
  <c r="A18" i="1" s="1"/>
  <c r="C18" i="1" s="1"/>
  <c r="A19" i="1" s="1"/>
  <c r="C19" i="1" s="1"/>
  <c r="D11" i="2" l="1"/>
  <c r="G11" i="2" s="1"/>
  <c r="H11" i="2" l="1"/>
  <c r="J11" i="2" s="1"/>
  <c r="K11" i="2" s="1"/>
  <c r="A12" i="2" s="1"/>
  <c r="C12" i="2" s="1"/>
  <c r="E12" i="2"/>
  <c r="F11" i="2"/>
  <c r="D12" i="2" l="1"/>
  <c r="E13" i="2" s="1"/>
  <c r="H12" i="2" l="1"/>
  <c r="J12" i="2" s="1"/>
  <c r="K12" i="2" s="1"/>
  <c r="A13" i="2" s="1"/>
  <c r="C13" i="2" s="1"/>
  <c r="D13" i="2" s="1"/>
  <c r="F12" i="2"/>
  <c r="G12" i="2"/>
  <c r="F13" i="2" l="1"/>
  <c r="H13" i="2"/>
  <c r="J13" i="2" s="1"/>
  <c r="K13" i="2" s="1"/>
  <c r="A14" i="2" s="1"/>
  <c r="G13" i="2"/>
  <c r="E14" i="2"/>
  <c r="C14" i="2" l="1"/>
  <c r="D14" i="2" s="1"/>
  <c r="H14" i="2" l="1"/>
  <c r="J14" i="2" s="1"/>
  <c r="K14" i="2" s="1"/>
  <c r="A15" i="2" s="1"/>
  <c r="G14" i="2"/>
  <c r="F14" i="2"/>
  <c r="E15" i="2"/>
  <c r="C15" i="2" l="1"/>
  <c r="D15" i="2" s="1"/>
  <c r="H15" i="2" l="1"/>
  <c r="J15" i="2" s="1"/>
  <c r="K15" i="2" s="1"/>
  <c r="A16" i="2" s="1"/>
  <c r="G15" i="2"/>
  <c r="F15" i="2"/>
  <c r="E16" i="2"/>
  <c r="C16" i="2" l="1"/>
  <c r="D16" i="2" s="1"/>
  <c r="G16" i="2" l="1"/>
  <c r="F16" i="2"/>
  <c r="H16" i="2"/>
  <c r="J16" i="2" s="1"/>
  <c r="K16" i="2" s="1"/>
  <c r="A17" i="2" s="1"/>
  <c r="E17" i="2"/>
  <c r="C17" i="2" l="1"/>
  <c r="D17" i="2" s="1"/>
  <c r="E18" i="2" l="1"/>
  <c r="F17" i="2" l="1"/>
  <c r="H17" i="2"/>
  <c r="J17" i="2" s="1"/>
  <c r="K17" i="2" s="1"/>
  <c r="A18" i="2" s="1"/>
  <c r="C18" i="2" s="1"/>
  <c r="D18" i="2" s="1"/>
  <c r="G17" i="2"/>
  <c r="G18" i="2" l="1"/>
  <c r="F18" i="2"/>
  <c r="H18" i="2"/>
  <c r="J18" i="2" s="1"/>
  <c r="K18" i="2" s="1"/>
  <c r="A19" i="2" s="1"/>
  <c r="E19" i="2"/>
  <c r="C19" i="2" l="1"/>
  <c r="D19" i="2" s="1"/>
  <c r="F19" i="2" l="1"/>
  <c r="G19" i="2"/>
  <c r="H19" i="2"/>
  <c r="J19" i="2" s="1"/>
  <c r="K19" i="2" s="1"/>
  <c r="A20" i="2" s="1"/>
  <c r="E20" i="2"/>
  <c r="C20" i="2" l="1"/>
  <c r="D20" i="2" s="1"/>
  <c r="F20" i="2" l="1"/>
  <c r="G20" i="2"/>
  <c r="H20" i="2"/>
  <c r="J20" i="2" s="1"/>
  <c r="K20" i="2" s="1"/>
  <c r="A21" i="2" s="1"/>
  <c r="E21" i="2"/>
  <c r="C21" i="2" l="1"/>
  <c r="D21" i="2" s="1"/>
  <c r="F21" i="2" l="1"/>
  <c r="G21" i="2"/>
  <c r="H21" i="2"/>
  <c r="J21" i="2" s="1"/>
  <c r="K21" i="2" s="1"/>
  <c r="A22" i="2" s="1"/>
  <c r="E22" i="2"/>
  <c r="C22" i="2" l="1"/>
  <c r="D22" i="2" s="1"/>
  <c r="F22" i="2" l="1"/>
  <c r="G22" i="2"/>
  <c r="H22" i="2"/>
  <c r="J22" i="2" s="1"/>
  <c r="K22" i="2" s="1"/>
  <c r="A23" i="2" s="1"/>
  <c r="E23" i="2"/>
  <c r="C23" i="2" l="1"/>
  <c r="D23" i="2" s="1"/>
  <c r="G23" i="2" l="1"/>
  <c r="F23" i="2"/>
  <c r="H23" i="2"/>
  <c r="J23" i="2" s="1"/>
  <c r="K23" i="2" s="1"/>
  <c r="A24" i="2" s="1"/>
  <c r="E24" i="2"/>
  <c r="C24" i="2" l="1"/>
  <c r="D24" i="2" s="1"/>
  <c r="G24" i="2" l="1"/>
  <c r="F24" i="2"/>
  <c r="H24" i="2"/>
  <c r="J24" i="2" s="1"/>
  <c r="K24" i="2" s="1"/>
  <c r="A25" i="2" s="1"/>
  <c r="E25" i="2"/>
  <c r="C25" i="2" l="1"/>
  <c r="D25" i="2" s="1"/>
  <c r="F25" i="2" l="1"/>
  <c r="G25" i="2"/>
  <c r="H25" i="2"/>
  <c r="J25" i="2" s="1"/>
  <c r="K25" i="2" s="1"/>
  <c r="A26" i="2" s="1"/>
  <c r="E26" i="2"/>
  <c r="C26" i="2" l="1"/>
  <c r="D26" i="2" s="1"/>
  <c r="G26" i="2" l="1"/>
  <c r="F26" i="2"/>
  <c r="H26" i="2"/>
  <c r="J26" i="2" s="1"/>
  <c r="K26" i="2" s="1"/>
  <c r="A27" i="2" s="1"/>
  <c r="E27" i="2"/>
  <c r="C27" i="2" l="1"/>
  <c r="D27" i="2" s="1"/>
  <c r="F27" i="2" l="1"/>
  <c r="G27" i="2"/>
  <c r="H27" i="2"/>
  <c r="J27" i="2" s="1"/>
  <c r="K27" i="2" s="1"/>
  <c r="A28" i="2" s="1"/>
  <c r="E28" i="2"/>
  <c r="C28" i="2" l="1"/>
  <c r="D28" i="2" s="1"/>
  <c r="G28" i="2" l="1"/>
  <c r="H28" i="2"/>
  <c r="J28" i="2" s="1"/>
  <c r="K28" i="2" s="1"/>
  <c r="F28" i="2"/>
</calcChain>
</file>

<file path=xl/sharedStrings.xml><?xml version="1.0" encoding="utf-8"?>
<sst xmlns="http://schemas.openxmlformats.org/spreadsheetml/2006/main" count="27" uniqueCount="27">
  <si>
    <t>Служит</t>
  </si>
  <si>
    <t>Уволен</t>
  </si>
  <si>
    <t>Срок носки предмета в месяцах</t>
  </si>
  <si>
    <t>Расчеты</t>
  </si>
  <si>
    <t>следующий срок</t>
  </si>
  <si>
    <t>2й декрет наступил и прибавили 15 месяцев к 36</t>
  </si>
  <si>
    <t>1й декрет наступил и прибавили 23 месяцев к 36</t>
  </si>
  <si>
    <t>2 декрет еще не наступил</t>
  </si>
  <si>
    <t>1й декрет</t>
  </si>
  <si>
    <t>2й декрет</t>
  </si>
  <si>
    <t>3й декрет</t>
  </si>
  <si>
    <t>декрет не наступил</t>
  </si>
  <si>
    <t>Начало</t>
  </si>
  <si>
    <t>Оконч план</t>
  </si>
  <si>
    <t>Позиция</t>
  </si>
  <si>
    <t>Было декретов</t>
  </si>
  <si>
    <t>Срок план</t>
  </si>
  <si>
    <t>Декрет нач</t>
  </si>
  <si>
    <t>Декрет оконч</t>
  </si>
  <si>
    <t>Длит, мес</t>
  </si>
  <si>
    <t>Срок факт</t>
  </si>
  <si>
    <t>ДЕКРЕТ</t>
  </si>
  <si>
    <t>1 декрет</t>
  </si>
  <si>
    <t>2 декрет</t>
  </si>
  <si>
    <t>3 декрет</t>
  </si>
  <si>
    <t>След. срок</t>
  </si>
  <si>
    <t>Срок носки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</si>
</sst>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9"/>
  <sheetViews>
    <sheetView workbookViewId="0">
      <selection activeCell="J13" sqref="J13:S22"/>
    </sheetView>
  </sheetViews>
  <sheetFormatPr defaultRowHeight="15.75" x14ac:dyDescent="0.25"/>
  <cols>
    <col min="1" max="1" width="11.28515625" style="1" customWidth="1"/>
    <col min="2" max="2" width="15" style="1" customWidth="1"/>
    <col min="3" max="3" width="11.28515625" style="1" bestFit="1" customWidth="1"/>
    <col min="4" max="9" width="9.140625" style="1"/>
    <col min="10" max="10" width="11.28515625" style="1" bestFit="1" customWidth="1"/>
    <col min="11" max="11" width="11.7109375" style="1" bestFit="1" customWidth="1"/>
    <col min="12" max="12" width="13.42578125" style="1" bestFit="1" customWidth="1"/>
    <col min="13" max="13" width="9.85546875" style="1" bestFit="1" customWidth="1"/>
    <col min="14" max="14" width="17" style="1" bestFit="1" customWidth="1"/>
    <col min="15" max="15" width="12.7109375" style="1" bestFit="1" customWidth="1"/>
    <col min="16" max="16" width="15.28515625" style="1" bestFit="1" customWidth="1"/>
    <col min="17" max="17" width="11.140625" style="1" bestFit="1" customWidth="1"/>
    <col min="18" max="18" width="12" style="1" bestFit="1" customWidth="1"/>
    <col min="19" max="19" width="13.7109375" style="1" bestFit="1" customWidth="1"/>
    <col min="20" max="16384" width="9.140625" style="1"/>
  </cols>
  <sheetData>
    <row r="5" spans="1:7" x14ac:dyDescent="0.25">
      <c r="E5" s="1" t="s">
        <v>8</v>
      </c>
      <c r="G5" s="1">
        <f>DATEDIF(Лист2!E2,Лист2!F2,"M")</f>
        <v>12</v>
      </c>
    </row>
    <row r="6" spans="1:7" x14ac:dyDescent="0.25">
      <c r="E6" s="1" t="s">
        <v>9</v>
      </c>
      <c r="G6" s="1">
        <f>DATEDIF(Лист2!E3,Лист2!F3,"M")</f>
        <v>12</v>
      </c>
    </row>
    <row r="7" spans="1:7" x14ac:dyDescent="0.25">
      <c r="E7" s="1" t="s">
        <v>10</v>
      </c>
    </row>
    <row r="10" spans="1:7" x14ac:dyDescent="0.25">
      <c r="A10" s="1" t="s">
        <v>2</v>
      </c>
    </row>
    <row r="11" spans="1:7" x14ac:dyDescent="0.25">
      <c r="A11" s="1">
        <v>36</v>
      </c>
    </row>
    <row r="13" spans="1:7" x14ac:dyDescent="0.25">
      <c r="A13" s="1" t="s">
        <v>3</v>
      </c>
      <c r="C13" s="1" t="s">
        <v>4</v>
      </c>
    </row>
    <row r="14" spans="1:7" x14ac:dyDescent="0.25">
      <c r="A14" s="2">
        <f>Лист2!B1</f>
        <v>42005</v>
      </c>
      <c r="B14" s="1">
        <v>59</v>
      </c>
      <c r="C14" s="3">
        <f>EDATE(A14,B14)</f>
        <v>43800</v>
      </c>
      <c r="D14" s="1" t="s">
        <v>6</v>
      </c>
    </row>
    <row r="15" spans="1:7" x14ac:dyDescent="0.25">
      <c r="A15" s="2">
        <f>C14</f>
        <v>43800</v>
      </c>
      <c r="B15" s="1">
        <v>36</v>
      </c>
      <c r="C15" s="3">
        <f>EDATE(A15,B15)</f>
        <v>44896</v>
      </c>
      <c r="D15" s="1" t="s">
        <v>7</v>
      </c>
    </row>
    <row r="16" spans="1:7" x14ac:dyDescent="0.25">
      <c r="A16" s="2">
        <f t="shared" ref="A16:A19" si="0">C15</f>
        <v>44896</v>
      </c>
      <c r="B16" s="1">
        <f>36+15</f>
        <v>51</v>
      </c>
      <c r="C16" s="3">
        <f t="shared" ref="C16:C19" si="1">EDATE(A16,B16)</f>
        <v>46447</v>
      </c>
      <c r="D16" s="1" t="s">
        <v>5</v>
      </c>
    </row>
    <row r="17" spans="1:4" x14ac:dyDescent="0.25">
      <c r="A17" s="2">
        <f t="shared" si="0"/>
        <v>46447</v>
      </c>
      <c r="B17" s="1">
        <v>36</v>
      </c>
      <c r="C17" s="3">
        <f t="shared" si="1"/>
        <v>47543</v>
      </c>
      <c r="D17" s="1" t="s">
        <v>11</v>
      </c>
    </row>
    <row r="18" spans="1:4" x14ac:dyDescent="0.25">
      <c r="A18" s="2">
        <f t="shared" si="0"/>
        <v>47543</v>
      </c>
      <c r="C18" s="3">
        <f t="shared" si="1"/>
        <v>47543</v>
      </c>
    </row>
    <row r="19" spans="1:4" x14ac:dyDescent="0.25">
      <c r="A19" s="2">
        <f t="shared" si="0"/>
        <v>47543</v>
      </c>
      <c r="C19" s="3">
        <f t="shared" si="1"/>
        <v>47543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greaterThan" id="{D5E13A5B-AE38-4DCF-8CB8-CD35D686DEDC}">
            <xm:f>Лист2!$B$2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C14:C19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zoomScale="145" zoomScaleNormal="145" workbookViewId="0">
      <selection activeCell="G4" sqref="G4"/>
    </sheetView>
  </sheetViews>
  <sheetFormatPr defaultRowHeight="15" x14ac:dyDescent="0.25"/>
  <cols>
    <col min="1" max="1" width="12.7109375" style="7" bestFit="1" customWidth="1"/>
    <col min="2" max="2" width="12.140625" style="7" bestFit="1" customWidth="1"/>
    <col min="3" max="3" width="13.42578125" style="7" customWidth="1"/>
    <col min="4" max="4" width="9.140625" style="7" customWidth="1"/>
    <col min="5" max="5" width="11.28515625" style="7" customWidth="1"/>
    <col min="6" max="6" width="12.7109375" style="7" customWidth="1"/>
    <col min="7" max="7" width="15.28515625" style="7" customWidth="1"/>
    <col min="8" max="8" width="11.140625" style="7" bestFit="1" customWidth="1"/>
    <col min="9" max="9" width="9.140625" style="7" customWidth="1"/>
    <col min="10" max="10" width="12.140625" style="7" customWidth="1"/>
    <col min="11" max="11" width="13.7109375" style="7" bestFit="1" customWidth="1"/>
    <col min="12" max="12" width="11.85546875" style="7" bestFit="1" customWidth="1"/>
    <col min="13" max="16384" width="9.140625" style="7"/>
  </cols>
  <sheetData>
    <row r="1" spans="1:11" ht="15.75" x14ac:dyDescent="0.25">
      <c r="A1" s="4" t="s">
        <v>0</v>
      </c>
      <c r="B1" s="5">
        <v>42005</v>
      </c>
      <c r="C1" s="6"/>
      <c r="D1" s="6"/>
      <c r="E1" s="20" t="s">
        <v>21</v>
      </c>
      <c r="F1" s="20"/>
      <c r="G1" s="6"/>
    </row>
    <row r="2" spans="1:11" ht="15.75" x14ac:dyDescent="0.25">
      <c r="A2" s="4" t="s">
        <v>1</v>
      </c>
      <c r="B2" s="5">
        <v>44755</v>
      </c>
      <c r="C2" s="6"/>
      <c r="D2" s="8" t="s">
        <v>22</v>
      </c>
      <c r="E2" s="9">
        <v>42309</v>
      </c>
      <c r="F2" s="9">
        <v>42675</v>
      </c>
      <c r="G2" s="10">
        <f>(YEAR(F2)-YEAR(E2))*12+MONTH(F2)-MONTH(E2)</f>
        <v>12</v>
      </c>
    </row>
    <row r="3" spans="1:11" ht="15.75" x14ac:dyDescent="0.25">
      <c r="A3" s="6"/>
      <c r="B3" s="6"/>
      <c r="C3" s="6"/>
      <c r="D3" s="8" t="s">
        <v>23</v>
      </c>
      <c r="E3" s="9">
        <v>43040</v>
      </c>
      <c r="F3" s="9">
        <v>43405</v>
      </c>
      <c r="G3" s="10">
        <f>(YEAR(F3)-YEAR(E3))*12+MONTH(F3)-MONTH(E3)</f>
        <v>12</v>
      </c>
    </row>
    <row r="4" spans="1:11" ht="15.75" x14ac:dyDescent="0.25">
      <c r="D4" s="11" t="s">
        <v>24</v>
      </c>
      <c r="E4" s="9"/>
      <c r="F4" s="9"/>
      <c r="G4" s="10">
        <f>(YEAR(F4)-YEAR(E4))*12+MONTH(F4)-MONTH(E4)</f>
        <v>0</v>
      </c>
    </row>
    <row r="7" spans="1:11" x14ac:dyDescent="0.25">
      <c r="A7" s="12" t="s">
        <v>26</v>
      </c>
      <c r="K7" s="12">
        <v>36</v>
      </c>
    </row>
    <row r="8" spans="1:11" ht="15.75" x14ac:dyDescent="0.25">
      <c r="A8" s="13" t="s">
        <v>12</v>
      </c>
      <c r="B8" s="13" t="s">
        <v>16</v>
      </c>
      <c r="C8" s="13" t="s">
        <v>13</v>
      </c>
      <c r="D8" s="14" t="s">
        <v>14</v>
      </c>
      <c r="E8" s="14" t="s">
        <v>15</v>
      </c>
      <c r="F8" s="13" t="s">
        <v>17</v>
      </c>
      <c r="G8" s="13" t="s">
        <v>18</v>
      </c>
      <c r="H8" s="13" t="s">
        <v>19</v>
      </c>
      <c r="I8" s="13"/>
      <c r="J8" s="13" t="s">
        <v>20</v>
      </c>
      <c r="K8" s="13" t="s">
        <v>25</v>
      </c>
    </row>
    <row r="9" spans="1:11" ht="15.75" x14ac:dyDescent="0.25">
      <c r="A9" s="15">
        <f>$B$1</f>
        <v>42005</v>
      </c>
      <c r="B9" s="16">
        <f>$K$7</f>
        <v>36</v>
      </c>
      <c r="C9" s="17">
        <f t="shared" ref="C9:C17" si="0">EDATE(A9,B9)</f>
        <v>43101</v>
      </c>
      <c r="D9" s="18">
        <f ca="1">MATCH(C9,OFFSET($E$2,E9,0,4-E9))</f>
        <v>2</v>
      </c>
      <c r="E9" s="18">
        <f>COUNT(D$8:D8)</f>
        <v>0</v>
      </c>
      <c r="F9" s="15">
        <f ca="1">IF(ISNA($D9),"",INDEX(OFFSET(Лист2!$E$2:$G$2,$E9,0,3-$E9),$D9,1))</f>
        <v>43040</v>
      </c>
      <c r="G9" s="15">
        <f ca="1">IF(ISNA($D9),"",INDEX(OFFSET(Лист2!$E$2:$G$2,$E9,0,3-$E9),$D9,2))</f>
        <v>43405</v>
      </c>
      <c r="H9" s="19">
        <f ca="1">IF(ISNA($D9),0,INDEX(OFFSET(Лист2!$E$2:$G$2,$E9,0,3-$E9),$D9,3))</f>
        <v>12</v>
      </c>
      <c r="I9" s="19"/>
      <c r="J9" s="19">
        <f t="shared" ref="J9:J17" ca="1" si="1">B9+H9</f>
        <v>48</v>
      </c>
      <c r="K9" s="15">
        <f t="shared" ref="K9:K17" ca="1" si="2">EDATE(A9,J9)</f>
        <v>43466</v>
      </c>
    </row>
    <row r="10" spans="1:11" ht="15.75" x14ac:dyDescent="0.25">
      <c r="A10" s="15">
        <f t="shared" ref="A10:A17" ca="1" si="3">K9</f>
        <v>43466</v>
      </c>
      <c r="B10" s="16">
        <f>$B$9</f>
        <v>36</v>
      </c>
      <c r="C10" s="17">
        <f t="shared" ca="1" si="0"/>
        <v>44562</v>
      </c>
      <c r="D10" s="18">
        <f t="shared" ref="D10:D28" ca="1" si="4">MATCH(C10,OFFSET($E$2,E10,0,4-E10))</f>
        <v>1</v>
      </c>
      <c r="E10" s="18">
        <f ca="1">COUNT(D$8:D9)</f>
        <v>1</v>
      </c>
      <c r="F10" s="15">
        <f ca="1">IF(ISNA($D10),"",INDEX(OFFSET(Лист2!$E$2:$G$2,$E10,0,3-$E10),$D10,1))</f>
        <v>43040</v>
      </c>
      <c r="G10" s="15">
        <f ca="1">IF(ISNA($D10),"",INDEX(OFFSET(Лист2!$E$2:$G$2,$E10,0,3-$E10),$D10,2))</f>
        <v>43405</v>
      </c>
      <c r="H10" s="19">
        <f ca="1">IF(ISNA($D10),0,INDEX(OFFSET(Лист2!$E$2:$G$2,$E10,0,3-$E10),$D10,3))</f>
        <v>12</v>
      </c>
      <c r="I10" s="19"/>
      <c r="J10" s="19">
        <f t="shared" ca="1" si="1"/>
        <v>48</v>
      </c>
      <c r="K10" s="15">
        <f t="shared" ca="1" si="2"/>
        <v>44927</v>
      </c>
    </row>
    <row r="11" spans="1:11" ht="15.75" x14ac:dyDescent="0.25">
      <c r="A11" s="15">
        <f t="shared" ca="1" si="3"/>
        <v>44927</v>
      </c>
      <c r="B11" s="16">
        <f t="shared" ref="B11:B28" si="5">$B$9</f>
        <v>36</v>
      </c>
      <c r="C11" s="17">
        <f t="shared" ca="1" si="0"/>
        <v>46023</v>
      </c>
      <c r="D11" s="18" t="e">
        <f t="shared" ca="1" si="4"/>
        <v>#N/A</v>
      </c>
      <c r="E11" s="18">
        <f ca="1">COUNT(D$8:D10)</f>
        <v>2</v>
      </c>
      <c r="F11" s="15" t="str">
        <f ca="1">IF(ISNA($D11),"",INDEX(OFFSET(Лист2!$E$2:$G$2,$E11,0,3-$E11),$D11,1))</f>
        <v/>
      </c>
      <c r="G11" s="15" t="str">
        <f ca="1">IF(ISNA($D11),"",INDEX(OFFSET(Лист2!$E$2:$G$2,$E11,0,3-$E11),$D11,2))</f>
        <v/>
      </c>
      <c r="H11" s="19">
        <f ca="1">IF(ISNA($D11),0,INDEX(OFFSET(Лист2!$E$2:$G$2,$E11,0,3-$E11),$D11,3))</f>
        <v>0</v>
      </c>
      <c r="I11" s="19"/>
      <c r="J11" s="19">
        <f t="shared" ca="1" si="1"/>
        <v>36</v>
      </c>
      <c r="K11" s="15">
        <f t="shared" ca="1" si="2"/>
        <v>46023</v>
      </c>
    </row>
    <row r="12" spans="1:11" ht="15.75" x14ac:dyDescent="0.25">
      <c r="A12" s="15">
        <f t="shared" ca="1" si="3"/>
        <v>46023</v>
      </c>
      <c r="B12" s="16">
        <f t="shared" si="5"/>
        <v>36</v>
      </c>
      <c r="C12" s="17">
        <f t="shared" ca="1" si="0"/>
        <v>47119</v>
      </c>
      <c r="D12" s="18" t="e">
        <f t="shared" ca="1" si="4"/>
        <v>#N/A</v>
      </c>
      <c r="E12" s="18">
        <f ca="1">COUNT(D$8:D11)</f>
        <v>2</v>
      </c>
      <c r="F12" s="15" t="str">
        <f ca="1">IF(ISNA($D12),"",INDEX(OFFSET(Лист2!$E$2:$G$2,$E12,0,3-$E12),$D12,1))</f>
        <v/>
      </c>
      <c r="G12" s="15" t="str">
        <f ca="1">IF(ISNA($D12),"",INDEX(OFFSET(Лист2!$E$2:$G$2,$E12,0,3-$E12),$D12,2))</f>
        <v/>
      </c>
      <c r="H12" s="19">
        <f ca="1">IF(ISNA($D12),0,INDEX(OFFSET(Лист2!$E$2:$G$2,$E12,0,3-$E12),$D12,3))</f>
        <v>0</v>
      </c>
      <c r="I12" s="19"/>
      <c r="J12" s="19">
        <f t="shared" ca="1" si="1"/>
        <v>36</v>
      </c>
      <c r="K12" s="15">
        <f t="shared" ca="1" si="2"/>
        <v>47119</v>
      </c>
    </row>
    <row r="13" spans="1:11" ht="15.75" x14ac:dyDescent="0.25">
      <c r="A13" s="15">
        <f t="shared" ca="1" si="3"/>
        <v>47119</v>
      </c>
      <c r="B13" s="16">
        <f t="shared" si="5"/>
        <v>36</v>
      </c>
      <c r="C13" s="17">
        <f t="shared" ca="1" si="0"/>
        <v>48214</v>
      </c>
      <c r="D13" s="18" t="e">
        <f t="shared" ca="1" si="4"/>
        <v>#N/A</v>
      </c>
      <c r="E13" s="18">
        <f ca="1">COUNT(D$8:D12)</f>
        <v>2</v>
      </c>
      <c r="F13" s="15" t="str">
        <f ca="1">IF(ISNA($D13),"",INDEX(OFFSET(Лист2!$E$2:$G$2,$E13,0,3-$E13),$D13,1))</f>
        <v/>
      </c>
      <c r="G13" s="15" t="str">
        <f ca="1">IF(ISNA($D13),"",INDEX(OFFSET(Лист2!$E$2:$G$2,$E13,0,3-$E13),$D13,2))</f>
        <v/>
      </c>
      <c r="H13" s="19">
        <f ca="1">IF(ISNA($D13),0,INDEX(OFFSET(Лист2!$E$2:$G$2,$E13,0,3-$E13),$D13,3))</f>
        <v>0</v>
      </c>
      <c r="I13" s="19"/>
      <c r="J13" s="19">
        <f t="shared" ca="1" si="1"/>
        <v>36</v>
      </c>
      <c r="K13" s="15">
        <f t="shared" ca="1" si="2"/>
        <v>48214</v>
      </c>
    </row>
    <row r="14" spans="1:11" ht="15.75" x14ac:dyDescent="0.25">
      <c r="A14" s="15">
        <f t="shared" ca="1" si="3"/>
        <v>48214</v>
      </c>
      <c r="B14" s="16">
        <f t="shared" si="5"/>
        <v>36</v>
      </c>
      <c r="C14" s="17">
        <f t="shared" ca="1" si="0"/>
        <v>49310</v>
      </c>
      <c r="D14" s="18" t="e">
        <f t="shared" ca="1" si="4"/>
        <v>#N/A</v>
      </c>
      <c r="E14" s="18">
        <f ca="1">COUNT(D$8:D13)</f>
        <v>2</v>
      </c>
      <c r="F14" s="15" t="str">
        <f ca="1">IF(ISNA($D14),"",INDEX(OFFSET(Лист2!$E$2:$G$2,$E14,0,3-$E14),$D14,1))</f>
        <v/>
      </c>
      <c r="G14" s="15" t="str">
        <f ca="1">IF(ISNA($D14),"",INDEX(OFFSET(Лист2!$E$2:$G$2,$E14,0,3-$E14),$D14,2))</f>
        <v/>
      </c>
      <c r="H14" s="19">
        <f ca="1">IF(ISNA($D14),0,INDEX(OFFSET(Лист2!$E$2:$G$2,$E14,0,3-$E14),$D14,3))</f>
        <v>0</v>
      </c>
      <c r="I14" s="19"/>
      <c r="J14" s="19">
        <f t="shared" ca="1" si="1"/>
        <v>36</v>
      </c>
      <c r="K14" s="15">
        <f t="shared" ca="1" si="2"/>
        <v>49310</v>
      </c>
    </row>
    <row r="15" spans="1:11" ht="15.75" x14ac:dyDescent="0.25">
      <c r="A15" s="15">
        <f t="shared" ca="1" si="3"/>
        <v>49310</v>
      </c>
      <c r="B15" s="16">
        <f t="shared" si="5"/>
        <v>36</v>
      </c>
      <c r="C15" s="17">
        <f t="shared" ca="1" si="0"/>
        <v>50406</v>
      </c>
      <c r="D15" s="18" t="e">
        <f t="shared" ca="1" si="4"/>
        <v>#N/A</v>
      </c>
      <c r="E15" s="18">
        <f ca="1">COUNT(D$8:D14)</f>
        <v>2</v>
      </c>
      <c r="F15" s="15" t="str">
        <f ca="1">IF(ISNA($D15),"",INDEX(OFFSET(Лист2!$E$2:$G$2,$E15,0,3-$E15),$D15,1))</f>
        <v/>
      </c>
      <c r="G15" s="15" t="str">
        <f ca="1">IF(ISNA($D15),"",INDEX(OFFSET(Лист2!$E$2:$G$2,$E15,0,3-$E15),$D15,2))</f>
        <v/>
      </c>
      <c r="H15" s="19">
        <f ca="1">IF(ISNA($D15),0,INDEX(OFFSET(Лист2!$E$2:$G$2,$E15,0,3-$E15),$D15,3))</f>
        <v>0</v>
      </c>
      <c r="I15" s="19"/>
      <c r="J15" s="19">
        <f t="shared" ca="1" si="1"/>
        <v>36</v>
      </c>
      <c r="K15" s="15">
        <f t="shared" ca="1" si="2"/>
        <v>50406</v>
      </c>
    </row>
    <row r="16" spans="1:11" ht="15.75" x14ac:dyDescent="0.25">
      <c r="A16" s="15">
        <f t="shared" ca="1" si="3"/>
        <v>50406</v>
      </c>
      <c r="B16" s="16">
        <f t="shared" si="5"/>
        <v>36</v>
      </c>
      <c r="C16" s="17">
        <f t="shared" ca="1" si="0"/>
        <v>51502</v>
      </c>
      <c r="D16" s="18" t="e">
        <f t="shared" ca="1" si="4"/>
        <v>#N/A</v>
      </c>
      <c r="E16" s="18">
        <f ca="1">COUNT(D$8:D15)</f>
        <v>2</v>
      </c>
      <c r="F16" s="15" t="str">
        <f ca="1">IF(ISNA($D16),"",INDEX(OFFSET(Лист2!$E$2:$G$2,$E16,0,3-$E16),$D16,1))</f>
        <v/>
      </c>
      <c r="G16" s="15" t="str">
        <f ca="1">IF(ISNA($D16),"",INDEX(OFFSET(Лист2!$E$2:$G$2,$E16,0,3-$E16),$D16,2))</f>
        <v/>
      </c>
      <c r="H16" s="19">
        <f ca="1">IF(ISNA($D16),0,INDEX(OFFSET(Лист2!$E$2:$G$2,$E16,0,3-$E16),$D16,3))</f>
        <v>0</v>
      </c>
      <c r="I16" s="19"/>
      <c r="J16" s="19">
        <f t="shared" ca="1" si="1"/>
        <v>36</v>
      </c>
      <c r="K16" s="15">
        <f t="shared" ca="1" si="2"/>
        <v>51502</v>
      </c>
    </row>
    <row r="17" spans="1:11" ht="15.75" x14ac:dyDescent="0.25">
      <c r="A17" s="15">
        <f t="shared" ca="1" si="3"/>
        <v>51502</v>
      </c>
      <c r="B17" s="16">
        <f t="shared" si="5"/>
        <v>36</v>
      </c>
      <c r="C17" s="17">
        <f t="shared" ca="1" si="0"/>
        <v>52597</v>
      </c>
      <c r="D17" s="18" t="e">
        <f t="shared" ca="1" si="4"/>
        <v>#N/A</v>
      </c>
      <c r="E17" s="18">
        <f ca="1">COUNT(D$8:D16)</f>
        <v>2</v>
      </c>
      <c r="F17" s="15" t="str">
        <f ca="1">IF(ISNA($D17),"",INDEX(OFFSET(Лист2!$E$2:$G$2,$E17,0,3-$E17),$D17,1))</f>
        <v/>
      </c>
      <c r="G17" s="15" t="str">
        <f ca="1">IF(ISNA($D17),"",INDEX(OFFSET(Лист2!$E$2:$G$2,$E17,0,3-$E17),$D17,2))</f>
        <v/>
      </c>
      <c r="H17" s="19">
        <f ca="1">IF(ISNA($D17),0,INDEX(OFFSET(Лист2!$E$2:$G$2,$E17,0,3-$E17),$D17,3))</f>
        <v>0</v>
      </c>
      <c r="I17" s="19"/>
      <c r="J17" s="19">
        <f t="shared" ca="1" si="1"/>
        <v>36</v>
      </c>
      <c r="K17" s="15">
        <f t="shared" ca="1" si="2"/>
        <v>52597</v>
      </c>
    </row>
    <row r="18" spans="1:11" ht="15.75" x14ac:dyDescent="0.25">
      <c r="A18" s="15">
        <f t="shared" ref="A18:A28" ca="1" si="6">K17</f>
        <v>52597</v>
      </c>
      <c r="B18" s="16">
        <f t="shared" si="5"/>
        <v>36</v>
      </c>
      <c r="C18" s="17">
        <f t="shared" ref="C18:C28" ca="1" si="7">EDATE(A18,B18)</f>
        <v>53693</v>
      </c>
      <c r="D18" s="18" t="e">
        <f t="shared" ca="1" si="4"/>
        <v>#N/A</v>
      </c>
      <c r="E18" s="18">
        <f ca="1">COUNT(D$8:D17)</f>
        <v>2</v>
      </c>
      <c r="F18" s="15" t="str">
        <f ca="1">IF(ISNA($D18),"",INDEX(OFFSET(Лист2!$E$2:$G$2,$E18,0,3-$E18),$D18,1))</f>
        <v/>
      </c>
      <c r="G18" s="15" t="str">
        <f ca="1">IF(ISNA($D18),"",INDEX(OFFSET(Лист2!$E$2:$G$2,$E18,0,3-$E18),$D18,2))</f>
        <v/>
      </c>
      <c r="H18" s="19">
        <f ca="1">IF(ISNA($D18),0,INDEX(OFFSET(Лист2!$E$2:$G$2,$E18,0,3-$E18),$D18,3))</f>
        <v>0</v>
      </c>
      <c r="I18" s="19"/>
      <c r="J18" s="19">
        <f t="shared" ref="J18:J28" ca="1" si="8">B18+H18</f>
        <v>36</v>
      </c>
      <c r="K18" s="15">
        <f t="shared" ref="K18:K28" ca="1" si="9">EDATE(A18,J18)</f>
        <v>53693</v>
      </c>
    </row>
    <row r="19" spans="1:11" ht="15.75" x14ac:dyDescent="0.25">
      <c r="A19" s="15">
        <f t="shared" ca="1" si="6"/>
        <v>53693</v>
      </c>
      <c r="B19" s="16">
        <f t="shared" si="5"/>
        <v>36</v>
      </c>
      <c r="C19" s="17">
        <f t="shared" ca="1" si="7"/>
        <v>54789</v>
      </c>
      <c r="D19" s="18" t="e">
        <f t="shared" ca="1" si="4"/>
        <v>#N/A</v>
      </c>
      <c r="E19" s="18">
        <f ca="1">COUNT(D$8:D18)</f>
        <v>2</v>
      </c>
      <c r="F19" s="15" t="str">
        <f ca="1">IF(ISNA($D19),"",INDEX(OFFSET(Лист2!$E$2:$G$2,$E19,0,3-$E19),$D19,1))</f>
        <v/>
      </c>
      <c r="G19" s="15" t="str">
        <f ca="1">IF(ISNA($D19),"",INDEX(OFFSET(Лист2!$E$2:$G$2,$E19,0,3-$E19),$D19,2))</f>
        <v/>
      </c>
      <c r="H19" s="19">
        <f ca="1">IF(ISNA($D19),0,INDEX(OFFSET(Лист2!$E$2:$G$2,$E19,0,3-$E19),$D19,3))</f>
        <v>0</v>
      </c>
      <c r="I19" s="19"/>
      <c r="J19" s="19">
        <f t="shared" ca="1" si="8"/>
        <v>36</v>
      </c>
      <c r="K19" s="15">
        <f t="shared" ca="1" si="9"/>
        <v>54789</v>
      </c>
    </row>
    <row r="20" spans="1:11" ht="15.75" x14ac:dyDescent="0.25">
      <c r="A20" s="15">
        <f t="shared" ca="1" si="6"/>
        <v>54789</v>
      </c>
      <c r="B20" s="16">
        <f t="shared" si="5"/>
        <v>36</v>
      </c>
      <c r="C20" s="17">
        <f t="shared" ca="1" si="7"/>
        <v>55885</v>
      </c>
      <c r="D20" s="18" t="e">
        <f t="shared" ca="1" si="4"/>
        <v>#N/A</v>
      </c>
      <c r="E20" s="18">
        <f ca="1">COUNT(D$8:D19)</f>
        <v>2</v>
      </c>
      <c r="F20" s="15" t="str">
        <f ca="1">IF(ISNA($D20),"",INDEX(OFFSET(Лист2!$E$2:$G$2,$E20,0,3-$E20),$D20,1))</f>
        <v/>
      </c>
      <c r="G20" s="15" t="str">
        <f ca="1">IF(ISNA($D20),"",INDEX(OFFSET(Лист2!$E$2:$G$2,$E20,0,3-$E20),$D20,2))</f>
        <v/>
      </c>
      <c r="H20" s="19">
        <f ca="1">IF(ISNA($D20),0,INDEX(OFFSET(Лист2!$E$2:$G$2,$E20,0,3-$E20),$D20,3))</f>
        <v>0</v>
      </c>
      <c r="I20" s="19"/>
      <c r="J20" s="19">
        <f t="shared" ca="1" si="8"/>
        <v>36</v>
      </c>
      <c r="K20" s="15">
        <f t="shared" ca="1" si="9"/>
        <v>55885</v>
      </c>
    </row>
    <row r="21" spans="1:11" ht="15.75" x14ac:dyDescent="0.25">
      <c r="A21" s="15">
        <f t="shared" ca="1" si="6"/>
        <v>55885</v>
      </c>
      <c r="B21" s="16">
        <f t="shared" si="5"/>
        <v>36</v>
      </c>
      <c r="C21" s="17">
        <f t="shared" ca="1" si="7"/>
        <v>56980</v>
      </c>
      <c r="D21" s="18" t="e">
        <f t="shared" ca="1" si="4"/>
        <v>#N/A</v>
      </c>
      <c r="E21" s="18">
        <f ca="1">COUNT(D$8:D20)</f>
        <v>2</v>
      </c>
      <c r="F21" s="15" t="str">
        <f ca="1">IF(ISNA($D21),"",INDEX(OFFSET(Лист2!$E$2:$G$2,$E21,0,3-$E21),$D21,1))</f>
        <v/>
      </c>
      <c r="G21" s="15" t="str">
        <f ca="1">IF(ISNA($D21),"",INDEX(OFFSET(Лист2!$E$2:$G$2,$E21,0,3-$E21),$D21,2))</f>
        <v/>
      </c>
      <c r="H21" s="19">
        <f ca="1">IF(ISNA($D21),0,INDEX(OFFSET(Лист2!$E$2:$G$2,$E21,0,3-$E21),$D21,3))</f>
        <v>0</v>
      </c>
      <c r="I21" s="19"/>
      <c r="J21" s="19">
        <f t="shared" ca="1" si="8"/>
        <v>36</v>
      </c>
      <c r="K21" s="15">
        <f t="shared" ca="1" si="9"/>
        <v>56980</v>
      </c>
    </row>
    <row r="22" spans="1:11" ht="15.75" x14ac:dyDescent="0.25">
      <c r="A22" s="15">
        <f t="shared" ca="1" si="6"/>
        <v>56980</v>
      </c>
      <c r="B22" s="16">
        <f t="shared" si="5"/>
        <v>36</v>
      </c>
      <c r="C22" s="17">
        <f t="shared" ca="1" si="7"/>
        <v>58076</v>
      </c>
      <c r="D22" s="18" t="e">
        <f t="shared" ca="1" si="4"/>
        <v>#N/A</v>
      </c>
      <c r="E22" s="18">
        <f ca="1">COUNT(D$8:D21)</f>
        <v>2</v>
      </c>
      <c r="F22" s="15" t="str">
        <f ca="1">IF(ISNA($D22),"",INDEX(OFFSET(Лист2!$E$2:$G$2,$E22,0,3-$E22),$D22,1))</f>
        <v/>
      </c>
      <c r="G22" s="15" t="str">
        <f ca="1">IF(ISNA($D22),"",INDEX(OFFSET(Лист2!$E$2:$G$2,$E22,0,3-$E22),$D22,2))</f>
        <v/>
      </c>
      <c r="H22" s="19">
        <f ca="1">IF(ISNA($D22),0,INDEX(OFFSET(Лист2!$E$2:$G$2,$E22,0,3-$E22),$D22,3))</f>
        <v>0</v>
      </c>
      <c r="I22" s="19"/>
      <c r="J22" s="19">
        <f t="shared" ca="1" si="8"/>
        <v>36</v>
      </c>
      <c r="K22" s="15">
        <f t="shared" ca="1" si="9"/>
        <v>58076</v>
      </c>
    </row>
    <row r="23" spans="1:11" ht="15.75" x14ac:dyDescent="0.25">
      <c r="A23" s="15">
        <f t="shared" ca="1" si="6"/>
        <v>58076</v>
      </c>
      <c r="B23" s="16">
        <f t="shared" si="5"/>
        <v>36</v>
      </c>
      <c r="C23" s="17">
        <f t="shared" ca="1" si="7"/>
        <v>59172</v>
      </c>
      <c r="D23" s="18" t="e">
        <f t="shared" ca="1" si="4"/>
        <v>#N/A</v>
      </c>
      <c r="E23" s="18">
        <f ca="1">COUNT(D$8:D22)</f>
        <v>2</v>
      </c>
      <c r="F23" s="15" t="str">
        <f ca="1">IF(ISNA($D23),"",INDEX(OFFSET(Лист2!$E$2:$G$2,$E23,0,3-$E23),$D23,1))</f>
        <v/>
      </c>
      <c r="G23" s="15" t="str">
        <f ca="1">IF(ISNA($D23),"",INDEX(OFFSET(Лист2!$E$2:$G$2,$E23,0,3-$E23),$D23,2))</f>
        <v/>
      </c>
      <c r="H23" s="19">
        <f ca="1">IF(ISNA($D23),0,INDEX(OFFSET(Лист2!$E$2:$G$2,$E23,0,3-$E23),$D23,3))</f>
        <v>0</v>
      </c>
      <c r="I23" s="19"/>
      <c r="J23" s="19">
        <f t="shared" ca="1" si="8"/>
        <v>36</v>
      </c>
      <c r="K23" s="15">
        <f t="shared" ca="1" si="9"/>
        <v>59172</v>
      </c>
    </row>
    <row r="24" spans="1:11" ht="15.75" x14ac:dyDescent="0.25">
      <c r="A24" s="15">
        <f t="shared" ca="1" si="6"/>
        <v>59172</v>
      </c>
      <c r="B24" s="16">
        <f t="shared" si="5"/>
        <v>36</v>
      </c>
      <c r="C24" s="17">
        <f t="shared" ca="1" si="7"/>
        <v>60268</v>
      </c>
      <c r="D24" s="18" t="e">
        <f t="shared" ca="1" si="4"/>
        <v>#N/A</v>
      </c>
      <c r="E24" s="18">
        <f ca="1">COUNT(D$8:D23)</f>
        <v>2</v>
      </c>
      <c r="F24" s="15" t="str">
        <f ca="1">IF(ISNA($D24),"",INDEX(OFFSET(Лист2!$E$2:$G$2,$E24,0,3-$E24),$D24,1))</f>
        <v/>
      </c>
      <c r="G24" s="15" t="str">
        <f ca="1">IF(ISNA($D24),"",INDEX(OFFSET(Лист2!$E$2:$G$2,$E24,0,3-$E24),$D24,2))</f>
        <v/>
      </c>
      <c r="H24" s="19">
        <f ca="1">IF(ISNA($D24),0,INDEX(OFFSET(Лист2!$E$2:$G$2,$E24,0,3-$E24),$D24,3))</f>
        <v>0</v>
      </c>
      <c r="I24" s="19"/>
      <c r="J24" s="19">
        <f t="shared" ca="1" si="8"/>
        <v>36</v>
      </c>
      <c r="K24" s="15">
        <f t="shared" ca="1" si="9"/>
        <v>60268</v>
      </c>
    </row>
    <row r="25" spans="1:11" ht="15.75" x14ac:dyDescent="0.25">
      <c r="A25" s="15">
        <f t="shared" ca="1" si="6"/>
        <v>60268</v>
      </c>
      <c r="B25" s="16">
        <f t="shared" si="5"/>
        <v>36</v>
      </c>
      <c r="C25" s="17">
        <f t="shared" ca="1" si="7"/>
        <v>61363</v>
      </c>
      <c r="D25" s="18" t="e">
        <f t="shared" ca="1" si="4"/>
        <v>#N/A</v>
      </c>
      <c r="E25" s="18">
        <f ca="1">COUNT(D$8:D24)</f>
        <v>2</v>
      </c>
      <c r="F25" s="15" t="str">
        <f ca="1">IF(ISNA($D25),"",INDEX(OFFSET(Лист2!$E$2:$G$2,$E25,0,3-$E25),$D25,1))</f>
        <v/>
      </c>
      <c r="G25" s="15" t="str">
        <f ca="1">IF(ISNA($D25),"",INDEX(OFFSET(Лист2!$E$2:$G$2,$E25,0,3-$E25),$D25,2))</f>
        <v/>
      </c>
      <c r="H25" s="19">
        <f ca="1">IF(ISNA($D25),0,INDEX(OFFSET(Лист2!$E$2:$G$2,$E25,0,3-$E25),$D25,3))</f>
        <v>0</v>
      </c>
      <c r="I25" s="19"/>
      <c r="J25" s="19">
        <f t="shared" ca="1" si="8"/>
        <v>36</v>
      </c>
      <c r="K25" s="15">
        <f t="shared" ca="1" si="9"/>
        <v>61363</v>
      </c>
    </row>
    <row r="26" spans="1:11" ht="15.75" x14ac:dyDescent="0.25">
      <c r="A26" s="15">
        <f t="shared" ca="1" si="6"/>
        <v>61363</v>
      </c>
      <c r="B26" s="16">
        <f t="shared" si="5"/>
        <v>36</v>
      </c>
      <c r="C26" s="17">
        <f t="shared" ca="1" si="7"/>
        <v>62459</v>
      </c>
      <c r="D26" s="18" t="e">
        <f t="shared" ca="1" si="4"/>
        <v>#N/A</v>
      </c>
      <c r="E26" s="18">
        <f ca="1">COUNT(D$8:D25)</f>
        <v>2</v>
      </c>
      <c r="F26" s="15" t="str">
        <f ca="1">IF(ISNA($D26),"",INDEX(OFFSET(Лист2!$E$2:$G$2,$E26,0,3-$E26),$D26,1))</f>
        <v/>
      </c>
      <c r="G26" s="15" t="str">
        <f ca="1">IF(ISNA($D26),"",INDEX(OFFSET(Лист2!$E$2:$G$2,$E26,0,3-$E26),$D26,2))</f>
        <v/>
      </c>
      <c r="H26" s="19">
        <f ca="1">IF(ISNA($D26),0,INDEX(OFFSET(Лист2!$E$2:$G$2,$E26,0,3-$E26),$D26,3))</f>
        <v>0</v>
      </c>
      <c r="I26" s="19"/>
      <c r="J26" s="19">
        <f t="shared" ca="1" si="8"/>
        <v>36</v>
      </c>
      <c r="K26" s="15">
        <f t="shared" ca="1" si="9"/>
        <v>62459</v>
      </c>
    </row>
    <row r="27" spans="1:11" ht="15.75" x14ac:dyDescent="0.25">
      <c r="A27" s="15">
        <f t="shared" ca="1" si="6"/>
        <v>62459</v>
      </c>
      <c r="B27" s="16">
        <f t="shared" si="5"/>
        <v>36</v>
      </c>
      <c r="C27" s="17">
        <f t="shared" ca="1" si="7"/>
        <v>63555</v>
      </c>
      <c r="D27" s="18" t="e">
        <f t="shared" ca="1" si="4"/>
        <v>#N/A</v>
      </c>
      <c r="E27" s="18">
        <f ca="1">COUNT(D$8:D26)</f>
        <v>2</v>
      </c>
      <c r="F27" s="15" t="str">
        <f ca="1">IF(ISNA($D27),"",INDEX(OFFSET(Лист2!$E$2:$G$2,$E27,0,3-$E27),$D27,1))</f>
        <v/>
      </c>
      <c r="G27" s="15" t="str">
        <f ca="1">IF(ISNA($D27),"",INDEX(OFFSET(Лист2!$E$2:$G$2,$E27,0,3-$E27),$D27,2))</f>
        <v/>
      </c>
      <c r="H27" s="19">
        <f ca="1">IF(ISNA($D27),0,INDEX(OFFSET(Лист2!$E$2:$G$2,$E27,0,3-$E27),$D27,3))</f>
        <v>0</v>
      </c>
      <c r="I27" s="19"/>
      <c r="J27" s="19">
        <f t="shared" ca="1" si="8"/>
        <v>36</v>
      </c>
      <c r="K27" s="15">
        <f t="shared" ca="1" si="9"/>
        <v>63555</v>
      </c>
    </row>
    <row r="28" spans="1:11" ht="15.75" x14ac:dyDescent="0.25">
      <c r="A28" s="15">
        <f t="shared" ca="1" si="6"/>
        <v>63555</v>
      </c>
      <c r="B28" s="16">
        <f t="shared" si="5"/>
        <v>36</v>
      </c>
      <c r="C28" s="17">
        <f t="shared" ca="1" si="7"/>
        <v>64651</v>
      </c>
      <c r="D28" s="18" t="e">
        <f t="shared" ca="1" si="4"/>
        <v>#N/A</v>
      </c>
      <c r="E28" s="18">
        <f ca="1">COUNT(D$8:D27)</f>
        <v>2</v>
      </c>
      <c r="F28" s="15" t="str">
        <f ca="1">IF(ISNA($D28),"",INDEX(OFFSET(Лист2!$E$2:$G$2,$E28,0,3-$E28),$D28,1))</f>
        <v/>
      </c>
      <c r="G28" s="15" t="str">
        <f ca="1">IF(ISNA($D28),"",INDEX(OFFSET(Лист2!$E$2:$G$2,$E28,0,3-$E28),$D28,2))</f>
        <v/>
      </c>
      <c r="H28" s="19">
        <f ca="1">IF(ISNA($D28),0,INDEX(OFFSET(Лист2!$E$2:$G$2,$E28,0,3-$E28),$D28,3))</f>
        <v>0</v>
      </c>
      <c r="I28" s="19"/>
      <c r="J28" s="19">
        <f t="shared" ca="1" si="8"/>
        <v>36</v>
      </c>
      <c r="K28" s="15">
        <f t="shared" ca="1" si="9"/>
        <v>64651</v>
      </c>
    </row>
  </sheetData>
  <mergeCells count="1">
    <mergeCell ref="E1:F1"/>
  </mergeCells>
  <conditionalFormatting sqref="C9:E28">
    <cfRule type="cellIs" dxfId="3" priority="11" operator="greaterThan">
      <formula>$B$2</formula>
    </cfRule>
  </conditionalFormatting>
  <conditionalFormatting sqref="A9:A28">
    <cfRule type="cellIs" dxfId="2" priority="10" operator="greaterThan">
      <formula>$B$2</formula>
    </cfRule>
  </conditionalFormatting>
  <conditionalFormatting sqref="K9:K28">
    <cfRule type="cellIs" dxfId="1" priority="9" operator="greaterThan">
      <formula>$B$2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2022-07-16T19:11:03Z</dcterms:created>
  <dcterms:modified xsi:type="dcterms:W3CDTF">2022-07-18T04:10:49Z</dcterms:modified>
</cp:coreProperties>
</file>