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Q14" i="1" s="1"/>
  <c r="R14" i="1" s="1"/>
  <c r="S14" i="1" s="1"/>
  <c r="N14" i="1"/>
  <c r="G6" i="1"/>
  <c r="G5" i="1"/>
  <c r="O14" i="1" l="1"/>
  <c r="N15" i="1"/>
  <c r="P14" i="1"/>
  <c r="B16" i="1"/>
  <c r="A14" i="1"/>
  <c r="J15" i="1" s="1"/>
  <c r="L15" i="1" s="1"/>
  <c r="M15" i="1" l="1"/>
  <c r="N16" i="1" s="1"/>
  <c r="C14" i="1"/>
  <c r="A15" i="1" s="1"/>
  <c r="C6" i="1"/>
  <c r="C7" i="1"/>
  <c r="C5" i="1"/>
  <c r="P15" i="1" l="1"/>
  <c r="O15" i="1"/>
  <c r="C15" i="1"/>
  <c r="A16" i="1" s="1"/>
  <c r="C16" i="1" s="1"/>
  <c r="A17" i="1" s="1"/>
  <c r="C17" i="1" s="1"/>
  <c r="A18" i="1" s="1"/>
  <c r="C18" i="1" s="1"/>
  <c r="A19" i="1" s="1"/>
  <c r="C19" i="1" s="1"/>
  <c r="Q15" i="1"/>
  <c r="R15" i="1" s="1"/>
  <c r="S15" i="1" s="1"/>
  <c r="J16" i="1" s="1"/>
  <c r="L16" i="1" s="1"/>
  <c r="M16" i="1" s="1"/>
  <c r="N17" i="1" l="1"/>
  <c r="O16" i="1"/>
  <c r="Q16" i="1"/>
  <c r="R16" i="1" s="1"/>
  <c r="S16" i="1" s="1"/>
  <c r="J17" i="1" s="1"/>
  <c r="P16" i="1"/>
  <c r="L17" i="1" l="1"/>
  <c r="M17" i="1" s="1"/>
  <c r="P17" i="1" s="1"/>
  <c r="N18" i="1" l="1"/>
  <c r="Q17" i="1"/>
  <c r="R17" i="1" s="1"/>
  <c r="S17" i="1" s="1"/>
  <c r="J18" i="1" s="1"/>
  <c r="O17" i="1"/>
  <c r="L18" i="1" l="1"/>
  <c r="M18" i="1" s="1"/>
  <c r="P18" i="1" s="1"/>
  <c r="Q18" i="1" l="1"/>
  <c r="R18" i="1" s="1"/>
  <c r="S18" i="1" s="1"/>
  <c r="J19" i="1" s="1"/>
  <c r="N19" i="1"/>
  <c r="O18" i="1"/>
  <c r="L19" i="1" l="1"/>
  <c r="M19" i="1" s="1"/>
  <c r="P19" i="1" s="1"/>
  <c r="Q19" i="1" l="1"/>
  <c r="R19" i="1" s="1"/>
  <c r="S19" i="1" s="1"/>
  <c r="J20" i="1" s="1"/>
  <c r="N20" i="1"/>
  <c r="O19" i="1"/>
  <c r="L20" i="1" l="1"/>
  <c r="M20" i="1" s="1"/>
  <c r="Q20" i="1" s="1"/>
  <c r="O20" i="1" l="1"/>
  <c r="N21" i="1"/>
  <c r="P20" i="1"/>
  <c r="R20" i="1"/>
  <c r="S20" i="1" s="1"/>
  <c r="J21" i="1" s="1"/>
  <c r="L21" i="1" l="1"/>
  <c r="M21" i="1" s="1"/>
  <c r="O21" i="1" s="1"/>
  <c r="P21" i="1" l="1"/>
  <c r="N22" i="1"/>
  <c r="Q21" i="1"/>
  <c r="R21" i="1" s="1"/>
  <c r="S21" i="1" s="1"/>
  <c r="J22" i="1" s="1"/>
  <c r="L22" i="1" l="1"/>
  <c r="M22" i="1" s="1"/>
  <c r="P22" i="1" s="1"/>
  <c r="Q22" i="1" l="1"/>
  <c r="R22" i="1" s="1"/>
  <c r="S22" i="1" s="1"/>
  <c r="O22" i="1"/>
  <c r="L14" i="1"/>
</calcChain>
</file>

<file path=xl/sharedStrings.xml><?xml version="1.0" encoding="utf-8"?>
<sst xmlns="http://schemas.openxmlformats.org/spreadsheetml/2006/main" count="24" uniqueCount="24">
  <si>
    <t>Служит</t>
  </si>
  <si>
    <t>Уволен</t>
  </si>
  <si>
    <t>Разница в месяцах между датами декрета</t>
  </si>
  <si>
    <t>Срок носки предмета в месяцах</t>
  </si>
  <si>
    <t>Расчеты</t>
  </si>
  <si>
    <t>следующий срок</t>
  </si>
  <si>
    <t>2й декрет наступил и прибавили 15 месяцев к 36</t>
  </si>
  <si>
    <t>1й декрет наступил и прибавили 23 месяцев к 36</t>
  </si>
  <si>
    <t>2 декрет еще не наступил</t>
  </si>
  <si>
    <t>1й декрет</t>
  </si>
  <si>
    <t>2й декрет</t>
  </si>
  <si>
    <t>3й декрет</t>
  </si>
  <si>
    <t>декрет не наступил</t>
  </si>
  <si>
    <t>Начало</t>
  </si>
  <si>
    <t>Оконч план</t>
  </si>
  <si>
    <t>Оконч факт</t>
  </si>
  <si>
    <t>Позиция</t>
  </si>
  <si>
    <t>Было декретов</t>
  </si>
  <si>
    <t>Срок план</t>
  </si>
  <si>
    <t>Декрет нач</t>
  </si>
  <si>
    <t>Декрет оконч</t>
  </si>
  <si>
    <t>Длит, мес</t>
  </si>
  <si>
    <t>Срок факт</t>
  </si>
  <si>
    <t>Справочник Декретов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</si>
</sst>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1" xfId="0" applyNumberFormat="1" applyFont="1" applyBorder="1"/>
    <xf numFmtId="0" fontId="3" fillId="0" borderId="1" xfId="0" applyFont="1" applyBorder="1"/>
    <xf numFmtId="14" fontId="1" fillId="0" borderId="0" xfId="0" applyNumberFormat="1" applyFont="1"/>
    <xf numFmtId="14" fontId="5" fillId="0" borderId="0" xfId="0" applyNumberFormat="1" applyFont="1"/>
    <xf numFmtId="0" fontId="5" fillId="0" borderId="0" xfId="0" applyNumberFormat="1" applyFont="1"/>
    <xf numFmtId="0" fontId="1" fillId="0" borderId="0" xfId="0" applyNumberFormat="1" applyFont="1"/>
    <xf numFmtId="0" fontId="3" fillId="0" borderId="0" xfId="0" applyFont="1"/>
    <xf numFmtId="0" fontId="3" fillId="2" borderId="0" xfId="0" applyFont="1" applyFill="1"/>
    <xf numFmtId="0" fontId="6" fillId="2" borderId="0" xfId="0" applyFont="1" applyFill="1"/>
    <xf numFmtId="14" fontId="2" fillId="3" borderId="1" xfId="0" applyNumberFormat="1" applyFont="1" applyFill="1" applyBorder="1"/>
    <xf numFmtId="0" fontId="4" fillId="3" borderId="1" xfId="0" applyNumberFormat="1" applyFont="1" applyFill="1" applyBorder="1" applyAlignment="1" applyProtection="1"/>
  </cellXfs>
  <cellStyles count="1"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A2" workbookViewId="0">
      <selection activeCell="A13" sqref="A13"/>
    </sheetView>
  </sheetViews>
  <sheetFormatPr defaultRowHeight="15.75" x14ac:dyDescent="0.25"/>
  <cols>
    <col min="1" max="1" width="11.28515625" style="1" customWidth="1"/>
    <col min="2" max="2" width="15" style="1" customWidth="1"/>
    <col min="3" max="3" width="11.28515625" style="1" bestFit="1" customWidth="1"/>
    <col min="4" max="9" width="9.140625" style="1"/>
    <col min="10" max="10" width="11.28515625" style="1" bestFit="1" customWidth="1"/>
    <col min="11" max="11" width="11.7109375" style="1" bestFit="1" customWidth="1"/>
    <col min="12" max="12" width="13.42578125" style="1" bestFit="1" customWidth="1"/>
    <col min="13" max="13" width="9.85546875" style="1" bestFit="1" customWidth="1"/>
    <col min="14" max="14" width="17" style="1" bestFit="1" customWidth="1"/>
    <col min="15" max="15" width="12.7109375" style="1" bestFit="1" customWidth="1"/>
    <col min="16" max="16" width="15.28515625" style="1" bestFit="1" customWidth="1"/>
    <col min="17" max="17" width="11.140625" style="1" bestFit="1" customWidth="1"/>
    <col min="18" max="18" width="12" style="1" bestFit="1" customWidth="1"/>
    <col min="19" max="19" width="13.7109375" style="1" bestFit="1" customWidth="1"/>
    <col min="20" max="16384" width="9.140625" style="1"/>
  </cols>
  <sheetData>
    <row r="1" spans="1:19" x14ac:dyDescent="0.25">
      <c r="A1" s="3" t="s">
        <v>0</v>
      </c>
      <c r="B1" s="2">
        <v>40065</v>
      </c>
    </row>
    <row r="2" spans="1:19" x14ac:dyDescent="0.25">
      <c r="A2" s="3" t="s">
        <v>1</v>
      </c>
      <c r="B2" s="2">
        <v>44694</v>
      </c>
    </row>
    <row r="4" spans="1:19" x14ac:dyDescent="0.25">
      <c r="A4" s="8" t="s">
        <v>23</v>
      </c>
      <c r="C4" s="1" t="s">
        <v>2</v>
      </c>
    </row>
    <row r="5" spans="1:19" x14ac:dyDescent="0.25">
      <c r="A5" s="11">
        <v>40673</v>
      </c>
      <c r="B5" s="11">
        <v>41367</v>
      </c>
      <c r="C5" s="12">
        <f>(YEAR(B5)-YEAR(A5))*12+MONTH(B5)-MONTH(A5)</f>
        <v>23</v>
      </c>
      <c r="E5" s="1" t="s">
        <v>9</v>
      </c>
      <c r="G5" s="1">
        <f>DATEDIF(A5,B5,"M")</f>
        <v>22</v>
      </c>
    </row>
    <row r="6" spans="1:19" x14ac:dyDescent="0.25">
      <c r="A6" s="11">
        <v>43070</v>
      </c>
      <c r="B6" s="11">
        <v>43525</v>
      </c>
      <c r="C6" s="12">
        <f t="shared" ref="C6:C7" si="0">(YEAR(B6)-YEAR(A6))*12+MONTH(B6)-MONTH(A6)</f>
        <v>15</v>
      </c>
      <c r="E6" s="1" t="s">
        <v>10</v>
      </c>
      <c r="G6" s="1">
        <f>DATEDIF(A6,B6,"M")</f>
        <v>15</v>
      </c>
    </row>
    <row r="7" spans="1:19" x14ac:dyDescent="0.25">
      <c r="A7" s="11"/>
      <c r="B7" s="11"/>
      <c r="C7" s="12">
        <f t="shared" si="0"/>
        <v>0</v>
      </c>
      <c r="E7" s="1" t="s">
        <v>11</v>
      </c>
    </row>
    <row r="10" spans="1:19" x14ac:dyDescent="0.25">
      <c r="A10" s="1" t="s">
        <v>3</v>
      </c>
    </row>
    <row r="11" spans="1:19" x14ac:dyDescent="0.25">
      <c r="A11" s="1">
        <v>36</v>
      </c>
    </row>
    <row r="13" spans="1:19" x14ac:dyDescent="0.25">
      <c r="A13" s="1" t="s">
        <v>4</v>
      </c>
      <c r="C13" s="1" t="s">
        <v>5</v>
      </c>
      <c r="J13" s="9" t="s">
        <v>13</v>
      </c>
      <c r="K13" s="9" t="s">
        <v>18</v>
      </c>
      <c r="L13" s="9" t="s">
        <v>14</v>
      </c>
      <c r="M13" s="10" t="s">
        <v>16</v>
      </c>
      <c r="N13" s="10" t="s">
        <v>17</v>
      </c>
      <c r="O13" s="9" t="s">
        <v>19</v>
      </c>
      <c r="P13" s="9" t="s">
        <v>20</v>
      </c>
      <c r="Q13" s="9" t="s">
        <v>21</v>
      </c>
      <c r="R13" s="9" t="s">
        <v>22</v>
      </c>
      <c r="S13" s="9" t="s">
        <v>15</v>
      </c>
    </row>
    <row r="14" spans="1:19" x14ac:dyDescent="0.25">
      <c r="A14" s="4">
        <f>B1</f>
        <v>40065</v>
      </c>
      <c r="B14" s="1">
        <v>59</v>
      </c>
      <c r="C14" s="5">
        <f>EDATE(A14,B14)</f>
        <v>41860</v>
      </c>
      <c r="D14" s="1" t="s">
        <v>7</v>
      </c>
      <c r="J14" s="4">
        <v>38969</v>
      </c>
      <c r="K14" s="1">
        <v>36</v>
      </c>
      <c r="L14" s="5">
        <f>EDATE(J14,K14)</f>
        <v>40065</v>
      </c>
      <c r="M14" s="6" t="e">
        <f ca="1">MATCH(L14,OFFSET($A$5,N14,0,3-N14))</f>
        <v>#N/A</v>
      </c>
      <c r="N14" s="6">
        <f>COUNT(M$13:M13)</f>
        <v>0</v>
      </c>
      <c r="O14" s="4" t="str">
        <f ca="1">IF(ISNA($M14),"",INDEX(OFFSET($A$5:$C$5,$N14,0,3-$N14),$M14,1))</f>
        <v/>
      </c>
      <c r="P14" s="4" t="str">
        <f ca="1">IF(ISNA($M14),"",INDEX(OFFSET($A$5:$C$5,$N14,0,3-$N14),$M14,2))</f>
        <v/>
      </c>
      <c r="Q14" s="7">
        <f ca="1">IF(ISNA($M14),0,INDEX(OFFSET($A$5:$C$5,$N14,0,3-$N14),$M14,3))</f>
        <v>0</v>
      </c>
      <c r="R14" s="7">
        <f ca="1">K14+Q14</f>
        <v>36</v>
      </c>
      <c r="S14" s="4">
        <f ca="1">EDATE(J14,R14)</f>
        <v>40065</v>
      </c>
    </row>
    <row r="15" spans="1:19" x14ac:dyDescent="0.25">
      <c r="A15" s="4">
        <f>C14</f>
        <v>41860</v>
      </c>
      <c r="B15" s="1">
        <v>36</v>
      </c>
      <c r="C15" s="5">
        <f>EDATE(A15,B15)</f>
        <v>42956</v>
      </c>
      <c r="D15" s="1" t="s">
        <v>8</v>
      </c>
      <c r="J15" s="4">
        <f>A14</f>
        <v>40065</v>
      </c>
      <c r="K15" s="1">
        <v>36</v>
      </c>
      <c r="L15" s="5">
        <f>EDATE(J15,K15)</f>
        <v>41161</v>
      </c>
      <c r="M15" s="6">
        <f ca="1">MATCH(L15,OFFSET($A$5,N15,0,3-N15))</f>
        <v>1</v>
      </c>
      <c r="N15" s="6">
        <f ca="1">COUNT(M$13:M14)</f>
        <v>0</v>
      </c>
      <c r="O15" s="4">
        <f ca="1">IF(ISNA($M15),"",INDEX(OFFSET($A$5:$C$5,$N15,0,3-$N15),$M15,1))</f>
        <v>40673</v>
      </c>
      <c r="P15" s="4">
        <f ca="1">IF(ISNA($M15),"",INDEX(OFFSET($A$5:$C$5,$N15,0,3-$N15),$M15,2))</f>
        <v>41367</v>
      </c>
      <c r="Q15" s="7">
        <f ca="1">IF(ISNA($M15),0,INDEX(OFFSET($A$5:$C$5,$N15,0,3-$N15),$M15,3))</f>
        <v>23</v>
      </c>
      <c r="R15" s="7">
        <f ca="1">K15+Q15</f>
        <v>59</v>
      </c>
      <c r="S15" s="4">
        <f ca="1">EDATE(J15,R15)</f>
        <v>41860</v>
      </c>
    </row>
    <row r="16" spans="1:19" x14ac:dyDescent="0.25">
      <c r="A16" s="4">
        <f t="shared" ref="A16:A19" si="1">C15</f>
        <v>42956</v>
      </c>
      <c r="B16" s="1">
        <f>36+15</f>
        <v>51</v>
      </c>
      <c r="C16" s="5">
        <f t="shared" ref="C16:C19" si="2">EDATE(A16,B16)</f>
        <v>44509</v>
      </c>
      <c r="D16" s="1" t="s">
        <v>6</v>
      </c>
      <c r="J16" s="4">
        <f ca="1">S15</f>
        <v>41860</v>
      </c>
      <c r="K16" s="1">
        <v>36</v>
      </c>
      <c r="L16" s="5">
        <f ca="1">EDATE(J16,K16)</f>
        <v>42956</v>
      </c>
      <c r="M16" s="6" t="e">
        <f t="shared" ref="M16:M22" ca="1" si="3">MATCH(L16,OFFSET($A$5,N16,0,3-N16))</f>
        <v>#N/A</v>
      </c>
      <c r="N16" s="6">
        <f ca="1">COUNT(M$13:M15)</f>
        <v>1</v>
      </c>
      <c r="O16" s="4" t="str">
        <f t="shared" ref="O16:O22" ca="1" si="4">IF(ISNA($M16),"",INDEX(OFFSET($A$5:$C$5,$N16,0,3-$N16),$M16,1))</f>
        <v/>
      </c>
      <c r="P16" s="4" t="str">
        <f t="shared" ref="P16:P22" ca="1" si="5">IF(ISNA($M16),"",INDEX(OFFSET($A$5:$C$5,$N16,0,3-$N16),$M16,2))</f>
        <v/>
      </c>
      <c r="Q16" s="7">
        <f t="shared" ref="Q16:Q22" ca="1" si="6">IF(ISNA($M16),0,INDEX(OFFSET($A$5:$C$5,$N16,0,3-$N16),$M16,3))</f>
        <v>0</v>
      </c>
      <c r="R16" s="7">
        <f t="shared" ref="R16:R22" ca="1" si="7">K16+Q16</f>
        <v>36</v>
      </c>
      <c r="S16" s="4">
        <f t="shared" ref="S16:S22" ca="1" si="8">EDATE(J16,R16)</f>
        <v>42956</v>
      </c>
    </row>
    <row r="17" spans="1:19" x14ac:dyDescent="0.25">
      <c r="A17" s="4">
        <f t="shared" si="1"/>
        <v>44509</v>
      </c>
      <c r="B17" s="1">
        <v>36</v>
      </c>
      <c r="C17" s="5">
        <f t="shared" si="2"/>
        <v>45605</v>
      </c>
      <c r="D17" s="1" t="s">
        <v>12</v>
      </c>
      <c r="J17" s="4">
        <f ca="1">S16</f>
        <v>42956</v>
      </c>
      <c r="K17" s="1">
        <v>36</v>
      </c>
      <c r="L17" s="5">
        <f ca="1">EDATE(J17,K17)</f>
        <v>44052</v>
      </c>
      <c r="M17" s="6">
        <f t="shared" ca="1" si="3"/>
        <v>1</v>
      </c>
      <c r="N17" s="6">
        <f ca="1">COUNT(M$13:M16)</f>
        <v>1</v>
      </c>
      <c r="O17" s="4">
        <f t="shared" ca="1" si="4"/>
        <v>43070</v>
      </c>
      <c r="P17" s="4">
        <f t="shared" ca="1" si="5"/>
        <v>43525</v>
      </c>
      <c r="Q17" s="7">
        <f t="shared" ca="1" si="6"/>
        <v>15</v>
      </c>
      <c r="R17" s="7">
        <f t="shared" ca="1" si="7"/>
        <v>51</v>
      </c>
      <c r="S17" s="4">
        <f t="shared" ca="1" si="8"/>
        <v>44509</v>
      </c>
    </row>
    <row r="18" spans="1:19" x14ac:dyDescent="0.25">
      <c r="A18" s="4">
        <f t="shared" si="1"/>
        <v>45605</v>
      </c>
      <c r="C18" s="5">
        <f t="shared" si="2"/>
        <v>45605</v>
      </c>
      <c r="J18" s="4">
        <f ca="1">S17</f>
        <v>44509</v>
      </c>
      <c r="K18" s="1">
        <v>36</v>
      </c>
      <c r="L18" s="5">
        <f ca="1">EDATE(J18,K18)</f>
        <v>45605</v>
      </c>
      <c r="M18" s="6" t="e">
        <f t="shared" ca="1" si="3"/>
        <v>#N/A</v>
      </c>
      <c r="N18" s="6">
        <f ca="1">COUNT(M$13:M17)</f>
        <v>2</v>
      </c>
      <c r="O18" s="4" t="str">
        <f t="shared" ca="1" si="4"/>
        <v/>
      </c>
      <c r="P18" s="4" t="str">
        <f t="shared" ca="1" si="5"/>
        <v/>
      </c>
      <c r="Q18" s="7">
        <f t="shared" ca="1" si="6"/>
        <v>0</v>
      </c>
      <c r="R18" s="7">
        <f t="shared" ca="1" si="7"/>
        <v>36</v>
      </c>
      <c r="S18" s="4">
        <f t="shared" ca="1" si="8"/>
        <v>45605</v>
      </c>
    </row>
    <row r="19" spans="1:19" x14ac:dyDescent="0.25">
      <c r="A19" s="4">
        <f t="shared" si="1"/>
        <v>45605</v>
      </c>
      <c r="C19" s="5">
        <f t="shared" si="2"/>
        <v>45605</v>
      </c>
      <c r="J19" s="4">
        <f t="shared" ref="J19:J22" ca="1" si="9">S18</f>
        <v>45605</v>
      </c>
      <c r="K19" s="1">
        <v>36</v>
      </c>
      <c r="L19" s="5">
        <f t="shared" ref="L19:L22" ca="1" si="10">EDATE(J19,K19)</f>
        <v>46700</v>
      </c>
      <c r="M19" s="6" t="e">
        <f t="shared" ca="1" si="3"/>
        <v>#N/A</v>
      </c>
      <c r="N19" s="6">
        <f ca="1">COUNT(M$13:M18)</f>
        <v>2</v>
      </c>
      <c r="O19" s="4" t="str">
        <f t="shared" ca="1" si="4"/>
        <v/>
      </c>
      <c r="P19" s="4" t="str">
        <f t="shared" ca="1" si="5"/>
        <v/>
      </c>
      <c r="Q19" s="7">
        <f t="shared" ca="1" si="6"/>
        <v>0</v>
      </c>
      <c r="R19" s="7">
        <f t="shared" ca="1" si="7"/>
        <v>36</v>
      </c>
      <c r="S19" s="4">
        <f t="shared" ca="1" si="8"/>
        <v>46700</v>
      </c>
    </row>
    <row r="20" spans="1:19" x14ac:dyDescent="0.25">
      <c r="J20" s="4">
        <f t="shared" ca="1" si="9"/>
        <v>46700</v>
      </c>
      <c r="K20" s="1">
        <v>36</v>
      </c>
      <c r="L20" s="5">
        <f t="shared" ca="1" si="10"/>
        <v>47796</v>
      </c>
      <c r="M20" s="6" t="e">
        <f t="shared" ca="1" si="3"/>
        <v>#N/A</v>
      </c>
      <c r="N20" s="6">
        <f ca="1">COUNT(M$13:M19)</f>
        <v>2</v>
      </c>
      <c r="O20" s="4" t="str">
        <f t="shared" ca="1" si="4"/>
        <v/>
      </c>
      <c r="P20" s="4" t="str">
        <f t="shared" ca="1" si="5"/>
        <v/>
      </c>
      <c r="Q20" s="7">
        <f t="shared" ca="1" si="6"/>
        <v>0</v>
      </c>
      <c r="R20" s="7">
        <f t="shared" ca="1" si="7"/>
        <v>36</v>
      </c>
      <c r="S20" s="4">
        <f t="shared" ca="1" si="8"/>
        <v>47796</v>
      </c>
    </row>
    <row r="21" spans="1:19" x14ac:dyDescent="0.25">
      <c r="J21" s="4">
        <f t="shared" ca="1" si="9"/>
        <v>47796</v>
      </c>
      <c r="K21" s="1">
        <v>36</v>
      </c>
      <c r="L21" s="5">
        <f t="shared" ca="1" si="10"/>
        <v>48892</v>
      </c>
      <c r="M21" s="6" t="e">
        <f t="shared" ca="1" si="3"/>
        <v>#N/A</v>
      </c>
      <c r="N21" s="6">
        <f ca="1">COUNT(M$13:M20)</f>
        <v>2</v>
      </c>
      <c r="O21" s="4" t="str">
        <f t="shared" ca="1" si="4"/>
        <v/>
      </c>
      <c r="P21" s="4" t="str">
        <f t="shared" ca="1" si="5"/>
        <v/>
      </c>
      <c r="Q21" s="7">
        <f t="shared" ca="1" si="6"/>
        <v>0</v>
      </c>
      <c r="R21" s="7">
        <f t="shared" ca="1" si="7"/>
        <v>36</v>
      </c>
      <c r="S21" s="4">
        <f t="shared" ca="1" si="8"/>
        <v>48892</v>
      </c>
    </row>
    <row r="22" spans="1:19" x14ac:dyDescent="0.25">
      <c r="J22" s="4">
        <f t="shared" ca="1" si="9"/>
        <v>48892</v>
      </c>
      <c r="K22" s="1">
        <v>36</v>
      </c>
      <c r="L22" s="5">
        <f t="shared" ca="1" si="10"/>
        <v>49988</v>
      </c>
      <c r="M22" s="6" t="e">
        <f t="shared" ca="1" si="3"/>
        <v>#N/A</v>
      </c>
      <c r="N22" s="6">
        <f ca="1">COUNT(M$13:M21)</f>
        <v>2</v>
      </c>
      <c r="O22" s="4" t="str">
        <f t="shared" ca="1" si="4"/>
        <v/>
      </c>
      <c r="P22" s="4" t="str">
        <f t="shared" ca="1" si="5"/>
        <v/>
      </c>
      <c r="Q22" s="7">
        <f t="shared" ca="1" si="6"/>
        <v>0</v>
      </c>
      <c r="R22" s="7">
        <f t="shared" ca="1" si="7"/>
        <v>36</v>
      </c>
      <c r="S22" s="4">
        <f t="shared" ca="1" si="8"/>
        <v>49988</v>
      </c>
    </row>
  </sheetData>
  <conditionalFormatting sqref="C14:C19">
    <cfRule type="cellIs" dxfId="15" priority="19" operator="greaterThan">
      <formula>$B$2</formula>
    </cfRule>
  </conditionalFormatting>
  <conditionalFormatting sqref="L15:N15">
    <cfRule type="cellIs" dxfId="14" priority="18" operator="greaterThan">
      <formula>$B$2</formula>
    </cfRule>
  </conditionalFormatting>
  <conditionalFormatting sqref="L16">
    <cfRule type="cellIs" dxfId="13" priority="17" operator="greaterThan">
      <formula>$B$2</formula>
    </cfRule>
  </conditionalFormatting>
  <conditionalFormatting sqref="N16">
    <cfRule type="cellIs" dxfId="12" priority="16" operator="greaterThan">
      <formula>$B$2</formula>
    </cfRule>
  </conditionalFormatting>
  <conditionalFormatting sqref="L18">
    <cfRule type="cellIs" dxfId="11" priority="7" operator="greaterThan">
      <formula>$B$2</formula>
    </cfRule>
  </conditionalFormatting>
  <conditionalFormatting sqref="L17">
    <cfRule type="cellIs" dxfId="10" priority="14" operator="greaterThan">
      <formula>$B$2</formula>
    </cfRule>
  </conditionalFormatting>
  <conditionalFormatting sqref="N17">
    <cfRule type="cellIs" dxfId="9" priority="13" operator="greaterThan">
      <formula>$B$2</formula>
    </cfRule>
  </conditionalFormatting>
  <conditionalFormatting sqref="L19:L22">
    <cfRule type="cellIs" dxfId="8" priority="4" operator="greaterThan">
      <formula>$B$2</formula>
    </cfRule>
  </conditionalFormatting>
  <conditionalFormatting sqref="M16:M17">
    <cfRule type="cellIs" dxfId="7" priority="11" operator="greaterThan">
      <formula>$B$2</formula>
    </cfRule>
  </conditionalFormatting>
  <conditionalFormatting sqref="N19:N22">
    <cfRule type="cellIs" dxfId="6" priority="6" operator="greaterThan">
      <formula>$B$2</formula>
    </cfRule>
  </conditionalFormatting>
  <conditionalFormatting sqref="N18">
    <cfRule type="cellIs" dxfId="5" priority="9" operator="greaterThan">
      <formula>$B$2</formula>
    </cfRule>
  </conditionalFormatting>
  <conditionalFormatting sqref="M18">
    <cfRule type="cellIs" dxfId="4" priority="8" operator="greaterThan">
      <formula>$B$2</formula>
    </cfRule>
  </conditionalFormatting>
  <conditionalFormatting sqref="M19:M22">
    <cfRule type="cellIs" dxfId="3" priority="5" operator="greaterThan">
      <formula>$B$2</formula>
    </cfRule>
  </conditionalFormatting>
  <conditionalFormatting sqref="N14">
    <cfRule type="cellIs" dxfId="2" priority="3" operator="greaterThan">
      <formula>$B$2</formula>
    </cfRule>
  </conditionalFormatting>
  <conditionalFormatting sqref="L14">
    <cfRule type="cellIs" dxfId="1" priority="2" operator="greaterThan">
      <formula>$B$2</formula>
    </cfRule>
  </conditionalFormatting>
  <conditionalFormatting sqref="M14">
    <cfRule type="cellIs" dxfId="0" priority="1" operator="greaterThan">
      <formula>$B$2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2022-07-16T19:11:03Z</dcterms:created>
  <dcterms:modified xsi:type="dcterms:W3CDTF">2022-07-16T19:21:21Z</dcterms:modified>
</cp:coreProperties>
</file>