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filterPrivacy="1" defaultThemeVersion="124226"/>
  <xr:revisionPtr revIDLastSave="0" documentId="8_{40837CC1-498C-4AFB-BF5D-C1D1786D4991}" xr6:coauthVersionLast="47" xr6:coauthVersionMax="47" xr10:uidLastSave="{00000000-0000-0000-0000-000000000000}"/>
  <bookViews>
    <workbookView xWindow="4875" yWindow="4215" windowWidth="21600" windowHeight="11385" xr2:uid="{00000000-000D-0000-FFFF-FFFF00000000}"/>
  </bookViews>
  <sheets>
    <sheet name="ПП" sheetId="5" r:id="rId1"/>
  </sheets>
  <definedNames>
    <definedName name="OLE_LINK1" localSheetId="0">ПП!$B$1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" i="5" l="1"/>
  <c r="B15" i="5"/>
  <c r="B14" i="5" l="1"/>
  <c r="C15" i="5"/>
  <c r="D15" i="5"/>
  <c r="E15" i="5"/>
  <c r="F15" i="5"/>
  <c r="C14" i="5"/>
  <c r="D14" i="5"/>
  <c r="F14" i="5"/>
  <c r="C13" i="5"/>
  <c r="D13" i="5"/>
  <c r="E13" i="5"/>
  <c r="F13" i="5"/>
  <c r="B13" i="5"/>
  <c r="E16" i="5" l="1"/>
  <c r="D16" i="5"/>
  <c r="F16" i="5"/>
  <c r="C16" i="5"/>
  <c r="B16" i="5"/>
  <c r="G16" i="5" l="1"/>
  <c r="H16" i="5"/>
</calcChain>
</file>

<file path=xl/sharedStrings.xml><?xml version="1.0" encoding="utf-8"?>
<sst xmlns="http://schemas.openxmlformats.org/spreadsheetml/2006/main" count="30" uniqueCount="27">
  <si>
    <t>№ п/п</t>
  </si>
  <si>
    <t>-</t>
  </si>
  <si>
    <t>Объём пробы, мкл</t>
  </si>
  <si>
    <t>Скорость потока подвижной фазы, мл/мин</t>
  </si>
  <si>
    <t>Детектирование при длине волны, нм</t>
  </si>
  <si>
    <t>Содержание СО Ацитилкарнитина гидрохлорида, %</t>
  </si>
  <si>
    <t>Содержание примесей, %</t>
  </si>
  <si>
    <t>Средняя масса содержимого капсулы, в г</t>
  </si>
  <si>
    <t>Масса навески препарата, г</t>
  </si>
  <si>
    <t>Площадь пиков ЕНП 1</t>
  </si>
  <si>
    <t>Площадь пиков ЕНП 2</t>
  </si>
  <si>
    <t>Площадь пиков ЕНП 3</t>
  </si>
  <si>
    <t>Фактор отклика</t>
  </si>
  <si>
    <t>Кротонобетаин</t>
  </si>
  <si>
    <t>Левокарнитин</t>
  </si>
  <si>
    <t>ЕНП 1</t>
  </si>
  <si>
    <t>ЕНП 2</t>
  </si>
  <si>
    <t>ЕНП 3</t>
  </si>
  <si>
    <t>Среднее</t>
  </si>
  <si>
    <t>Сумма примесей, %</t>
  </si>
  <si>
    <t>Максимальная ЕНП, %</t>
  </si>
  <si>
    <t xml:space="preserve">Площадь пиков СО ацетилкарнитина ГХ </t>
  </si>
  <si>
    <t>Фактическое содержание ацетилкарни-тина ГХ, г</t>
  </si>
  <si>
    <t>Площадь пиков кротоно-бетаина</t>
  </si>
  <si>
    <t>Температура колонки, °C</t>
  </si>
  <si>
    <t>Навеска СО Ацитилкарнитина гидрохлорида, г</t>
  </si>
  <si>
    <t>Площадь пиков левокарнитина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</si>
</sst>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6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0" fontId="1" fillId="0" borderId="0" xfId="0" applyFont="1" applyBorder="1"/>
    <xf numFmtId="2" fontId="1" fillId="0" borderId="0" xfId="0" quotePrefix="1" applyNumberFormat="1" applyFont="1" applyBorder="1" applyAlignment="1">
      <alignment horizontal="center"/>
    </xf>
    <xf numFmtId="1" fontId="1" fillId="0" borderId="0" xfId="0" quotePrefix="1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vertical="center" wrapText="1"/>
    </xf>
    <xf numFmtId="2" fontId="1" fillId="0" borderId="0" xfId="0" quotePrefix="1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1" fontId="1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166" fontId="3" fillId="0" borderId="0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quotePrefix="1" applyFont="1" applyBorder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2" fontId="3" fillId="0" borderId="1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165" fontId="3" fillId="0" borderId="0" xfId="0" applyNumberFormat="1" applyFont="1" applyBorder="1" applyAlignment="1">
      <alignment horizontal="center"/>
    </xf>
    <xf numFmtId="0" fontId="3" fillId="0" borderId="0" xfId="0" applyFont="1" applyBorder="1"/>
    <xf numFmtId="0" fontId="4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/>
    </xf>
    <xf numFmtId="166" fontId="3" fillId="0" borderId="1" xfId="0" applyNumberFormat="1" applyFont="1" applyBorder="1" applyAlignment="1" applyProtection="1">
      <alignment horizontal="center" vertical="center"/>
      <protection locked="0"/>
    </xf>
    <xf numFmtId="166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2" fontId="3" fillId="0" borderId="1" xfId="0" quotePrefix="1" applyNumberFormat="1" applyFont="1" applyBorder="1" applyAlignment="1" applyProtection="1">
      <alignment horizontal="center" vertical="center"/>
      <protection locked="0"/>
    </xf>
    <xf numFmtId="165" fontId="3" fillId="0" borderId="1" xfId="0" applyNumberFormat="1" applyFont="1" applyBorder="1" applyAlignment="1" applyProtection="1">
      <alignment horizontal="center" vertical="center"/>
      <protection locked="0"/>
    </xf>
    <xf numFmtId="165" fontId="3" fillId="0" borderId="1" xfId="0" applyNumberFormat="1" applyFont="1" applyBorder="1" applyAlignment="1" applyProtection="1">
      <alignment horizontal="center" vertical="center"/>
      <protection hidden="1"/>
    </xf>
    <xf numFmtId="2" fontId="3" fillId="0" borderId="1" xfId="0" applyNumberFormat="1" applyFont="1" applyBorder="1" applyAlignment="1" applyProtection="1">
      <alignment horizontal="center" vertical="center"/>
      <protection hidden="1"/>
    </xf>
    <xf numFmtId="2" fontId="3" fillId="0" borderId="1" xfId="0" quotePrefix="1" applyNumberFormat="1" applyFont="1" applyBorder="1" applyAlignment="1" applyProtection="1">
      <alignment horizontal="center" vertical="center"/>
      <protection hidden="1"/>
    </xf>
    <xf numFmtId="2" fontId="3" fillId="0" borderId="1" xfId="0" applyNumberFormat="1" applyFont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tabSelected="1" topLeftCell="A10" workbookViewId="0">
      <selection activeCell="G18" sqref="G18"/>
    </sheetView>
  </sheetViews>
  <sheetFormatPr defaultRowHeight="15" x14ac:dyDescent="0.25"/>
  <cols>
    <col min="1" max="1" width="14.85546875" style="1" customWidth="1"/>
    <col min="2" max="2" width="12.85546875" style="1" customWidth="1"/>
    <col min="3" max="3" width="14.42578125" style="1" bestFit="1" customWidth="1"/>
    <col min="4" max="6" width="13.140625" style="1" bestFit="1" customWidth="1"/>
    <col min="7" max="7" width="12.42578125" style="1" customWidth="1"/>
    <col min="8" max="8" width="12.85546875" style="1" customWidth="1"/>
    <col min="9" max="9" width="8" style="1" customWidth="1"/>
    <col min="10" max="10" width="9.140625" style="1"/>
    <col min="11" max="11" width="14.7109375" style="1" customWidth="1"/>
    <col min="12" max="16384" width="9.140625" style="1"/>
  </cols>
  <sheetData>
    <row r="1" spans="1:8" ht="36" x14ac:dyDescent="0.25">
      <c r="A1" s="33" t="s">
        <v>24</v>
      </c>
      <c r="B1" s="34">
        <v>30</v>
      </c>
      <c r="C1" s="35" t="s">
        <v>3</v>
      </c>
      <c r="D1" s="36">
        <v>1.5</v>
      </c>
    </row>
    <row r="2" spans="1:8" ht="42.75" customHeight="1" x14ac:dyDescent="0.25">
      <c r="A2" s="33" t="s">
        <v>2</v>
      </c>
      <c r="B2" s="34">
        <v>10</v>
      </c>
      <c r="C2" s="33" t="s">
        <v>4</v>
      </c>
      <c r="D2" s="34">
        <v>220</v>
      </c>
    </row>
    <row r="3" spans="1:8" ht="48.75" customHeight="1" x14ac:dyDescent="0.25">
      <c r="A3" s="33" t="s">
        <v>25</v>
      </c>
      <c r="B3" s="38">
        <v>0.3</v>
      </c>
      <c r="C3" s="33" t="s">
        <v>5</v>
      </c>
      <c r="D3" s="39">
        <v>100.1</v>
      </c>
    </row>
    <row r="4" spans="1:8" x14ac:dyDescent="0.25">
      <c r="A4" s="14"/>
      <c r="B4" s="15"/>
      <c r="C4" s="2"/>
      <c r="D4" s="13"/>
    </row>
    <row r="5" spans="1:8" x14ac:dyDescent="0.25">
      <c r="A5" s="16"/>
      <c r="B5" s="17"/>
      <c r="C5" s="16"/>
      <c r="D5" s="17"/>
      <c r="E5" s="18"/>
      <c r="F5" s="18"/>
      <c r="G5" s="18"/>
      <c r="H5" s="18"/>
    </row>
    <row r="6" spans="1:8" ht="33.75" customHeight="1" x14ac:dyDescent="0.25">
      <c r="A6" s="19" t="s">
        <v>8</v>
      </c>
      <c r="B6" s="37">
        <v>0.25</v>
      </c>
      <c r="C6" s="37">
        <v>0.25</v>
      </c>
      <c r="D6" s="37">
        <v>0.25</v>
      </c>
      <c r="E6" s="18"/>
      <c r="F6" s="18"/>
      <c r="G6" s="18"/>
      <c r="H6" s="18"/>
    </row>
    <row r="7" spans="1:8" ht="36" x14ac:dyDescent="0.25">
      <c r="A7" s="20" t="s">
        <v>0</v>
      </c>
      <c r="B7" s="20" t="s">
        <v>23</v>
      </c>
      <c r="C7" s="20" t="s">
        <v>26</v>
      </c>
      <c r="D7" s="20" t="s">
        <v>9</v>
      </c>
      <c r="E7" s="20" t="s">
        <v>10</v>
      </c>
      <c r="F7" s="20" t="s">
        <v>11</v>
      </c>
      <c r="G7" s="18"/>
      <c r="H7" s="18"/>
    </row>
    <row r="8" spans="1:8" x14ac:dyDescent="0.25">
      <c r="A8" s="21">
        <v>1</v>
      </c>
      <c r="B8" s="40">
        <v>11.92</v>
      </c>
      <c r="C8" s="41">
        <v>0.12</v>
      </c>
      <c r="D8" s="40">
        <v>0.48</v>
      </c>
      <c r="E8" s="40">
        <v>10.19</v>
      </c>
      <c r="F8" s="40">
        <v>0</v>
      </c>
      <c r="G8" s="23"/>
      <c r="H8" s="23"/>
    </row>
    <row r="9" spans="1:8" x14ac:dyDescent="0.25">
      <c r="A9" s="21">
        <v>2</v>
      </c>
      <c r="B9" s="40">
        <v>12.52</v>
      </c>
      <c r="C9" s="40">
        <v>0.11</v>
      </c>
      <c r="D9" s="40">
        <v>0.66</v>
      </c>
      <c r="E9" s="40">
        <v>11.6</v>
      </c>
      <c r="F9" s="40">
        <v>0</v>
      </c>
      <c r="G9" s="23"/>
      <c r="H9" s="23"/>
    </row>
    <row r="10" spans="1:8" x14ac:dyDescent="0.25">
      <c r="A10" s="21">
        <v>3</v>
      </c>
      <c r="B10" s="40">
        <v>11.92</v>
      </c>
      <c r="C10" s="40">
        <v>0.23</v>
      </c>
      <c r="D10" s="40">
        <v>1.25</v>
      </c>
      <c r="E10" s="40">
        <v>10.57</v>
      </c>
      <c r="F10" s="40">
        <v>0</v>
      </c>
      <c r="G10" s="23"/>
      <c r="H10" s="23"/>
    </row>
    <row r="11" spans="1:8" ht="13.5" customHeight="1" x14ac:dyDescent="0.25">
      <c r="A11" s="47" t="s">
        <v>6</v>
      </c>
      <c r="B11" s="48"/>
      <c r="C11" s="48"/>
      <c r="D11" s="48"/>
      <c r="E11" s="48"/>
      <c r="F11" s="49"/>
      <c r="G11" s="23"/>
      <c r="H11" s="23"/>
    </row>
    <row r="12" spans="1:8" ht="24" x14ac:dyDescent="0.25">
      <c r="A12" s="20" t="s">
        <v>0</v>
      </c>
      <c r="B12" s="22" t="s">
        <v>13</v>
      </c>
      <c r="C12" s="22" t="s">
        <v>14</v>
      </c>
      <c r="D12" s="24" t="s">
        <v>15</v>
      </c>
      <c r="E12" s="21" t="s">
        <v>16</v>
      </c>
      <c r="F12" s="21" t="s">
        <v>17</v>
      </c>
      <c r="G12" s="20" t="s">
        <v>19</v>
      </c>
      <c r="H12" s="25" t="s">
        <v>20</v>
      </c>
    </row>
    <row r="13" spans="1:8" x14ac:dyDescent="0.25">
      <c r="A13" s="21">
        <v>1</v>
      </c>
      <c r="B13" s="43">
        <f>IF(B$8=0,"Не обнаружено",((B$8*B$17*$B$3*$D$3*$F$18)/($B$18*$B$6*$D$18*125)))</f>
        <v>2.8121328465068846E-2</v>
      </c>
      <c r="C13" s="43">
        <f t="shared" ref="C13:F13" si="0">IF(C$8=0,"Не обнаружено",((C$8*C$17*$B$3*$D$3*$F$18)/($B$18*$B$6*$D$18*125)))</f>
        <v>1.8755416216216216E-2</v>
      </c>
      <c r="D13" s="43">
        <f t="shared" si="0"/>
        <v>4.7183437021927593E-2</v>
      </c>
      <c r="E13" s="43">
        <f t="shared" si="0"/>
        <v>1.0016650484446712</v>
      </c>
      <c r="F13" s="43" t="str">
        <f t="shared" si="0"/>
        <v>Не обнаружено</v>
      </c>
      <c r="G13" s="26" t="s">
        <v>1</v>
      </c>
      <c r="H13" s="25"/>
    </row>
    <row r="14" spans="1:8" x14ac:dyDescent="0.25">
      <c r="A14" s="21">
        <v>2</v>
      </c>
      <c r="B14" s="43">
        <f>IF(B$9=0,"Не обнаружено",((B$9*B$17*$B$3*$D$3*$F$18)/($B$18*$C$6*$D$18*125)))</f>
        <v>2.9536831575726664E-2</v>
      </c>
      <c r="C14" s="43">
        <f t="shared" ref="C14:F14" si="1">IF(C$9=0,"Не обнаружено",((C$9*C$17*$B$3*$D$3*$F$18)/($B$18*$C$6*$D$18*125)))</f>
        <v>1.7192464864864865E-2</v>
      </c>
      <c r="D14" s="43">
        <f t="shared" si="1"/>
        <v>6.4877225905150437E-2</v>
      </c>
      <c r="E14" s="43">
        <f>IF(E$9=0,"Не обнаружено",((E$9*E$17*$B$3*$D$3*$F$18)/($B$18*$C$6*$D$18*125)))</f>
        <v>1.1402663946965832</v>
      </c>
      <c r="F14" s="43" t="str">
        <f t="shared" si="1"/>
        <v>Не обнаружено</v>
      </c>
      <c r="G14" s="26" t="s">
        <v>1</v>
      </c>
      <c r="H14" s="25"/>
    </row>
    <row r="15" spans="1:8" x14ac:dyDescent="0.25">
      <c r="A15" s="21">
        <v>3</v>
      </c>
      <c r="B15" s="43">
        <f>IF(B$10=0,"Не обнаружено", (B$10*B$17*$B$3*$D$3*$F$18)/($B$18*$D$6*$D$18*125))</f>
        <v>2.8121328465068846E-2</v>
      </c>
      <c r="C15" s="43">
        <f t="shared" ref="C15:F15" si="2">IF(C$10=0,"Не обнаружено", (C$10*C$17*$B$3*$D$3*$F$18)/($B$18*$D$6*$D$18*125))</f>
        <v>3.594788108108108E-2</v>
      </c>
      <c r="D15" s="43">
        <f t="shared" si="2"/>
        <v>0.12287353391126976</v>
      </c>
      <c r="E15" s="43">
        <f t="shared" si="2"/>
        <v>1.039018602753697</v>
      </c>
      <c r="F15" s="43" t="str">
        <f t="shared" si="2"/>
        <v>Не обнаружено</v>
      </c>
      <c r="G15" s="26" t="s">
        <v>1</v>
      </c>
      <c r="H15" s="25"/>
    </row>
    <row r="16" spans="1:8" x14ac:dyDescent="0.25">
      <c r="A16" s="21" t="s">
        <v>18</v>
      </c>
      <c r="B16" s="44">
        <f>IFERROR(AVERAGE(B$13:$B$15),"Не обнаружено")</f>
        <v>2.8593162835288118E-2</v>
      </c>
      <c r="C16" s="44">
        <f>IFERROR(AVERAGE($C$13:$C$15),"Не обнаружено")</f>
        <v>2.3965254054054055E-2</v>
      </c>
      <c r="D16" s="44">
        <f>IFERROR(AVERAGE($D$13:$D$15),"Не обнаружено")</f>
        <v>7.8311398946115926E-2</v>
      </c>
      <c r="E16" s="44">
        <f>IFERROR(AVERAGE($E$13:$E$15),"Не обнаружено")</f>
        <v>1.0603166819649836</v>
      </c>
      <c r="F16" s="44" t="str">
        <f>IFERROR(AVERAGE($F$13:$F$15),"Не обнаружено")</f>
        <v>Не обнаружено</v>
      </c>
      <c r="G16" s="45">
        <f>IF(COUNTIF(B16:F16,"Не обнаружено")=5,"Не обнаружено",SUMIFS(B16:F16,B16:F16,"&gt;=0,05"))</f>
        <v>1.1386280809110996</v>
      </c>
      <c r="H16" s="46">
        <f>IF(COUNTIF(D16:F16,"Не обнаружено")=3,"Не обнаружено",_xlfn.MAXIFS(D16:F16,D16:F16,"&gt;=0,05"))</f>
        <v>1.0603166819649836</v>
      </c>
    </row>
    <row r="17" spans="1:8" x14ac:dyDescent="0.25">
      <c r="A17" s="20" t="s">
        <v>12</v>
      </c>
      <c r="B17" s="24">
        <v>2.4E-2</v>
      </c>
      <c r="C17" s="22">
        <v>1.59</v>
      </c>
      <c r="D17" s="22">
        <v>1</v>
      </c>
      <c r="E17" s="22">
        <v>1</v>
      </c>
      <c r="F17" s="22">
        <v>1</v>
      </c>
      <c r="G17" s="27"/>
      <c r="H17" s="23"/>
    </row>
    <row r="18" spans="1:8" ht="57.75" customHeight="1" x14ac:dyDescent="0.25">
      <c r="A18" s="20" t="s">
        <v>21</v>
      </c>
      <c r="B18" s="40">
        <v>11.13</v>
      </c>
      <c r="C18" s="28" t="s">
        <v>22</v>
      </c>
      <c r="D18" s="42">
        <v>0.29599999999999999</v>
      </c>
      <c r="E18" s="25" t="s">
        <v>7</v>
      </c>
      <c r="F18" s="42">
        <v>0.33700000000000002</v>
      </c>
      <c r="G18" s="23"/>
      <c r="H18" s="23"/>
    </row>
    <row r="19" spans="1:8" s="6" customFormat="1" x14ac:dyDescent="0.25">
      <c r="A19" s="29"/>
      <c r="B19" s="30"/>
      <c r="C19" s="30"/>
      <c r="D19" s="31"/>
      <c r="E19" s="32"/>
      <c r="F19" s="32"/>
      <c r="G19" s="32"/>
      <c r="H19" s="32"/>
    </row>
    <row r="20" spans="1:8" s="6" customFormat="1" x14ac:dyDescent="0.25">
      <c r="A20" s="3"/>
      <c r="B20" s="4"/>
      <c r="C20" s="4"/>
      <c r="D20" s="5"/>
    </row>
    <row r="21" spans="1:8" s="6" customFormat="1" x14ac:dyDescent="0.25">
      <c r="A21" s="3"/>
      <c r="B21" s="4"/>
      <c r="C21" s="4"/>
      <c r="D21" s="5"/>
    </row>
    <row r="22" spans="1:8" s="6" customFormat="1" x14ac:dyDescent="0.25">
      <c r="A22" s="3"/>
      <c r="B22" s="4"/>
      <c r="C22" s="4"/>
      <c r="D22" s="5"/>
    </row>
    <row r="23" spans="1:8" s="6" customFormat="1" x14ac:dyDescent="0.25">
      <c r="A23" s="3"/>
      <c r="B23" s="4"/>
      <c r="C23" s="4"/>
      <c r="D23" s="5"/>
    </row>
    <row r="24" spans="1:8" s="6" customFormat="1" x14ac:dyDescent="0.25">
      <c r="A24" s="3"/>
      <c r="B24" s="4"/>
      <c r="C24" s="4"/>
      <c r="D24" s="5"/>
    </row>
    <row r="25" spans="1:8" s="6" customFormat="1" x14ac:dyDescent="0.25">
      <c r="A25" s="3"/>
      <c r="B25" s="4"/>
      <c r="C25" s="4"/>
      <c r="D25" s="5"/>
    </row>
    <row r="26" spans="1:8" s="6" customFormat="1" x14ac:dyDescent="0.25">
      <c r="A26" s="3"/>
      <c r="B26" s="4"/>
      <c r="C26" s="4"/>
      <c r="D26" s="5"/>
    </row>
    <row r="27" spans="1:8" s="6" customFormat="1" x14ac:dyDescent="0.25">
      <c r="A27" s="3"/>
      <c r="B27" s="4"/>
      <c r="C27" s="4"/>
      <c r="D27" s="5"/>
    </row>
    <row r="28" spans="1:8" s="6" customFormat="1" x14ac:dyDescent="0.25">
      <c r="B28" s="7"/>
      <c r="C28" s="8"/>
      <c r="D28" s="9"/>
    </row>
    <row r="29" spans="1:8" s="6" customFormat="1" x14ac:dyDescent="0.25">
      <c r="A29" s="10"/>
      <c r="B29" s="11"/>
      <c r="C29" s="12"/>
    </row>
    <row r="30" spans="1:8" s="6" customFormat="1" x14ac:dyDescent="0.25">
      <c r="A30" s="10"/>
      <c r="B30" s="11"/>
      <c r="C30" s="12"/>
    </row>
  </sheetData>
  <mergeCells count="1">
    <mergeCell ref="A11:F1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ПП</vt:lpstr>
      <vt:lpstr>ПП!OLE_LINK1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2022-07-13T07:51:51Z</dcterms:modified>
</cp:coreProperties>
</file>